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10" windowWidth="19155" windowHeight="11580" tabRatio="694" activeTab="22"/>
  </bookViews>
  <sheets>
    <sheet name="Summary" sheetId="34" r:id="rId1"/>
    <sheet name="Sheet1" sheetId="15" state="hidden" r:id="rId2"/>
    <sheet name="DistrictSubmissions" sheetId="21" r:id="rId3"/>
    <sheet name="Q1RAWCounts" sheetId="1" state="hidden" r:id="rId4"/>
    <sheet name="Q1" sheetId="33" r:id="rId5"/>
    <sheet name="Q2" sheetId="29" r:id="rId6"/>
    <sheet name="Q3" sheetId="30" r:id="rId7"/>
    <sheet name="Q4" sheetId="31" r:id="rId8"/>
    <sheet name="Q2Q3Q4Q11" sheetId="2" state="hidden" r:id="rId9"/>
    <sheet name="Q5" sheetId="32" r:id="rId10"/>
    <sheet name="Sheet2" sheetId="17" state="hidden" r:id="rId11"/>
    <sheet name="Q6" sheetId="8" r:id="rId12"/>
    <sheet name="Sheet3" sheetId="18" state="hidden" r:id="rId13"/>
    <sheet name="Q7" sheetId="9" r:id="rId14"/>
    <sheet name="Sheet4" sheetId="19" state="hidden" r:id="rId15"/>
    <sheet name="Q8" sheetId="10" r:id="rId16"/>
    <sheet name="Q9" sheetId="11" r:id="rId17"/>
    <sheet name="Sheet5" sheetId="20" state="hidden" r:id="rId18"/>
    <sheet name="Q10" sheetId="12" r:id="rId19"/>
    <sheet name="Q11" sheetId="28" r:id="rId20"/>
    <sheet name="Q12" sheetId="14" r:id="rId21"/>
    <sheet name="Sheet6" sheetId="35" state="hidden" r:id="rId22"/>
    <sheet name="Sheet7" sheetId="36" r:id="rId23"/>
  </sheets>
  <definedNames>
    <definedName name="_xlnm._FilterDatabase" localSheetId="2" hidden="1">DistrictSubmissions!$A$1:$B$296</definedName>
    <definedName name="_xlnm._FilterDatabase" localSheetId="4" hidden="1">'Q1'!$A$1:$E$1</definedName>
    <definedName name="_xlnm._FilterDatabase" localSheetId="18" hidden="1">'Q10'!$A$3:$D$2330</definedName>
    <definedName name="_xlnm._FilterDatabase" localSheetId="19" hidden="1">'Q11'!$A$7:$D$591</definedName>
    <definedName name="_xlnm._FilterDatabase" localSheetId="20" hidden="1">'Q12'!$A$3:$B$298</definedName>
    <definedName name="_xlnm._FilterDatabase" localSheetId="3" hidden="1">Q1RAWCounts!$A$1:$D$1741</definedName>
    <definedName name="_xlnm._FilterDatabase" localSheetId="5" hidden="1">'Q2'!$A$7:$C$593</definedName>
    <definedName name="_xlnm._FilterDatabase" localSheetId="8" hidden="1">Q2Q3Q4Q11!$A$5:$I$589</definedName>
    <definedName name="_xlnm._FilterDatabase" localSheetId="6" hidden="1">'Q3'!$A$7:$E$591</definedName>
    <definedName name="_xlnm._FilterDatabase" localSheetId="7" hidden="1">'Q4'!$A$7:$C$591</definedName>
    <definedName name="_xlnm._FilterDatabase" localSheetId="11" hidden="1">'Q6'!$A$3:$E$1165</definedName>
    <definedName name="_xlnm._FilterDatabase" localSheetId="13" hidden="1">'Q7'!$A$3:$D$939</definedName>
    <definedName name="_xlnm._FilterDatabase" localSheetId="15" hidden="1">'Q8'!$A$3:$D$1006</definedName>
    <definedName name="_xlnm._FilterDatabase" localSheetId="16" hidden="1">'Q9'!$A$3:$D$1179</definedName>
    <definedName name="_xlnm.Print_Area" localSheetId="0">Summary!$A$1:$F$92</definedName>
    <definedName name="_xlnm.Print_Titles" localSheetId="0">Summary!$1:$5</definedName>
  </definedNames>
  <calcPr calcId="145621"/>
  <pivotCaches>
    <pivotCache cacheId="0" r:id="rId24"/>
    <pivotCache cacheId="1" r:id="rId25"/>
    <pivotCache cacheId="2" r:id="rId26"/>
    <pivotCache cacheId="3" r:id="rId27"/>
    <pivotCache cacheId="4" r:id="rId28"/>
  </pivotCaches>
</workbook>
</file>

<file path=xl/calcChain.xml><?xml version="1.0" encoding="utf-8"?>
<calcChain xmlns="http://schemas.openxmlformats.org/spreadsheetml/2006/main">
  <c r="D5" i="14" l="1"/>
  <c r="D4" i="14"/>
  <c r="F91" i="34" s="1"/>
  <c r="B9" i="15"/>
  <c r="G8" i="11"/>
  <c r="F72" i="34" s="1"/>
  <c r="F8" i="11"/>
  <c r="D72" i="34" s="1"/>
  <c r="G7" i="11"/>
  <c r="F71" i="34" s="1"/>
  <c r="F7" i="11"/>
  <c r="D71" i="34" s="1"/>
  <c r="G6" i="11"/>
  <c r="F70" i="34" s="1"/>
  <c r="F6" i="11"/>
  <c r="D70" i="34" s="1"/>
  <c r="G5" i="11"/>
  <c r="F69" i="34" s="1"/>
  <c r="F5" i="11"/>
  <c r="D69" i="34" s="1"/>
  <c r="C4" i="29"/>
  <c r="C3" i="29"/>
  <c r="C2" i="29"/>
  <c r="C1" i="29"/>
  <c r="I4" i="2"/>
  <c r="I3" i="2"/>
  <c r="F86" i="34" s="1"/>
  <c r="I2" i="2"/>
  <c r="I1" i="2"/>
  <c r="D86" i="34" s="1"/>
  <c r="H4" i="2"/>
  <c r="F87" i="34" s="1"/>
  <c r="H3" i="2"/>
  <c r="F85" i="34" s="1"/>
  <c r="H2" i="2"/>
  <c r="D87" i="34" s="1"/>
  <c r="H1" i="2"/>
  <c r="D85" i="34" s="1"/>
  <c r="G3" i="2"/>
  <c r="F21" i="34" s="1"/>
  <c r="G1" i="2"/>
  <c r="D21" i="34" s="1"/>
  <c r="G4" i="2"/>
  <c r="F22" i="34" s="1"/>
  <c r="G2" i="2"/>
  <c r="D22" i="34" s="1"/>
  <c r="F4" i="2"/>
  <c r="F3" i="2"/>
  <c r="F18" i="34"/>
  <c r="F2" i="2"/>
  <c r="F1" i="2"/>
  <c r="D18" i="34" s="1"/>
  <c r="E4" i="2"/>
  <c r="E3" i="2"/>
  <c r="F17" i="34" s="1"/>
  <c r="E1" i="2"/>
  <c r="D17" i="34" s="1"/>
  <c r="E2" i="2"/>
  <c r="D3" i="2"/>
  <c r="F15" i="34" s="1"/>
  <c r="D4" i="2"/>
  <c r="F16" i="34" s="1"/>
  <c r="D2" i="2"/>
  <c r="D16" i="34" s="1"/>
  <c r="D1" i="2"/>
  <c r="D15" i="34" s="1"/>
  <c r="C4" i="2"/>
  <c r="F12" i="34" s="1"/>
  <c r="C3" i="2"/>
  <c r="F11" i="34" s="1"/>
  <c r="C2" i="2"/>
  <c r="D12" i="34" s="1"/>
  <c r="C1" i="2"/>
  <c r="D11" i="34" s="1"/>
  <c r="B4" i="15"/>
  <c r="B18" i="15" s="1"/>
  <c r="F8" i="34" s="1"/>
  <c r="A4" i="15"/>
  <c r="A18" i="15" s="1"/>
  <c r="F7" i="34" s="1"/>
  <c r="B7" i="15"/>
  <c r="B16" i="15" s="1"/>
  <c r="D8" i="34" s="1"/>
  <c r="A9" i="15"/>
  <c r="C9" i="15" s="1"/>
  <c r="A7" i="15"/>
  <c r="C7" i="15" s="1"/>
  <c r="C7" i="14"/>
  <c r="F90" i="34"/>
  <c r="F43" i="34"/>
  <c r="F46" i="34"/>
  <c r="D31" i="34"/>
  <c r="D36" i="34"/>
  <c r="F80" i="34"/>
  <c r="D63" i="34"/>
  <c r="D61" i="34"/>
  <c r="F62" i="34"/>
  <c r="F63" i="34"/>
  <c r="D76" i="34"/>
  <c r="F78" i="34"/>
  <c r="D80" i="34"/>
  <c r="F77" i="34"/>
  <c r="F59" i="34"/>
  <c r="D75" i="34"/>
  <c r="D49" i="34"/>
  <c r="D65" i="34"/>
  <c r="F66" i="34"/>
  <c r="F60" i="34"/>
  <c r="D53" i="34"/>
  <c r="D35" i="34"/>
  <c r="D40" i="34"/>
  <c r="F45" i="34"/>
  <c r="D29" i="34"/>
  <c r="D77" i="34"/>
  <c r="D50" i="34"/>
  <c r="F52" i="34"/>
  <c r="D55" i="34"/>
  <c r="F53" i="34"/>
  <c r="D41" i="34"/>
  <c r="D79" i="34"/>
  <c r="D34" i="34"/>
  <c r="D39" i="34"/>
  <c r="F44" i="34"/>
  <c r="F81" i="34"/>
  <c r="D62" i="34"/>
  <c r="F82" i="34"/>
  <c r="D66" i="34"/>
  <c r="D78" i="34"/>
  <c r="D82" i="34"/>
  <c r="D81" i="34"/>
  <c r="F75" i="34"/>
  <c r="F79" i="34"/>
  <c r="D59" i="34"/>
  <c r="F64" i="34"/>
  <c r="F55" i="34"/>
  <c r="D60" i="34"/>
  <c r="F61" i="34"/>
  <c r="D64" i="34"/>
  <c r="F65" i="34"/>
  <c r="F50" i="34"/>
  <c r="D28" i="34"/>
  <c r="D33" i="34"/>
  <c r="D38" i="34"/>
  <c r="D54" i="34"/>
  <c r="F76" i="34"/>
  <c r="D51" i="34"/>
  <c r="F54" i="34"/>
  <c r="D56" i="34"/>
  <c r="D30" i="34"/>
  <c r="F51" i="34"/>
  <c r="F56" i="34"/>
  <c r="A12" i="15" l="1"/>
  <c r="A16" i="15"/>
  <c r="D7" i="34" s="1"/>
  <c r="C4" i="15"/>
</calcChain>
</file>

<file path=xl/sharedStrings.xml><?xml version="1.0" encoding="utf-8"?>
<sst xmlns="http://schemas.openxmlformats.org/spreadsheetml/2006/main" count="40288" uniqueCount="770">
  <si>
    <t>Teacher</t>
  </si>
  <si>
    <t>Aberdeen School District</t>
  </si>
  <si>
    <t>Satisfactory</t>
  </si>
  <si>
    <t>Unsatisfactory</t>
  </si>
  <si>
    <t>PGO Satisfactory</t>
  </si>
  <si>
    <t>PGO Unsatisfactory</t>
  </si>
  <si>
    <t>Principal</t>
  </si>
  <si>
    <t>Adna School District</t>
  </si>
  <si>
    <t>Almira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</si>
  <si>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</si>
  <si>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</si>
  <si>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</si>
  <si>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</si>
  <si>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</si>
  <si>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</si>
  <si>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</si>
  <si>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</si>
  <si>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</si>
  <si>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</si>
  <si>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</si>
  <si>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</si>
  <si>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</si>
  <si>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</si>
  <si>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</si>
  <si>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</si>
  <si>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</si>
  <si>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Carbonado School District</t>
  </si>
  <si>
    <t>Cashmere School District</t>
  </si>
  <si>
    <t>Castle Rock School District</t>
  </si>
  <si>
    <t>Central Kitsap School District</t>
  </si>
  <si>
    <t>Central Valley School District</t>
  </si>
  <si>
    <t>Centralia School District</t>
  </si>
  <si>
    <t>Chehalis School District</t>
  </si>
  <si>
    <t>Clover Park School District</t>
  </si>
  <si>
    <t>Colfax School District</t>
  </si>
  <si>
    <t>College Place School District</t>
  </si>
  <si>
    <t>Columbia (Stevens) School District</t>
  </si>
  <si>
    <t>Columbia (Walla Walla) School District</t>
  </si>
  <si>
    <t>Colville School District</t>
  </si>
  <si>
    <t>Concrete School District</t>
  </si>
  <si>
    <t>Coulee-Hartline School District</t>
  </si>
  <si>
    <t>Coupeville School District</t>
  </si>
  <si>
    <t>Crescent School District</t>
  </si>
  <si>
    <t>Creston School District</t>
  </si>
  <si>
    <t>Curlew School District</t>
  </si>
  <si>
    <t>Cusick School District</t>
  </si>
  <si>
    <t>Darrington School District</t>
  </si>
  <si>
    <t>Davenport School District</t>
  </si>
  <si>
    <t>Deer Park School District</t>
  </si>
  <si>
    <t>East Valley School District (Spokane)</t>
  </si>
  <si>
    <t>East Valley School District (Yakima)</t>
  </si>
  <si>
    <t>Eastmont School District</t>
  </si>
  <si>
    <t>Easton School District</t>
  </si>
  <si>
    <t>Eatonville School District</t>
  </si>
  <si>
    <t>Edmonds School District</t>
  </si>
  <si>
    <t>Ellensburg School District</t>
  </si>
  <si>
    <t>Entiat School District</t>
  </si>
  <si>
    <t>Ephrata School District</t>
  </si>
  <si>
    <t>Evaline School District</t>
  </si>
  <si>
    <t>Everett School District</t>
  </si>
  <si>
    <t>Evergreen School District (Clark)</t>
  </si>
  <si>
    <t>Federal Way School District</t>
  </si>
  <si>
    <t>Fife School District</t>
  </si>
  <si>
    <t>Finley School District</t>
  </si>
  <si>
    <t>Franklin Pierce School District</t>
  </si>
  <si>
    <t>Freeman School District</t>
  </si>
  <si>
    <t>Goldendale School District</t>
  </si>
  <si>
    <t>Grand Coulee Dam School District</t>
  </si>
  <si>
    <t>Grandview School District</t>
  </si>
  <si>
    <t>Granger School District</t>
  </si>
  <si>
    <t>Granite Falls School District</t>
  </si>
  <si>
    <t>Green Mountain School District</t>
  </si>
  <si>
    <t>Griffin School District</t>
  </si>
  <si>
    <t>Harrington School District</t>
  </si>
  <si>
    <t>Hockinson School District</t>
  </si>
  <si>
    <t>Hood Canal School District</t>
  </si>
  <si>
    <t>Hoquiam School District</t>
  </si>
  <si>
    <t>Index School District</t>
  </si>
  <si>
    <t>Issaquah School District</t>
  </si>
  <si>
    <t>Kahlotus School District</t>
  </si>
  <si>
    <t>Kalama School District</t>
  </si>
  <si>
    <t>Kelso School District</t>
  </si>
  <si>
    <t>Kettle Falls School District</t>
  </si>
  <si>
    <t>Kittitas School District</t>
  </si>
  <si>
    <t>La Conner School District</t>
  </si>
  <si>
    <t>Lake Chelan School District</t>
  </si>
  <si>
    <t>Lake Stevens School District</t>
  </si>
  <si>
    <t>Lake Washington School District</t>
  </si>
  <si>
    <t>Lakewood School District</t>
  </si>
  <si>
    <t>Lamont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</si>
  <si>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</si>
  <si>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</si>
  <si>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</si>
  <si>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</si>
  <si>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</si>
  <si>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</si>
  <si>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</si>
  <si>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</si>
  <si>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</si>
  <si>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</si>
  <si>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McCleary School District</t>
  </si>
  <si>
    <t>Medical Lake School District</t>
  </si>
  <si>
    <t>Mercer Island School District</t>
  </si>
  <si>
    <t>Meridian School District</t>
  </si>
  <si>
    <t>Methow Valley School District</t>
  </si>
  <si>
    <t>Mill A School District</t>
  </si>
  <si>
    <t>Monroe School District</t>
  </si>
  <si>
    <t>Moses Lake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</si>
  <si>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</si>
  <si>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</si>
  <si>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</si>
  <si>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</si>
  <si>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</si>
  <si>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</si>
  <si>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</si>
  <si>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</si>
  <si>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</si>
  <si>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</si>
  <si>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</si>
  <si>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</si>
  <si>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Mason School District</t>
  </si>
  <si>
    <t>Northshore School District</t>
  </si>
  <si>
    <t>Oak Harbor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</si>
  <si>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</si>
  <si>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</si>
  <si>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</si>
  <si>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</si>
  <si>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</si>
  <si>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</si>
  <si>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</si>
  <si>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</si>
  <si>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</si>
  <si>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</si>
  <si>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</si>
  <si>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</si>
  <si>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</si>
  <si>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</si>
  <si>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</si>
  <si>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</si>
  <si>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Palouse School District</t>
  </si>
  <si>
    <t>Pasco School District</t>
  </si>
  <si>
    <t>Pe Ell School District</t>
  </si>
  <si>
    <t>Peninsula School District</t>
  </si>
  <si>
    <t>Pioneer School District</t>
  </si>
  <si>
    <t>Pomeroy School District</t>
  </si>
  <si>
    <t>Port Angeles School District</t>
  </si>
  <si>
    <t>Port Townsend School District</t>
  </si>
  <si>
    <t>Prosser School District</t>
  </si>
  <si>
    <t>Pullman School District</t>
  </si>
  <si>
    <t>Puyallup School District</t>
  </si>
  <si>
    <t>Quilcene School District</t>
  </si>
  <si>
    <t>Quillayute Valley School District</t>
  </si>
  <si>
    <t>Lake Quinault School District</t>
  </si>
  <si>
    <t>Quincy School District</t>
  </si>
  <si>
    <t>Rainier School District</t>
  </si>
  <si>
    <t>Raymond School District</t>
  </si>
  <si>
    <t>Reardan-Edwall School District</t>
  </si>
  <si>
    <t>Renton School District</t>
  </si>
  <si>
    <t>Republic School District</t>
  </si>
  <si>
    <t>Richland School District</t>
  </si>
  <si>
    <t>Riverside School District</t>
  </si>
  <si>
    <t>Rochester School District</t>
  </si>
  <si>
    <t>Roosevelt School District</t>
  </si>
  <si>
    <t>Rosalia School District</t>
  </si>
  <si>
    <t>San Juan Island School District</t>
  </si>
  <si>
    <t>Sedro-Woolley School District</t>
  </si>
  <si>
    <t>Selah School District</t>
  </si>
  <si>
    <t>Selkirk School District</t>
  </si>
  <si>
    <t>Sequim School District</t>
  </si>
  <si>
    <t>Shelton School District</t>
  </si>
  <si>
    <t>Skamania School District</t>
  </si>
  <si>
    <t>Skykomish School District</t>
  </si>
  <si>
    <t>Snohomish School District</t>
  </si>
  <si>
    <t>Snoqualmie Valley School District</t>
  </si>
  <si>
    <t>Soap Lake School District</t>
  </si>
  <si>
    <t>Tukwila School District</t>
  </si>
  <si>
    <t>South Kitsap School District</t>
  </si>
  <si>
    <t>South Whidbey School District</t>
  </si>
  <si>
    <t>Southside School District</t>
  </si>
  <si>
    <t>Spokane School District</t>
  </si>
  <si>
    <t>Sprague School District</t>
  </si>
  <si>
    <t>Stanwood-Camano School District</t>
  </si>
  <si>
    <t>Starbuck School District</t>
  </si>
  <si>
    <t>Steilacoom Hist. School District</t>
  </si>
  <si>
    <t>Steptoe School District</t>
  </si>
  <si>
    <t>Stevenson-Carson School District</t>
  </si>
  <si>
    <t>Sultan School District</t>
  </si>
  <si>
    <t>Summit Valley School District</t>
  </si>
  <si>
    <t>Sunnyside School District</t>
  </si>
  <si>
    <t>Tahoma School District</t>
  </si>
  <si>
    <t>Tekoa School District</t>
  </si>
  <si>
    <t>Tenino School District</t>
  </si>
  <si>
    <t>Toppenish School District</t>
  </si>
  <si>
    <t>Toutle Lake School District</t>
  </si>
  <si>
    <t>Tumwater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</si>
  <si>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</si>
  <si>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</si>
  <si>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</si>
  <si>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</si>
  <si>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</si>
  <si>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</si>
  <si>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</si>
  <si>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</si>
  <si>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</si>
  <si>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</si>
  <si>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</si>
  <si>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Waterville School District</t>
  </si>
  <si>
    <t>Wellpinit School District</t>
  </si>
  <si>
    <t>Wenatchee School District</t>
  </si>
  <si>
    <t>West Valley School District (Yakima)</t>
  </si>
  <si>
    <t>White River School District</t>
  </si>
  <si>
    <t>White Salmon Valley School District</t>
  </si>
  <si>
    <t>Wilbur School District</t>
  </si>
  <si>
    <t>Winlock School District</t>
  </si>
  <si>
    <t>Wishram School District</t>
  </si>
  <si>
    <t>Woodland School District</t>
  </si>
  <si>
    <t>Yelm School District</t>
  </si>
  <si>
    <t>Zillah School District</t>
  </si>
  <si>
    <t>StaffType</t>
  </si>
  <si>
    <t>District</t>
  </si>
  <si>
    <t>Evaluation</t>
  </si>
  <si>
    <t>Count</t>
  </si>
  <si>
    <t>Grand Total</t>
  </si>
  <si>
    <t>Sum of Count</t>
  </si>
  <si>
    <t>(blank)</t>
  </si>
  <si>
    <t>No</t>
  </si>
  <si>
    <t>Yes</t>
  </si>
  <si>
    <t>Other</t>
  </si>
  <si>
    <t>N/A There is not a principal in the district</t>
  </si>
  <si>
    <t>n/a</t>
  </si>
  <si>
    <t>NA</t>
  </si>
  <si>
    <t>No principal to evaluate</t>
  </si>
  <si>
    <t>EmployeeTypeName</t>
  </si>
  <si>
    <t>TeacherType</t>
  </si>
  <si>
    <t>ObservationFrequency</t>
  </si>
  <si>
    <t>Principal Observation</t>
  </si>
  <si>
    <t>Goal setting.  Performance based on goals.</t>
  </si>
  <si>
    <t>Superintendent observation</t>
  </si>
  <si>
    <t>School Board</t>
  </si>
  <si>
    <t>District office personnel observation</t>
  </si>
  <si>
    <t>Self evaluation</t>
  </si>
  <si>
    <t>Student evaluation</t>
  </si>
  <si>
    <t>Data from Center for Educational Effectiveness sur</t>
  </si>
  <si>
    <t>Teacher evaluation</t>
  </si>
  <si>
    <t xml:space="preserve">The Carbonado School Board </t>
  </si>
  <si>
    <t>Principals are evaluated by Supt.  Asst. Principal</t>
  </si>
  <si>
    <t>Principal observation.  Principals evaluate assist</t>
  </si>
  <si>
    <t>Chewelah School District</t>
  </si>
  <si>
    <t>Chimacum School District</t>
  </si>
  <si>
    <t>Clarkston School District</t>
  </si>
  <si>
    <t>Colton School District</t>
  </si>
  <si>
    <t>Deputy Superintendent/Special Ed. Director.</t>
  </si>
  <si>
    <t>N/A There is not a principal in the  district</t>
  </si>
  <si>
    <t>Goal Setting--each principal sets goals for each y</t>
  </si>
  <si>
    <t>Dayton School District</t>
  </si>
  <si>
    <t>Peer evaluation</t>
  </si>
  <si>
    <t>ISLLC Standards</t>
  </si>
  <si>
    <t>Elma School District</t>
  </si>
  <si>
    <t>Principal Day of Reflection</t>
  </si>
  <si>
    <t>Assistant Superintendents complete evaluation tool</t>
  </si>
  <si>
    <t>Ferndale School District</t>
  </si>
  <si>
    <t>Glenwood School District</t>
  </si>
  <si>
    <t>School Board Review of established Goals for Super</t>
  </si>
  <si>
    <t>Principal evaluates assistant Principal</t>
  </si>
  <si>
    <t>Evaluated by school board.</t>
  </si>
  <si>
    <t>Kennewick School District</t>
  </si>
  <si>
    <t>Principals are required to submit a portfolio each</t>
  </si>
  <si>
    <t>Marysville School District</t>
  </si>
  <si>
    <t>Goal setting.</t>
  </si>
  <si>
    <t>We have a superintendent/principal evaluated by th</t>
  </si>
  <si>
    <t>Probation allows for an "outside expert" observer</t>
  </si>
  <si>
    <t>Parent/student feedback, achievement data obtained</t>
  </si>
  <si>
    <t xml:space="preserve">Assistant Superintendents </t>
  </si>
  <si>
    <t xml:space="preserve">School board evaluation. </t>
  </si>
  <si>
    <t>Palisades School District</t>
  </si>
  <si>
    <t>The principal is the superintendent</t>
  </si>
  <si>
    <t>Asst. Superintendent</t>
  </si>
  <si>
    <t>Prescott School District</t>
  </si>
  <si>
    <t xml:space="preserve">Assitant Principal observation  </t>
  </si>
  <si>
    <t xml:space="preserve">Assistant Superintendent observation </t>
  </si>
  <si>
    <t xml:space="preserve">District administrators may evaluate teachers </t>
  </si>
  <si>
    <t>Principals evaluate assistant principals.</t>
  </si>
  <si>
    <t>Queets-Clearwater School District</t>
  </si>
  <si>
    <t>The principal participated in a Pole 360 to constr</t>
  </si>
  <si>
    <t xml:space="preserve">Walk through in the classroom that principals do </t>
  </si>
  <si>
    <t xml:space="preserve">Board evaluation (there is only one administrator </t>
  </si>
  <si>
    <t>Contracted Evaluator  from ESD112</t>
  </si>
  <si>
    <t>Presently we do not have a principal</t>
  </si>
  <si>
    <t>We have no principal on staff.</t>
  </si>
  <si>
    <t>Southside is a small school district.  The Superin</t>
  </si>
  <si>
    <t xml:space="preserve">The administrative position at Summit Valley is a </t>
  </si>
  <si>
    <t>Toledo School District</t>
  </si>
  <si>
    <t>Tonasket School District</t>
  </si>
  <si>
    <t>Goal setting for both PGO and standard form evalua</t>
  </si>
  <si>
    <t xml:space="preserve">Parent/community feedback </t>
  </si>
  <si>
    <t>And Special Ed Director</t>
  </si>
  <si>
    <t xml:space="preserve">evidence of work throughout the year  </t>
  </si>
  <si>
    <t>Washtucna School District</t>
  </si>
  <si>
    <t>Artifacts and evidence</t>
  </si>
  <si>
    <t>Code</t>
  </si>
  <si>
    <t>If Other</t>
  </si>
  <si>
    <t>Superintendent</t>
  </si>
  <si>
    <t>Teachers</t>
  </si>
  <si>
    <t>District Office Supervisors</t>
  </si>
  <si>
    <t>Executive Director for School Administration</t>
  </si>
  <si>
    <t>Peers</t>
  </si>
  <si>
    <t>PGO - Self evaluation</t>
  </si>
  <si>
    <t>Assistant Superintendent</t>
  </si>
  <si>
    <t>District office administrators</t>
  </si>
  <si>
    <t>Executive Director</t>
  </si>
  <si>
    <t>Aides/Paraprofessionals</t>
  </si>
  <si>
    <t>Student</t>
  </si>
  <si>
    <t>Parents/Guardians</t>
  </si>
  <si>
    <t>Other: Deputy Superintendent/Special Ed. Director.</t>
  </si>
  <si>
    <t>Assistant Superintendents</t>
  </si>
  <si>
    <t>Office personnel when needed</t>
  </si>
  <si>
    <t>Executive Director of K-12 Education</t>
  </si>
  <si>
    <t>Central office administrators</t>
  </si>
  <si>
    <t>Department supervisors, e.g., Special Ed, ELL, Tit</t>
  </si>
  <si>
    <t>Other pertinent administrators</t>
  </si>
  <si>
    <t>Central Administrators</t>
  </si>
  <si>
    <t xml:space="preserve">  Assistant Superintendents for Elem and Sec Ed</t>
  </si>
  <si>
    <t>Central Office Executive Directors and Assistant S</t>
  </si>
  <si>
    <t>District Administrator, under the Superintendent</t>
  </si>
  <si>
    <t>Administrator</t>
  </si>
  <si>
    <t>HR Director and/or supervisor</t>
  </si>
  <si>
    <t>District Level Administrators who work directly wi</t>
  </si>
  <si>
    <t xml:space="preserve">Professional Growth Plan provides the opportunity </t>
  </si>
  <si>
    <t>Central Office Administration/Supervisor</t>
  </si>
  <si>
    <t>Assistant Supt. evaluates some</t>
  </si>
  <si>
    <t>Other District administrators</t>
  </si>
  <si>
    <t>District office evaluator.</t>
  </si>
  <si>
    <t>Academic Officer</t>
  </si>
  <si>
    <t>Assistant Principal, Assistant Superintendent</t>
  </si>
  <si>
    <t>Some district. admin.evaluate or provide input.</t>
  </si>
  <si>
    <t xml:space="preserve">District Admin.  evaluate principals.  </t>
  </si>
  <si>
    <t xml:space="preserve">Assistant Superintendent </t>
  </si>
  <si>
    <t>Central Office</t>
  </si>
  <si>
    <t>Contracted Evaluator from ESD112</t>
  </si>
  <si>
    <t xml:space="preserve">District office personnel </t>
  </si>
  <si>
    <t>School Directors</t>
  </si>
  <si>
    <t>District office Administrator</t>
  </si>
  <si>
    <t>District Office Personnel - Chiefs of Ele &amp; Sec</t>
  </si>
  <si>
    <t>Only the supervisor, an Assistant Superintendent</t>
  </si>
  <si>
    <t>Participant</t>
  </si>
  <si>
    <t>If other</t>
  </si>
  <si>
    <t>Employee Type</t>
  </si>
  <si>
    <t>In person review</t>
  </si>
  <si>
    <t>Written documentation delivered to participant</t>
  </si>
  <si>
    <t>Team collaboration and presentation</t>
  </si>
  <si>
    <t>Dependent on PGP</t>
  </si>
  <si>
    <t>POLE 360</t>
  </si>
  <si>
    <t>No principal to evaluate.  NA</t>
  </si>
  <si>
    <t xml:space="preserve">Survey utilizing the Nine Characteristics of High </t>
  </si>
  <si>
    <t>Monthly discussions with supervisor</t>
  </si>
  <si>
    <t>Post observation</t>
  </si>
  <si>
    <t>The principal is the superintendent and is not eva</t>
  </si>
  <si>
    <t>Collaboration/  presentation for PGO.</t>
  </si>
  <si>
    <t>No principal on staff.</t>
  </si>
  <si>
    <t>Goals meeting at the beginning of the year.  Mid-y</t>
  </si>
  <si>
    <t>Goals meeting at the beginning of the school year,</t>
  </si>
  <si>
    <t>See Feedback attachment under 5</t>
  </si>
  <si>
    <t>Prior to a Summative Evaluation rating of Needs Im</t>
  </si>
  <si>
    <t>Feedback Protocol</t>
  </si>
  <si>
    <t>EmployeeType</t>
  </si>
  <si>
    <t>Professional development</t>
  </si>
  <si>
    <t>Establishment of probationary period</t>
  </si>
  <si>
    <t>Probable cause for non-renewal of contract</t>
  </si>
  <si>
    <t>Instructional improvement</t>
  </si>
  <si>
    <t>Leadership improvement</t>
  </si>
  <si>
    <t>Compensation</t>
  </si>
  <si>
    <t>Promotion</t>
  </si>
  <si>
    <t>Development of plan of support and/or goals</t>
  </si>
  <si>
    <t>Ability to transfer to other buildings.</t>
  </si>
  <si>
    <t>transfer to a subordinate certificated position.</t>
  </si>
  <si>
    <t>Probable cause for non-renewal of provisional empl</t>
  </si>
  <si>
    <t>Reassignment to subordinate position.</t>
  </si>
  <si>
    <t xml:space="preserve">If on PGO, teacher may be taken off PGO depending </t>
  </si>
  <si>
    <t>Process Type</t>
  </si>
  <si>
    <t>AYP Used in Principal Retention</t>
  </si>
  <si>
    <t>Bickleton School District</t>
  </si>
  <si>
    <t>Cape Flattery School District</t>
  </si>
  <si>
    <t>Cascade School District</t>
  </si>
  <si>
    <t>Centerville School District</t>
  </si>
  <si>
    <t>Cheney School District</t>
  </si>
  <si>
    <t>Cle Elum-Roslyn School District</t>
  </si>
  <si>
    <t>Conway School District</t>
  </si>
  <si>
    <t>Endicott School District</t>
  </si>
  <si>
    <t>Enumclaw School District</t>
  </si>
  <si>
    <t>Great Northern School District</t>
  </si>
  <si>
    <t>Highline School District</t>
  </si>
  <si>
    <t>Inchelium School District</t>
  </si>
  <si>
    <t>Keller School District</t>
  </si>
  <si>
    <t>Kent School District</t>
  </si>
  <si>
    <t>Kiona-Benton City School District</t>
  </si>
  <si>
    <t>La Center School District</t>
  </si>
  <si>
    <t>LaCrosse School District</t>
  </si>
  <si>
    <t>Liberty School District</t>
  </si>
  <si>
    <t>Mead School District</t>
  </si>
  <si>
    <t>Morton School District</t>
  </si>
  <si>
    <t>Mount Adams School District</t>
  </si>
  <si>
    <t>North Kitsap School District</t>
  </si>
  <si>
    <t>North Thurston Public Schools</t>
  </si>
  <si>
    <t>Oakesdale School District</t>
  </si>
  <si>
    <t>Pateros School District</t>
  </si>
  <si>
    <t>Paterson School District</t>
  </si>
  <si>
    <t>Ridgefield School District</t>
  </si>
  <si>
    <t>Ritzville School District</t>
  </si>
  <si>
    <t>Riverview School District</t>
  </si>
  <si>
    <t>Seattle Public Schools</t>
  </si>
  <si>
    <t>Shaw Island School District</t>
  </si>
  <si>
    <t>St. John School District</t>
  </si>
  <si>
    <t>Thorp School District</t>
  </si>
  <si>
    <t>Trout Lake School District</t>
  </si>
  <si>
    <t>Union Gap School District</t>
  </si>
  <si>
    <t>West Valley School District (Spokane)</t>
  </si>
  <si>
    <t>Wishkah Valley School District</t>
  </si>
  <si>
    <t>Yakima School District</t>
  </si>
  <si>
    <t>Provisional</t>
  </si>
  <si>
    <t>Three times a year</t>
  </si>
  <si>
    <t>Continuing</t>
  </si>
  <si>
    <t>Twice a Year</t>
  </si>
  <si>
    <t>PGO</t>
  </si>
  <si>
    <t>Once a year</t>
  </si>
  <si>
    <t>None required</t>
  </si>
  <si>
    <t xml:space="preserve">None </t>
  </si>
  <si>
    <t>Daily</t>
  </si>
  <si>
    <t>6-8 times a year</t>
  </si>
  <si>
    <t>Principals have multiple observations</t>
  </si>
  <si>
    <t xml:space="preserve">As many as is needed to meet criteria established </t>
  </si>
  <si>
    <t>Monthly meetings with evaluator.</t>
  </si>
  <si>
    <t>2 per yr first 4 years; 1 per year next 2 years, 2</t>
  </si>
  <si>
    <t>No PGO</t>
  </si>
  <si>
    <t>No specified criteria</t>
  </si>
  <si>
    <t>does not apply</t>
  </si>
  <si>
    <t>Principals are observed throughout the year to eva</t>
  </si>
  <si>
    <t>None</t>
  </si>
  <si>
    <t>Not required</t>
  </si>
  <si>
    <t>zero</t>
  </si>
  <si>
    <t>Usually 8 times per year</t>
  </si>
  <si>
    <t>monthly</t>
  </si>
  <si>
    <t>Minimum:  4 observations and 2 evaluations for eac</t>
  </si>
  <si>
    <t>More than three observations.  Depending on indivi</t>
  </si>
  <si>
    <t>Evalutions are based upon multiple observations</t>
  </si>
  <si>
    <t>We have no staff members using the PGO option</t>
  </si>
  <si>
    <t>No minimum requirement.</t>
  </si>
  <si>
    <t>Minimum of 30 minutes, one time.</t>
  </si>
  <si>
    <t>Ongoing building visits with an end of the year ev</t>
  </si>
  <si>
    <t xml:space="preserve">Twice per year of "long form" or once per year of </t>
  </si>
  <si>
    <t>No minimum requirements</t>
  </si>
  <si>
    <t>Per PGO Plan</t>
  </si>
  <si>
    <t>Ongoing</t>
  </si>
  <si>
    <t>ONGOING</t>
  </si>
  <si>
    <t>Based on a varity of interactions and observations</t>
  </si>
  <si>
    <t>Monthly walk through.</t>
  </si>
  <si>
    <t>As agreed upon in the PGO not not less than two ti</t>
  </si>
  <si>
    <t>No formal observations are required but a combinat</t>
  </si>
  <si>
    <t xml:space="preserve">Short Form once a year and long form twice a year </t>
  </si>
  <si>
    <t>Not used</t>
  </si>
  <si>
    <t>On going</t>
  </si>
  <si>
    <t>4 times a year</t>
  </si>
  <si>
    <t>4 or more times a year</t>
  </si>
  <si>
    <t>2-unscheduled; 2-scheduled per year (2-rounds)</t>
  </si>
  <si>
    <t>Short form = 1/year; long form = 2/year</t>
  </si>
  <si>
    <t>The Principals are   observed numerous times in va</t>
  </si>
  <si>
    <t>Numerous observations</t>
  </si>
  <si>
    <t>Individual conferences arranged with the Superinte</t>
  </si>
  <si>
    <t>4 times</t>
  </si>
  <si>
    <t>Once a month</t>
  </si>
  <si>
    <t>Optional Observations when requested</t>
  </si>
  <si>
    <t>EVALUATED QUARTERLY</t>
  </si>
  <si>
    <t>We do not provide this option.</t>
  </si>
  <si>
    <t>No requirement for observations</t>
  </si>
  <si>
    <t>The superintendent meets with the administrators t</t>
  </si>
  <si>
    <t>4 Times per year - two for first 90 day evaluation</t>
  </si>
  <si>
    <t>Goal setting and three  conferences per year.  How</t>
  </si>
  <si>
    <t>Daily interaction with superintendent, weekly or b</t>
  </si>
  <si>
    <t>none</t>
  </si>
  <si>
    <t>2 formal visits,1 state of school review presentat</t>
  </si>
  <si>
    <t>not specified</t>
  </si>
  <si>
    <t>one 30 minute observation; but must meet 3 times p</t>
  </si>
  <si>
    <t>We do not have a PGO option</t>
  </si>
  <si>
    <t>As needed</t>
  </si>
  <si>
    <t>In attachment</t>
  </si>
  <si>
    <t>Meet monthly with principal</t>
  </si>
  <si>
    <t>Meet monthly with supt.</t>
  </si>
  <si>
    <t>Long Form Process</t>
  </si>
  <si>
    <t>N/A Small K-6 Only Superintendent</t>
  </si>
  <si>
    <t>No certified staff is on a PGO at this time.</t>
  </si>
  <si>
    <t>Principal evaluated by school board. Also serves a</t>
  </si>
  <si>
    <t>Number of observations is not stated</t>
  </si>
  <si>
    <t>Range from every other week to each month</t>
  </si>
  <si>
    <t>Every Week</t>
  </si>
  <si>
    <t>Every Day</t>
  </si>
  <si>
    <t>none currently required--principal discretion</t>
  </si>
  <si>
    <t>NA.  Board evaluation.</t>
  </si>
  <si>
    <t>No minimum</t>
  </si>
  <si>
    <t>We do not have PGO.</t>
  </si>
  <si>
    <t>No observation criteria is established.</t>
  </si>
  <si>
    <t>We don't currently use this option.</t>
  </si>
  <si>
    <t xml:space="preserve">All certified teachers have a Professional Growth </t>
  </si>
  <si>
    <t>Principal is also the Superintendent of the Distri</t>
  </si>
  <si>
    <t>Two formal observation cycles are required per yea</t>
  </si>
  <si>
    <t>Principals are required to be in "Level 2" teacher</t>
  </si>
  <si>
    <t>Principal evaluators meet with principals twice pe</t>
  </si>
  <si>
    <t xml:space="preserve"> -0-</t>
  </si>
  <si>
    <t>No required observation number</t>
  </si>
  <si>
    <t>Those teachers who are on probation or an intensiv</t>
  </si>
  <si>
    <t>on going observations</t>
  </si>
  <si>
    <t>We do not use the PGO.</t>
  </si>
  <si>
    <t>We do not have a minimum requirement.</t>
  </si>
  <si>
    <t>Minimum twice a year. First one within 90 days.</t>
  </si>
  <si>
    <t>Minimum twice a year  for a total of 60 minutes</t>
  </si>
  <si>
    <t>Not officially observed.</t>
  </si>
  <si>
    <t>Teacher and Principal discuss collection of eviden</t>
  </si>
  <si>
    <t>Principal evaluations are a collaborative effort f</t>
  </si>
  <si>
    <t>No option available</t>
  </si>
  <si>
    <t>Evaluation based on performance not formal observa</t>
  </si>
  <si>
    <t>Weekly during probationary period.</t>
  </si>
  <si>
    <t>no formal observation required</t>
  </si>
  <si>
    <t>No PGO option presently available</t>
  </si>
  <si>
    <t>Four times a year.</t>
  </si>
  <si>
    <t>We have no PGO Teachers. N/A</t>
  </si>
  <si>
    <t>Ongoing throughout the year.</t>
  </si>
  <si>
    <t>multiple observations and conferences</t>
  </si>
  <si>
    <t>mutiple observations and conferences</t>
  </si>
  <si>
    <t>No specific number</t>
  </si>
  <si>
    <t>3O minutes of non continuous documented observatio</t>
  </si>
  <si>
    <t>Based upon monthly meetings with evaluator.</t>
  </si>
  <si>
    <t>We attempt to complete at least 4 abservations.</t>
  </si>
  <si>
    <t>None at this time under PGO</t>
  </si>
  <si>
    <t>The superintendent works directly with the princip</t>
  </si>
  <si>
    <t>N/A</t>
  </si>
  <si>
    <t>Employees in their first year of provisional emplo</t>
  </si>
  <si>
    <t>4 observations for prov cert staff</t>
  </si>
  <si>
    <t>on-going</t>
  </si>
  <si>
    <t>Continuously, as we only have 3.</t>
  </si>
  <si>
    <t>Encourage and support professional growth, however</t>
  </si>
  <si>
    <t>Number of times agreed upon at time of PGO develop</t>
  </si>
  <si>
    <t>overall evaluation by School Board</t>
  </si>
  <si>
    <t>this is not stated in the CBA</t>
  </si>
  <si>
    <t>No required observations.</t>
  </si>
  <si>
    <t>Not observed</t>
  </si>
  <si>
    <t>No specific # of requirements but classroom visits</t>
  </si>
  <si>
    <t>Several times a year as part of the School Improve</t>
  </si>
  <si>
    <t>Summary letter at the end of the year.</t>
  </si>
  <si>
    <t>Summary evaluation conference at the end of the ye</t>
  </si>
  <si>
    <t xml:space="preserve">Minimum two observations with the first completed </t>
  </si>
  <si>
    <t>unknown</t>
  </si>
  <si>
    <t>Every 30 days</t>
  </si>
  <si>
    <t>Provisional employees must be formally evaluated t</t>
  </si>
  <si>
    <t>It is not specified in the Administrator's Memoran</t>
  </si>
  <si>
    <t>4 times per year</t>
  </si>
  <si>
    <t>no minimum observation required</t>
  </si>
  <si>
    <t>There are no minimum required observations</t>
  </si>
  <si>
    <t>Deternuned by Superintendent</t>
  </si>
  <si>
    <t>We have no principal as Shaw.   Only a Superintend</t>
  </si>
  <si>
    <t>None in the PGO Program</t>
  </si>
  <si>
    <t>No Principal on staff.</t>
  </si>
  <si>
    <t>We meet routinely with our principals, at least mo</t>
  </si>
  <si>
    <t>not specified in the collective bargaining agreeme</t>
  </si>
  <si>
    <t>Not used 2009-2010</t>
  </si>
  <si>
    <t>New staff within 90 days then annually.</t>
  </si>
  <si>
    <t>0-  However,60 minutes of documented collaboration</t>
  </si>
  <si>
    <t>N/A at this time</t>
  </si>
  <si>
    <t>Not specified in agreement</t>
  </si>
  <si>
    <t>Contract states that the PGO participant will conf</t>
  </si>
  <si>
    <t>Contract and Board Policy does not stipulate the n</t>
  </si>
  <si>
    <t>not used</t>
  </si>
  <si>
    <t>4 Times per Year</t>
  </si>
  <si>
    <t>We have a superintendent/Principal.  That person i</t>
  </si>
  <si>
    <t>We do not have any teachers on a PGO</t>
  </si>
  <si>
    <t>one hour per month</t>
  </si>
  <si>
    <t>NO DEFINED OBSERVATION REQUIREMENT</t>
  </si>
  <si>
    <t>not currently used</t>
  </si>
  <si>
    <t>4 Meetings: October, January, March, May or June</t>
  </si>
  <si>
    <t>Annual goal setting followed by monthly reviews</t>
  </si>
  <si>
    <t>Three meetings</t>
  </si>
  <si>
    <t>Short form: once  Long form:  2 obs</t>
  </si>
  <si>
    <t xml:space="preserve">Staff on short form are observed once a year. </t>
  </si>
  <si>
    <t>Have not had any PGOs.</t>
  </si>
  <si>
    <t>On-going throughout the year.</t>
  </si>
  <si>
    <t>2 observations or 1 with a written summary</t>
  </si>
  <si>
    <t xml:space="preserve">Depends on the provisionals progress.  Principals </t>
  </si>
  <si>
    <t>The number of formal obsrevations would be depende</t>
  </si>
  <si>
    <t xml:space="preserve">Ongoing observations by supervisor, typically the </t>
  </si>
  <si>
    <t>We have no PGO teachers.</t>
  </si>
  <si>
    <t>9 times a year, once a month</t>
  </si>
  <si>
    <t>No PGO Evaluations</t>
  </si>
  <si>
    <t>First 90 days</t>
  </si>
  <si>
    <t>There are no observation requirements for Principa</t>
  </si>
  <si>
    <t>30 noncontinuous minutes</t>
  </si>
  <si>
    <t>Other: Deputy Superintendent/Special Ed Director p</t>
  </si>
  <si>
    <t>Dieringer School District</t>
  </si>
  <si>
    <t>Garfield School District</t>
  </si>
  <si>
    <t>See attachment</t>
  </si>
  <si>
    <t>Executive Directors for Schools K-12</t>
  </si>
  <si>
    <t>Immediate Supervisor</t>
  </si>
  <si>
    <t>Klickitat School District</t>
  </si>
  <si>
    <t>District Office Administrators</t>
  </si>
  <si>
    <t>Mossyrock School District</t>
  </si>
  <si>
    <t>District Office Personnel.</t>
  </si>
  <si>
    <t>Superintendent Designee.</t>
  </si>
  <si>
    <t>Royal School District</t>
  </si>
  <si>
    <t>Satsop School District</t>
  </si>
  <si>
    <t xml:space="preserve">Education Director  </t>
  </si>
  <si>
    <t>We have no principal at Shaw.</t>
  </si>
  <si>
    <t>South Bend School District</t>
  </si>
  <si>
    <t>District Office Administrative Personnel</t>
  </si>
  <si>
    <t>PGo often has team collaborator</t>
  </si>
  <si>
    <t>Teacher input via on-line survey</t>
  </si>
  <si>
    <t xml:space="preserve">Principal, District Office Admin collaboration on </t>
  </si>
  <si>
    <t>District Office Admin</t>
  </si>
  <si>
    <t>Evergreen School District (Stevens)</t>
  </si>
  <si>
    <t xml:space="preserve">See attachment </t>
  </si>
  <si>
    <t>Other aspects of "teaching" and th erole may be di</t>
  </si>
  <si>
    <t>Other aspects of the job are always included and d</t>
  </si>
  <si>
    <t>School Board Evaluation</t>
  </si>
  <si>
    <t>Board</t>
  </si>
  <si>
    <t>All certified staff must participate in a Professi</t>
  </si>
  <si>
    <t>HR Director &amp; Supervisor</t>
  </si>
  <si>
    <t>Board Evaluation</t>
  </si>
  <si>
    <t>ISLIC Standards</t>
  </si>
  <si>
    <t>Principal/Supt combination.  Evaluation is done by</t>
  </si>
  <si>
    <t>Teacher input thru discussion with Supt.</t>
  </si>
  <si>
    <t>School Board because Trout Lake School District ha</t>
  </si>
  <si>
    <t>Summary</t>
  </si>
  <si>
    <t>Principals</t>
  </si>
  <si>
    <t>Percent Satisfactory</t>
  </si>
  <si>
    <t>PGO Percent Satisfactory</t>
  </si>
  <si>
    <t>Percent of Teachers on a PGO</t>
  </si>
  <si>
    <t>*Data is for 265 district responses</t>
  </si>
  <si>
    <t>No:</t>
  </si>
  <si>
    <t xml:space="preserve">Yes: </t>
  </si>
  <si>
    <t xml:space="preserve">% using AYP in Principal retention: </t>
  </si>
  <si>
    <t>Indicate whether the results from the evaluation system are used in decisions regarding each of the following processes:</t>
  </si>
  <si>
    <t xml:space="preserve">Feedback Protocols </t>
  </si>
  <si>
    <t>What feedback protocols are used in your evaluation process?</t>
  </si>
  <si>
    <t>Certificated Classroom Teachers</t>
  </si>
  <si>
    <t>Once a Year</t>
  </si>
  <si>
    <t>Principal observation</t>
  </si>
  <si>
    <t>Professional Development</t>
  </si>
  <si>
    <t>Teacher:</t>
  </si>
  <si>
    <t>Principal:</t>
  </si>
  <si>
    <t>StudentProgUsedinEval</t>
  </si>
  <si>
    <t>Column Labels</t>
  </si>
  <si>
    <t>Principal Total</t>
  </si>
  <si>
    <t>Teacher Total</t>
  </si>
  <si>
    <t>Row Labels</t>
  </si>
  <si>
    <t>Count of ObservationFrequency</t>
  </si>
  <si>
    <t>Count of Code</t>
  </si>
  <si>
    <t>Count of Participant</t>
  </si>
  <si>
    <t>Count of Process Type</t>
  </si>
  <si>
    <t>Highland School District</t>
  </si>
  <si>
    <t>Montesano School District</t>
  </si>
  <si>
    <t>Shoreline School District</t>
  </si>
  <si>
    <t>Tacoma School District</t>
  </si>
  <si>
    <t>Touchet School District</t>
  </si>
  <si>
    <t>Anacortes School District</t>
  </si>
  <si>
    <t>Cosmopolis School District</t>
  </si>
  <si>
    <t>Damman School District</t>
  </si>
  <si>
    <t>Dixie School District</t>
  </si>
  <si>
    <t>Grapeview School District</t>
  </si>
  <si>
    <t>Mary Walker School District</t>
  </si>
  <si>
    <t>Mount Baker School District</t>
  </si>
  <si>
    <t>North River School District</t>
  </si>
  <si>
    <t>Northport School District</t>
  </si>
  <si>
    <t>Star School District</t>
  </si>
  <si>
    <t>Stehekin School District</t>
  </si>
  <si>
    <t>Sumner School District</t>
  </si>
  <si>
    <t>Taholah School District</t>
  </si>
  <si>
    <t>White Pass School District</t>
  </si>
  <si>
    <t>Willapa Valley School District</t>
  </si>
  <si>
    <t>Wilson Creek School District</t>
  </si>
  <si>
    <t>2009-2010</t>
  </si>
  <si>
    <t>Evaluation Criteria: Did you evaluate based on the criteria set forth in the RCW?</t>
  </si>
  <si>
    <t>Count of Districts</t>
  </si>
  <si>
    <t>Count of Teachers and Principals</t>
  </si>
  <si>
    <t>Provisional Teachers</t>
  </si>
  <si>
    <t>Continuing Teachers</t>
  </si>
  <si>
    <t>PGO Teachers</t>
  </si>
  <si>
    <t>Continuous</t>
  </si>
  <si>
    <t xml:space="preserve">No Principals at Star S. D. </t>
  </si>
  <si>
    <t>As needed and during regular business</t>
  </si>
  <si>
    <t>ISLC standards</t>
  </si>
  <si>
    <t xml:space="preserve">No Principal at Star. </t>
  </si>
  <si>
    <t xml:space="preserve">No principal at Star. </t>
  </si>
  <si>
    <t>No principal at Star.</t>
  </si>
  <si>
    <t>System Is Two Levels Only</t>
  </si>
  <si>
    <t>Has System</t>
  </si>
  <si>
    <t>Is Using System</t>
  </si>
  <si>
    <t>Electronic System</t>
  </si>
  <si>
    <t>SystemMeetsRCW</t>
  </si>
  <si>
    <t>StudentProgUsedinBargaining</t>
  </si>
  <si>
    <t>Question 5 requested attachments only. 
There is nothing to report for this question.</t>
  </si>
  <si>
    <t>Achievement: Are student achievement outcomes used in evaluations?</t>
  </si>
  <si>
    <t>AYP: Is Adequate Yearly Progress used in principal retention?</t>
  </si>
  <si>
    <t>Three Times a Year</t>
  </si>
  <si>
    <t>Results of performance evaluations for certificated classroom teachers and principals: Count of satisfactory and unsatisfactory teachers and principals:</t>
  </si>
  <si>
    <t>Frequency of observations: What is the district's minimum required observations for each of the following?</t>
  </si>
  <si>
    <t>Methodology: Select methodologies used in evaluation process (multiple items may be selected):</t>
  </si>
  <si>
    <t>Participants: Select the expected participants for evaluation process (multiple items may be selected):</t>
  </si>
  <si>
    <t>Feedback Protocol:  Select the feedback protocols used in evaluation process (multiple items may be selected):</t>
  </si>
  <si>
    <t>Results: Indicate whether the results of the evaluation system are used in following processes (multiple items may be selected):</t>
  </si>
  <si>
    <t>Description of Rating System: Did you use a rating system that consisted of only two ratings (Satisfactory or Unsatisfactory)?</t>
  </si>
  <si>
    <t>1.</t>
  </si>
  <si>
    <t>2.</t>
  </si>
  <si>
    <t>3.</t>
  </si>
  <si>
    <t>4.</t>
  </si>
  <si>
    <t>5.</t>
  </si>
  <si>
    <t>Question 5 requested specific attachments. There is nothing to report for this question</t>
  </si>
  <si>
    <t>2. For the 2009-2010 school year, did you use a rating system that consisted of ONLY 2 ratings (Satisfactory or Unsatisfactory) to evaluate certificated classroom teachers and principals?</t>
  </si>
  <si>
    <t>4. For the 2009-2010 school year, did you evaluate certificated classroom teachers or principals based on the criteria set forth in the RCW?</t>
  </si>
  <si>
    <t>6. What is the district's minimum required observations for certificated teachers and principals?</t>
  </si>
  <si>
    <t>7. Select the methodology used in the evaluation process:</t>
  </si>
  <si>
    <t>8. List the expected participants for the evaluation process:</t>
  </si>
  <si>
    <t>9. What feedback protocols are used in your evaluation process?</t>
  </si>
  <si>
    <t>10. Indicate whether the results from the evaluation system are used in decisions regarding each of the following process:</t>
  </si>
  <si>
    <t>12. Is Adequate Yearly Progress (AYP) used in determining principal retention?</t>
  </si>
  <si>
    <t>1. For the 2009-2010 school year, how many certificated classroom teachers and principals were evaluated as Satisfactory and Unsatisfactory?</t>
  </si>
  <si>
    <t>(Districts highlighted in grey and showing "N/A" in their responses did not submit their survey prior to the deadline required to be included in this report.</t>
  </si>
  <si>
    <t>System Capabilities: Do you have a system that is capable of collecting counts at the criteria level?</t>
  </si>
  <si>
    <t>11. Are student achievement outcomes or student growth data used in evaluation criteria to evaluate certificated classroom teachers or principal performance? 
If "Yes", Is the student achievement outcome or student growth data included in your collective bargaining agreement?</t>
  </si>
  <si>
    <t>In-person review</t>
  </si>
  <si>
    <t>If "Yes": Student achievement outcome included in collective bargaining agreement</t>
  </si>
  <si>
    <t>If "Yes", is the capability currently being used?</t>
  </si>
  <si>
    <t>Washington State School District
Teacher and Principal Evaluation System Survey Results</t>
  </si>
  <si>
    <t>District name</t>
  </si>
  <si>
    <t>N/A Total</t>
  </si>
  <si>
    <t>At teacher request</t>
  </si>
  <si>
    <t>No formal observation required fo PGO.</t>
  </si>
  <si>
    <t>Observations are ongoing rather than formally sche</t>
  </si>
  <si>
    <t>do not use</t>
  </si>
  <si>
    <t>Due to district size, "ongoing"</t>
  </si>
  <si>
    <t>Three meetings with the teacher at specified times</t>
  </si>
  <si>
    <t>Many times throughout the year.</t>
  </si>
  <si>
    <t>no teacher on PGO</t>
  </si>
  <si>
    <t>no data submitted</t>
  </si>
  <si>
    <t>District has no principal</t>
  </si>
  <si>
    <t>No data submitted</t>
  </si>
  <si>
    <t xml:space="preserve">Long form: Once for at least 30 minutes, total of </t>
  </si>
  <si>
    <t>Mutually agreed upon frequency.</t>
  </si>
  <si>
    <t>zero.</t>
  </si>
  <si>
    <t>We had no staff that used this option this year.</t>
  </si>
  <si>
    <t>as often as deemed necessary</t>
  </si>
  <si>
    <t>District does not have a principal</t>
  </si>
  <si>
    <t>School Board  Note:  Principal is also Superintend</t>
  </si>
  <si>
    <t>Education Director.</t>
  </si>
  <si>
    <t>Curricular Coach</t>
  </si>
  <si>
    <t>...</t>
  </si>
  <si>
    <t>Data/Evidence of goal progress</t>
  </si>
  <si>
    <t>District has no principals</t>
  </si>
  <si>
    <t>No principal to evaluaate.  NA</t>
  </si>
  <si>
    <t>Abililty to move to short form evaluation, NBTC qu</t>
  </si>
  <si>
    <t>district has no principal</t>
  </si>
  <si>
    <t>Is the system is electronic?</t>
  </si>
  <si>
    <t>3. Do you have a system that is capable of collecting counts at the criteria level? (i.e., for certificated classroom teachers: Instructional Skill, Classroom Management, etc. For principals: School administration and management, finance, leadership, etc.). 
     If "Yes", are you currently using this capability?  
Is this system in electronic form?</t>
  </si>
  <si>
    <t>2 times per semester</t>
  </si>
  <si>
    <t>Data Submitted</t>
  </si>
  <si>
    <t>Once or twice a year</t>
  </si>
  <si>
    <t>None required officially</t>
  </si>
  <si>
    <t>Data as of 4/6/2011</t>
  </si>
  <si>
    <t>(Districts highlighted in grey and showing "N/A" in their responses did not submit their survey prior to the deadline required to be included in this report. Districts answering "no" have submitted their evaluation criteria for teachers and principals.</t>
  </si>
  <si>
    <t>School District</t>
  </si>
  <si>
    <t>Principal - Good</t>
  </si>
  <si>
    <t>Principal - Bad</t>
  </si>
  <si>
    <t>Teacher - PGO Good</t>
  </si>
  <si>
    <t>Teacher - PGO Bad</t>
  </si>
  <si>
    <t>Teacher - Good</t>
  </si>
  <si>
    <t>Teacher - Bad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</si>
</sst>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_);_(* \(#,##0\);_(* &quot;-&quot;??_);_(@_)"/>
    <numFmt numFmtId="166" formatCode="[$-409]m/d/yy\ h:mm\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Arial"/>
      <family val="2"/>
    </font>
    <font>
      <b/>
      <sz val="11"/>
      <color theme="0"/>
      <name val="Calibri"/>
      <family val="2"/>
      <scheme val="minor"/>
    </font>
    <font>
      <sz val="20"/>
      <color theme="1"/>
      <name val="Calibri"/>
      <family val="2"/>
      <scheme val="minor"/>
    </font>
    <font>
      <sz val="8"/>
      <color theme="1"/>
      <name val="Calibri"/>
      <family val="2"/>
      <scheme val="minor"/>
    </font>
    <font>
      <b/>
      <sz val="16"/>
      <color theme="1"/>
      <name val="Calibri"/>
      <family val="2"/>
      <scheme val="minor"/>
    </font>
    <font>
      <b/>
      <sz val="12"/>
      <color theme="1"/>
      <name val="Calibri"/>
      <family val="2"/>
      <scheme val="minor"/>
    </font>
    <font>
      <sz val="10"/>
      <color theme="1"/>
      <name val="Calibri"/>
      <family val="2"/>
      <scheme val="minor"/>
    </font>
    <font>
      <sz val="9"/>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3"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6">
    <xf numFmtId="0" fontId="0" fillId="0" borderId="0" xfId="0"/>
    <xf numFmtId="0" fontId="0" fillId="0" borderId="0" xfId="0" applyNumberFormat="1"/>
    <xf numFmtId="47" fontId="0" fillId="0" borderId="0" xfId="0" applyNumberFormat="1"/>
    <xf numFmtId="0" fontId="2" fillId="0" borderId="0" xfId="0" applyFont="1"/>
    <xf numFmtId="9" fontId="1" fillId="0" borderId="0" xfId="2" applyFont="1"/>
    <xf numFmtId="0" fontId="0" fillId="0" borderId="1" xfId="0" applyBorder="1" applyAlignment="1">
      <alignment horizontal="center" vertical="center"/>
    </xf>
    <xf numFmtId="164" fontId="1" fillId="0" borderId="1" xfId="2" applyNumberFormat="1" applyFont="1" applyBorder="1" applyAlignment="1">
      <alignment horizontal="center" vertical="center"/>
    </xf>
    <xf numFmtId="0" fontId="1" fillId="0" borderId="1" xfId="1" applyNumberFormat="1" applyFont="1" applyBorder="1" applyAlignment="1">
      <alignment horizontal="center" vertical="center"/>
    </xf>
    <xf numFmtId="9" fontId="1" fillId="0" borderId="0" xfId="2" applyFont="1"/>
    <xf numFmtId="0" fontId="3" fillId="0" borderId="0" xfId="0" applyFont="1" applyAlignment="1">
      <alignment vertical="center" wrapText="1"/>
    </xf>
    <xf numFmtId="0" fontId="2" fillId="0" borderId="0" xfId="0" applyFont="1" applyAlignment="1">
      <alignment wrapText="1"/>
    </xf>
    <xf numFmtId="0" fontId="0" fillId="0" borderId="1" xfId="0" applyBorder="1"/>
    <xf numFmtId="0" fontId="0" fillId="2" borderId="0" xfId="0" applyFill="1"/>
    <xf numFmtId="0" fontId="0" fillId="2" borderId="2" xfId="0" applyFill="1" applyBorder="1"/>
    <xf numFmtId="0" fontId="0" fillId="0" borderId="0" xfId="0" pivotButton="1"/>
    <xf numFmtId="0" fontId="0" fillId="0" borderId="0" xfId="0" applyAlignment="1">
      <alignment horizontal="left"/>
    </xf>
    <xf numFmtId="165" fontId="1" fillId="0" borderId="0" xfId="1" applyNumberFormat="1" applyFont="1"/>
    <xf numFmtId="0" fontId="0" fillId="0" borderId="3" xfId="0" applyBorder="1"/>
    <xf numFmtId="165" fontId="1" fillId="0" borderId="3" xfId="1" applyNumberFormat="1" applyFont="1" applyBorder="1"/>
    <xf numFmtId="0" fontId="2" fillId="0" borderId="0" xfId="0" applyFont="1" applyBorder="1"/>
    <xf numFmtId="0" fontId="0" fillId="0" borderId="0" xfId="0" applyBorder="1"/>
    <xf numFmtId="165" fontId="1" fillId="0" borderId="0" xfId="1" applyNumberFormat="1" applyFont="1" applyBorder="1"/>
    <xf numFmtId="0" fontId="0" fillId="0" borderId="0" xfId="0" applyBorder="1" applyAlignment="1">
      <alignment horizontal="left" indent="1"/>
    </xf>
    <xf numFmtId="0" fontId="0" fillId="0" borderId="0" xfId="0" applyBorder="1" applyAlignment="1">
      <alignment horizontal="left" indent="2"/>
    </xf>
    <xf numFmtId="0" fontId="0" fillId="0" borderId="2" xfId="0" applyBorder="1"/>
    <xf numFmtId="165" fontId="1" fillId="0" borderId="2" xfId="1" applyNumberFormat="1" applyFont="1" applyBorder="1"/>
    <xf numFmtId="0" fontId="0" fillId="0" borderId="0" xfId="0" applyBorder="1" applyAlignment="1">
      <alignment horizontal="left" wrapText="1" indent="2"/>
    </xf>
    <xf numFmtId="165" fontId="1" fillId="0" borderId="0" xfId="1" applyNumberFormat="1" applyFont="1" applyBorder="1" applyAlignment="1">
      <alignment vertical="top"/>
    </xf>
    <xf numFmtId="165" fontId="1" fillId="3" borderId="4" xfId="1" applyNumberFormat="1" applyFont="1" applyFill="1" applyBorder="1"/>
    <xf numFmtId="165" fontId="1" fillId="3" borderId="4" xfId="1" applyNumberFormat="1" applyFont="1" applyFill="1" applyBorder="1" applyAlignment="1">
      <alignment vertical="top"/>
    </xf>
    <xf numFmtId="165" fontId="1" fillId="3" borderId="5" xfId="1" applyNumberFormat="1" applyFont="1" applyFill="1" applyBorder="1"/>
    <xf numFmtId="165" fontId="1" fillId="4" borderId="4" xfId="1" applyNumberFormat="1" applyFont="1" applyFill="1" applyBorder="1"/>
    <xf numFmtId="165" fontId="1" fillId="4" borderId="4" xfId="1" applyNumberFormat="1" applyFont="1" applyFill="1" applyBorder="1" applyAlignment="1">
      <alignment vertical="top"/>
    </xf>
    <xf numFmtId="165" fontId="1" fillId="4" borderId="5" xfId="1" applyNumberFormat="1" applyFont="1" applyFill="1" applyBorder="1"/>
    <xf numFmtId="165" fontId="1" fillId="4" borderId="6" xfId="1" applyNumberFormat="1" applyFont="1" applyFill="1" applyBorder="1"/>
    <xf numFmtId="165" fontId="1" fillId="3" borderId="6" xfId="1" applyNumberFormat="1" applyFont="1" applyFill="1" applyBorder="1"/>
    <xf numFmtId="165" fontId="1" fillId="4" borderId="7" xfId="1" applyNumberFormat="1" applyFont="1" applyFill="1" applyBorder="1"/>
    <xf numFmtId="165" fontId="1" fillId="3" borderId="7" xfId="1" applyNumberFormat="1" applyFont="1" applyFill="1" applyBorder="1"/>
    <xf numFmtId="0" fontId="0" fillId="0" borderId="0" xfId="0" applyFill="1"/>
    <xf numFmtId="0" fontId="0" fillId="0" borderId="0" xfId="0" applyAlignment="1">
      <alignment horizontal="center"/>
    </xf>
    <xf numFmtId="0" fontId="2" fillId="0" borderId="3" xfId="0" applyFont="1" applyBorder="1" applyAlignment="1">
      <alignment wrapText="1"/>
    </xf>
    <xf numFmtId="166" fontId="0" fillId="0" borderId="0" xfId="0" applyNumberFormat="1" applyAlignment="1">
      <alignment horizontal="center"/>
    </xf>
    <xf numFmtId="0" fontId="0" fillId="5" borderId="0" xfId="0" applyFill="1"/>
    <xf numFmtId="165" fontId="1" fillId="5" borderId="4" xfId="1" applyNumberFormat="1" applyFont="1" applyFill="1" applyBorder="1"/>
    <xf numFmtId="0" fontId="2" fillId="0" borderId="8" xfId="0" applyFont="1" applyBorder="1" applyAlignment="1">
      <alignment wrapText="1"/>
    </xf>
    <xf numFmtId="0" fontId="4" fillId="6" borderId="0" xfId="0" applyFont="1" applyFill="1"/>
    <xf numFmtId="0" fontId="4" fillId="6" borderId="0" xfId="0" applyFont="1" applyFill="1" applyAlignment="1">
      <alignment wrapText="1"/>
    </xf>
    <xf numFmtId="0" fontId="4" fillId="6" borderId="0" xfId="0" applyFont="1" applyFill="1" applyAlignment="1">
      <alignment horizontal="center" wrapText="1"/>
    </xf>
    <xf numFmtId="0" fontId="0" fillId="5" borderId="0" xfId="0" applyFill="1" applyAlignment="1">
      <alignment horizontal="center"/>
    </xf>
    <xf numFmtId="0" fontId="5" fillId="0" borderId="0" xfId="0" applyFont="1" applyAlignment="1">
      <alignment horizontal="center" wrapText="1"/>
    </xf>
    <xf numFmtId="0" fontId="2" fillId="0" borderId="0" xfId="0" applyFont="1" applyAlignment="1">
      <alignment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2" xfId="0" applyFont="1" applyBorder="1" applyAlignment="1">
      <alignment vertical="top"/>
    </xf>
    <xf numFmtId="0" fontId="0" fillId="0" borderId="12" xfId="0" applyBorder="1"/>
    <xf numFmtId="165" fontId="2" fillId="4" borderId="13" xfId="1" applyNumberFormat="1" applyFont="1" applyFill="1" applyBorder="1" applyAlignment="1">
      <alignment horizontal="center" wrapText="1"/>
    </xf>
    <xf numFmtId="165" fontId="1" fillId="0" borderId="14" xfId="1" applyNumberFormat="1" applyFont="1" applyBorder="1"/>
    <xf numFmtId="165" fontId="2" fillId="3" borderId="13" xfId="1" applyNumberFormat="1" applyFont="1" applyFill="1" applyBorder="1" applyAlignment="1">
      <alignment horizontal="center"/>
    </xf>
    <xf numFmtId="165" fontId="1" fillId="4" borderId="15" xfId="1" applyNumberFormat="1" applyFont="1" applyFill="1" applyBorder="1"/>
    <xf numFmtId="165" fontId="1" fillId="0" borderId="16" xfId="1" applyNumberFormat="1" applyFont="1" applyBorder="1"/>
    <xf numFmtId="165" fontId="1" fillId="3" borderId="15" xfId="1" applyNumberFormat="1" applyFont="1" applyFill="1" applyBorder="1"/>
    <xf numFmtId="165" fontId="1" fillId="0" borderId="17" xfId="1" applyNumberFormat="1" applyFont="1" applyBorder="1"/>
    <xf numFmtId="0" fontId="2" fillId="0" borderId="9" xfId="0" quotePrefix="1" applyFont="1" applyBorder="1" applyAlignment="1">
      <alignment vertical="top"/>
    </xf>
    <xf numFmtId="0" fontId="2" fillId="0" borderId="11" xfId="0" quotePrefix="1" applyFont="1" applyBorder="1" applyAlignment="1">
      <alignment vertical="top"/>
    </xf>
    <xf numFmtId="0" fontId="0" fillId="0" borderId="2" xfId="0" applyBorder="1" applyAlignment="1">
      <alignment horizontal="left" indent="1"/>
    </xf>
    <xf numFmtId="0" fontId="2" fillId="0" borderId="2" xfId="0" applyFont="1" applyBorder="1" applyAlignment="1">
      <alignment wrapText="1"/>
    </xf>
    <xf numFmtId="0" fontId="4" fillId="0" borderId="0" xfId="0" applyFont="1" applyFill="1" applyAlignment="1">
      <alignment horizontal="center" wrapText="1"/>
    </xf>
    <xf numFmtId="0" fontId="2" fillId="0" borderId="0" xfId="0" applyFont="1" applyFill="1" applyAlignment="1">
      <alignment horizontal="left" wrapText="1"/>
    </xf>
    <xf numFmtId="0" fontId="6" fillId="0" borderId="0" xfId="0" applyFont="1" applyFill="1" applyAlignment="1">
      <alignment wrapText="1"/>
    </xf>
    <xf numFmtId="0" fontId="0" fillId="0" borderId="18" xfId="0" applyBorder="1"/>
    <xf numFmtId="0" fontId="2" fillId="0" borderId="0" xfId="0" applyFont="1" applyFill="1" applyAlignment="1">
      <alignment horizontal="left" wrapText="1"/>
    </xf>
    <xf numFmtId="165" fontId="1" fillId="5" borderId="6" xfId="1" applyNumberFormat="1" applyFont="1" applyFill="1" applyBorder="1"/>
    <xf numFmtId="166" fontId="0" fillId="5" borderId="0" xfId="0" applyNumberFormat="1" applyFill="1" applyAlignment="1">
      <alignment horizontal="center"/>
    </xf>
    <xf numFmtId="164" fontId="1" fillId="3" borderId="5" xfId="2" applyNumberFormat="1" applyFont="1" applyFill="1" applyBorder="1"/>
    <xf numFmtId="164" fontId="1" fillId="4" borderId="5" xfId="2" applyNumberFormat="1" applyFont="1" applyFill="1" applyBorder="1"/>
    <xf numFmtId="166" fontId="0" fillId="0" borderId="0" xfId="0" applyNumberFormat="1" applyFill="1" applyAlignment="1">
      <alignment horizontal="center"/>
    </xf>
    <xf numFmtId="47" fontId="0" fillId="0" borderId="0" xfId="0" applyNumberFormat="1" applyFill="1"/>
    <xf numFmtId="0" fontId="0" fillId="0" borderId="0" xfId="0" applyFill="1" applyAlignment="1">
      <alignment horizontal="center"/>
    </xf>
    <xf numFmtId="0" fontId="2" fillId="0" borderId="3" xfId="0" applyFont="1" applyFill="1" applyBorder="1" applyAlignment="1">
      <alignment wrapText="1"/>
    </xf>
    <xf numFmtId="0" fontId="0" fillId="0" borderId="0" xfId="0" applyFill="1" applyBorder="1" applyAlignment="1">
      <alignment horizontal="left" indent="1"/>
    </xf>
    <xf numFmtId="0" fontId="7" fillId="0" borderId="0" xfId="0" applyFont="1" applyAlignment="1">
      <alignment horizontal="center" wrapText="1"/>
    </xf>
    <xf numFmtId="0" fontId="8" fillId="0" borderId="0" xfId="0" applyFont="1" applyAlignment="1">
      <alignment horizontal="center"/>
    </xf>
    <xf numFmtId="0" fontId="9" fillId="0" borderId="0" xfId="0" applyFont="1" applyAlignment="1">
      <alignment horizontal="center"/>
    </xf>
    <xf numFmtId="165" fontId="10" fillId="0" borderId="19" xfId="1" applyNumberFormat="1" applyFont="1" applyFill="1" applyBorder="1" applyAlignment="1">
      <alignment horizontal="center"/>
    </xf>
    <xf numFmtId="165" fontId="10" fillId="0" borderId="14" xfId="1" applyNumberFormat="1" applyFont="1" applyFill="1" applyBorder="1" applyAlignment="1">
      <alignment horizontal="center"/>
    </xf>
    <xf numFmtId="165" fontId="10" fillId="0" borderId="20" xfId="1" applyNumberFormat="1"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23" xfId="0" applyFont="1" applyBorder="1" applyAlignment="1">
      <alignment horizontal="left"/>
    </xf>
    <xf numFmtId="0" fontId="2" fillId="0" borderId="21" xfId="0" applyFont="1" applyBorder="1" applyAlignment="1">
      <alignment horizontal="left" vertical="center"/>
    </xf>
    <xf numFmtId="0" fontId="2" fillId="0" borderId="22" xfId="0" applyFont="1" applyBorder="1" applyAlignment="1">
      <alignment horizontal="left" vertical="center"/>
    </xf>
    <xf numFmtId="0" fontId="2" fillId="0" borderId="23" xfId="0" applyFont="1" applyBorder="1" applyAlignment="1">
      <alignment horizontal="left" vertical="center"/>
    </xf>
    <xf numFmtId="0" fontId="2" fillId="0" borderId="0" xfId="0" applyFont="1" applyAlignment="1">
      <alignment horizontal="left" wrapText="1"/>
    </xf>
    <xf numFmtId="0" fontId="2" fillId="0" borderId="0" xfId="0" applyFont="1" applyFill="1" applyAlignment="1">
      <alignment horizontal="left" wrapText="1"/>
    </xf>
    <xf numFmtId="0" fontId="6" fillId="0" borderId="0" xfId="0" applyFont="1" applyFill="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Becki.Jenkins" refreshedDate="40639.696174999997" createdVersion="4" refreshedVersion="3" minRefreshableVersion="3" recordCount="2327">
  <cacheSource type="worksheet">
    <worksheetSource ref="A3:C2330" sheet="Q10"/>
  </cacheSource>
  <cacheFields count="3">
    <cacheField name="District" numFmtId="0">
      <sharedItems/>
    </cacheField>
    <cacheField name="Employee Type" numFmtId="0">
      <sharedItems count="3">
        <s v="Principal"/>
        <s v="Teacher"/>
        <s v="N/A"/>
      </sharedItems>
    </cacheField>
    <cacheField name="Process Type" numFmtId="0">
      <sharedItems count="9">
        <s v="Professional development"/>
        <s v="Establishment of probationary period"/>
        <s v="Probable cause for non-renewal of contract"/>
        <s v="Instructional improvement"/>
        <s v="Leadership improvement"/>
        <s v="Compensation"/>
        <s v="Promotion"/>
        <s v="Other"/>
        <s v="N/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ecki.Jenkins" refreshedDate="40639.696175347221" createdVersion="4" refreshedVersion="3" minRefreshableVersion="3" recordCount="1162">
  <cacheSource type="worksheet">
    <worksheetSource ref="A3:D1165" sheet="Q6"/>
  </cacheSource>
  <cacheFields count="4">
    <cacheField name="District" numFmtId="0">
      <sharedItems/>
    </cacheField>
    <cacheField name="EmployeeTypeName" numFmtId="0">
      <sharedItems count="3">
        <s v="Teacher"/>
        <s v="Principal"/>
        <s v="N/A"/>
      </sharedItems>
    </cacheField>
    <cacheField name="TeacherType" numFmtId="0">
      <sharedItems containsBlank="1" count="5">
        <s v="PGO"/>
        <s v="Continuing"/>
        <s v="Provisional"/>
        <m/>
        <s v="N/A"/>
      </sharedItems>
    </cacheField>
    <cacheField name="ObservationFrequency" numFmtId="0">
      <sharedItems count="5">
        <s v="Once a year"/>
        <s v="Twice a Year"/>
        <s v="Three times a year"/>
        <s v="Other"/>
        <s v="N/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Becki.Jenkins" refreshedDate="40639.696175578705" createdVersion="4" refreshedVersion="3" minRefreshableVersion="3" recordCount="1740">
  <cacheSource type="worksheet">
    <worksheetSource ref="A1:D1741" sheet="Q1RAWCounts"/>
  </cacheSource>
  <cacheFields count="4">
    <cacheField name="District" numFmtId="0">
      <sharedItems count="297">
        <s v="Aberdeen School District"/>
        <s v="Adna School District"/>
        <s v="Almira School District"/>
        <s v="Anacortes School District"/>
        <s v="Arlington School District"/>
        <s v="Asotin-Anatone School District"/>
        <s v="Auburn School District"/>
        <s v="Bainbridge Island School District"/>
        <s v="Battle Ground School District"/>
        <s v="Bellevue School District"/>
        <s v="Bellingham School District"/>
        <s v="Benge School District"/>
        <s v="Bethel School District"/>
        <s v="Bickleton School District"/>
        <s v="Blaine School District"/>
        <s v="Boistfort School District"/>
        <s v="Bremerton School District"/>
        <s v="Brewster School District"/>
        <s v="Bridgeport School District"/>
        <s v="Brinnon School District"/>
        <s v="Burlington-Edison School District"/>
        <s v="Camas School District"/>
        <s v="Cape Flattery School District"/>
        <s v="Carbonado School District"/>
        <s v="Cascade School District"/>
        <s v="Cashmere School District"/>
        <s v="Castle Rock School District"/>
        <s v="Centerville School District"/>
        <s v="Central Kitsap School District"/>
        <s v="Central Valley School District"/>
        <s v="Centralia School District"/>
        <s v="Chehalis School District"/>
        <s v="Cheney School District"/>
        <s v="Chewelah School District"/>
        <s v="Chimacum School District"/>
        <s v="Clarkston School District"/>
        <s v="Cle Elum-Roslyn School District"/>
        <s v="Clover Park School District"/>
        <s v="Colfax School District"/>
        <s v="College Place School District"/>
        <s v="Colton School District"/>
        <s v="Columbia (Stevens) School District"/>
        <s v="Columbia (Walla Walla) School District"/>
        <s v="Colville School District"/>
        <s v="Concrete School District"/>
        <s v="Conway School District"/>
        <s v="Cosmopolis School District"/>
        <s v="Coulee-Hartline School District"/>
        <s v="Coupeville School District"/>
        <s v="Crescent School District"/>
        <s v="Creston School District"/>
        <s v="Curlew School District"/>
        <s v="Cusick School District"/>
        <s v="Damman School District"/>
        <s v="Darrington School District"/>
        <s v="Davenport School District"/>
        <s v="Dayton School District"/>
        <s v="Deer Park School District"/>
        <s v="Dieringer School District"/>
        <s v="Dixie School District"/>
        <s v="East Valley School District (Spokane)"/>
        <s v="East Valley School District (Yakima)"/>
        <s v="Eastmont School District"/>
        <s v="Easton School District"/>
        <s v="Eatonville School District"/>
        <s v="Edmonds School District"/>
        <s v="Ellensburg School District"/>
        <s v="Elma School District"/>
        <s v="Endicott School District"/>
        <s v="Entiat School District"/>
        <s v="Enumclaw School District"/>
        <s v="Ephrata School District"/>
        <s v="Evaline School District"/>
        <s v="Everett School District"/>
        <s v="Evergreen School District (Clark)"/>
        <s v="Evergreen School District (Stevens)"/>
        <s v="Federal Way School District"/>
        <s v="Ferndale School District"/>
        <s v="Fife School District"/>
        <s v="Finley School District"/>
        <s v="Franklin Pierce School District"/>
        <s v="Freeman School District"/>
        <s v="Garfield School District"/>
        <s v="Glenwood School District"/>
        <s v="Goldendale School District"/>
        <s v="Grand Coulee Dam School District"/>
        <s v="Grandview School District"/>
        <s v="Granger School District"/>
        <s v="Granite Falls School District"/>
        <s v="Grapeview School District"/>
        <s v="Great Northern School District"/>
        <s v="Green Mountain School District"/>
        <s v="Griffin School District"/>
        <s v="Harrington School District"/>
        <s v="Highland School District"/>
        <s v="Highline School District"/>
        <s v="Hockinson School District"/>
        <s v="Hood Canal School District"/>
        <s v="Hoquiam School District"/>
        <s v="Inchelium School District"/>
        <s v="Index School District"/>
        <s v="Issaquah School District"/>
        <s v="Kahlotus School District"/>
        <s v="Kalama School District"/>
        <s v="Keller School District"/>
        <s v="Kelso School District"/>
        <s v="Kennewick School District"/>
        <s v="Kent School District"/>
        <s v="Kettle Falls School District"/>
        <s v="Kiona-Benton City School District"/>
        <s v="Kittitas School District"/>
        <s v="Klickitat School District"/>
        <s v="La Center School District"/>
        <s v="La Conner School District"/>
        <s v="LaCrosse School District"/>
        <s v="Lake Chelan School District"/>
        <s v="Lake Quinault School District"/>
        <s v="Lake Stevens School District"/>
        <s v="Lake Washington School District"/>
        <s v="Lakewood School District"/>
        <s v="Lamont School District"/>
        <s v="Liberty School District"/>
        <s v="Lind School District"/>
        <s v="Longview School District"/>
        <s v="Loon Lake School District"/>
        <s v="Lopez School District"/>
        <s v="Lyle School District"/>
        <s v="Lynden School District"/>
        <s v="Mabton School District"/>
        <s v="Mansfield School District"/>
        <s v="Manson School District"/>
        <s v="Mary M Knight School District"/>
        <s v="Mary Walker School District"/>
        <s v="Marysville School District"/>
        <s v="McCleary School District"/>
        <s v="Mead School District"/>
        <s v="Medical Lake School District"/>
        <s v="Mercer Island School District"/>
        <s v="Meridian School District"/>
        <s v="Methow Valley School District"/>
        <s v="Mill A School District"/>
        <s v="Monroe School District"/>
        <s v="Montesano School District"/>
        <s v="Morton School District"/>
        <s v="Moses Lake School District"/>
        <s v="Mossyrock School District"/>
        <s v="Mount Adams School District"/>
        <s v="Mount Baker School District"/>
        <s v="Mount Pleasant School District"/>
        <s v="Mount Vernon School District"/>
        <s v="Mukilteo School District"/>
        <s v="Naches Valley School District"/>
        <s v="Napavine School District"/>
        <s v="Naselle-Grays River Valley School District"/>
        <s v="Nespelem School District"/>
        <s v="Newport School District"/>
        <s v="Nine Mile Falls School District"/>
        <s v="Nooksack Valley School District"/>
        <s v="North Beach School District"/>
        <s v="North Franklin School District"/>
        <s v="North Kitsap School District"/>
        <s v="North Mason School District"/>
        <s v="North River School District"/>
        <s v="North Thurston Public Schools"/>
        <s v="Northport School District"/>
        <s v="Northshore School District"/>
        <s v="Oak Harbor School District"/>
        <s v="Oakesdale School District"/>
        <s v="Oakville School District"/>
        <s v="Ocean Beach School District"/>
        <s v="Ocosta School District"/>
        <s v="Odessa School District"/>
        <s v="Okanogan School District"/>
        <s v="Olympia School District"/>
        <s v="Omak School District"/>
        <s v="Onalaska School District"/>
        <s v="Onion Creek School District"/>
        <s v="Orcas Island School District"/>
        <s v="Orchard Prairie School District"/>
        <s v="Orient School District"/>
        <s v="Orondo School District"/>
        <s v="Oroville School District"/>
        <s v="Orting School District"/>
        <s v="Othello School District"/>
        <s v="Palisades School District"/>
        <s v="Palouse School District"/>
        <s v="Pasco School District"/>
        <s v="Pateros School District"/>
        <s v="Paterson School District"/>
        <s v="Pe Ell School District"/>
        <s v="Peninsula School District"/>
        <s v="Pioneer School District"/>
        <s v="Pomeroy School District"/>
        <s v="Port Angeles School District"/>
        <s v="Port Townsend School District"/>
        <s v="Prescott School District"/>
        <s v="Prosser School District"/>
        <s v="Pullman School District"/>
        <s v="Puyallup School District"/>
        <s v="Queets-Clearwater School District"/>
        <s v="Quilcene School District"/>
        <s v="Quillayute Valley School District"/>
        <s v="Quincy School District"/>
        <s v="Rainier School District"/>
        <s v="Raymond School District"/>
        <s v="Reardan-Edwall School District"/>
        <s v="Renton School District"/>
        <s v="Republic School District"/>
        <s v="Richland School District"/>
        <s v="Ridgefield School District"/>
        <s v="Ritzville School District"/>
        <s v="Riverside School District"/>
        <s v="Riverview School District"/>
        <s v="Rochester School District"/>
        <s v="Roosevelt School District"/>
        <s v="Rosalia School District"/>
        <s v="Royal School District"/>
        <s v="San Juan Island School District"/>
        <s v="Satsop School District"/>
        <s v="Seattle Public Schools"/>
        <s v="Sedro-Woolley School District"/>
        <s v="Selah School District"/>
        <s v="Selkirk School District"/>
        <s v="Sequim School District"/>
        <s v="Shaw Island School District"/>
        <s v="Shelton School District"/>
        <s v="Shoreline School District"/>
        <s v="Skamania School District"/>
        <s v="Skykomish School District"/>
        <s v="Snohomish School District"/>
        <s v="Snoqualmie Valley School District"/>
        <s v="Soap Lake School District"/>
        <s v="South Bend School District"/>
        <s v="South Kitsap School District"/>
        <s v="South Whidbey School District"/>
        <s v="Southside School District"/>
        <s v="Spokane School District"/>
        <s v="Sprague School District"/>
        <s v="St. John School District"/>
        <s v="Stanwood-Camano School District"/>
        <s v="Star School District"/>
        <s v="Starbuck School District"/>
        <s v="Stehekin School District"/>
        <s v="Steilacoom Hist. School District"/>
        <s v="Steptoe School District"/>
        <s v="Stevenson-Carson School District"/>
        <s v="Sultan School District"/>
        <s v="Summit Valley School District"/>
        <s v="Sumner School District"/>
        <s v="Sunnyside School District"/>
        <s v="Tacoma School District"/>
        <s v="Taholah School District"/>
        <s v="Tahoma School District"/>
        <s v="Tekoa School District"/>
        <s v="Tenino School District"/>
        <s v="Thorp School District"/>
        <s v="Toledo School District"/>
        <s v="Tonasket School District"/>
        <s v="Toppenish School District"/>
        <s v="Touchet School District"/>
        <s v="Toutle Lake School District"/>
        <s v="Trout Lake School District"/>
        <s v="Tukwila School District"/>
        <s v="Tumwater School District"/>
        <s v="Union Gap School District"/>
        <s v="University Place School District"/>
        <s v="Valley School District"/>
        <s v="Vancouver School District"/>
        <s v="Vashon Island School District"/>
        <s v="Wahkiakum School District"/>
        <s v="Wahluke School District"/>
        <s v="Waitsburg School District"/>
        <s v="Walla Walla Public Schools"/>
        <s v="Wapato School District"/>
        <s v="Warden School District"/>
        <s v="Washougal School District"/>
        <s v="Washtucna School District"/>
        <s v="Waterville School District"/>
        <s v="Wellpinit School District"/>
        <s v="Wenatchee School District"/>
        <s v="West Valley School District (Spokane)"/>
        <s v="West Valley School District (Yakima)"/>
        <s v="White Pass School District"/>
        <s v="White River School District"/>
        <s v="White Salmon Valley School District"/>
        <s v="Wilbur School District"/>
        <s v="Willapa Valley School District"/>
        <s v="Wilson Creek School District"/>
        <s v="Winlock School District"/>
        <s v="Wishkah Valley School District"/>
        <s v="Wishram School District"/>
        <s v="Woodland School District"/>
        <s v="Yakima School District"/>
        <s v="Yelm School District"/>
        <s v="Zillah School District"/>
        <s v="Office of the Governor (Sch for Blind)" u="1"/>
        <s v="WA State Center for Childhood Deafness and Hearing Loss" u="1"/>
      </sharedItems>
    </cacheField>
    <cacheField name="StaffType" numFmtId="0">
      <sharedItems count="3">
        <s v="Principal"/>
        <s v="Teacher"/>
        <s v="N/A"/>
      </sharedItems>
    </cacheField>
    <cacheField name="Evaluation" numFmtId="0">
      <sharedItems count="5">
        <s v="Satisfactory"/>
        <s v="Unsatisfactory"/>
        <s v="PGO Satisfactory"/>
        <s v="PGO Unsatisfactory"/>
        <s v="N/A"/>
      </sharedItems>
    </cacheField>
    <cacheField name="Count" numFmtId="0">
      <sharedItems containsMixedTypes="1" containsNumber="1" containsInteger="1" minValue="0" maxValue="260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Becki.Jenkins" refreshedDate="40639.696175925928" createdVersion="4" refreshedVersion="3" minRefreshableVersion="3" recordCount="936">
  <cacheSource type="worksheet">
    <worksheetSource ref="A3:C939" sheet="Q7"/>
  </cacheSource>
  <cacheFields count="3">
    <cacheField name="District" numFmtId="0">
      <sharedItems/>
    </cacheField>
    <cacheField name="Employee Type" numFmtId="0">
      <sharedItems count="3">
        <s v="Teacher"/>
        <s v="Principal"/>
        <s v="N/A"/>
      </sharedItems>
    </cacheField>
    <cacheField name="Code" numFmtId="0">
      <sharedItems count="9">
        <s v="Principal Observation"/>
        <s v="Other"/>
        <s v="Superintendent observation"/>
        <s v="District office personnel observation"/>
        <s v="Self evaluation"/>
        <s v="Student evaluation"/>
        <s v="Teacher evaluation"/>
        <s v="Peer evaluation"/>
        <s v="N/A"/>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Becki.Jenkins" refreshedDate="40639.696176157406" createdVersion="4" refreshedVersion="3" minRefreshableVersion="3" recordCount="1003">
  <cacheSource type="worksheet">
    <worksheetSource ref="A3:C1006" sheet="Q8"/>
  </cacheSource>
  <cacheFields count="3">
    <cacheField name="District" numFmtId="0">
      <sharedItems/>
    </cacheField>
    <cacheField name="Employee Type" numFmtId="0">
      <sharedItems count="3">
        <s v="Principal"/>
        <s v="Teacher"/>
        <s v="N/A"/>
      </sharedItems>
    </cacheField>
    <cacheField name="Participant" numFmtId="0">
      <sharedItems count="9">
        <s v="Superintendent"/>
        <s v="Principal"/>
        <s v="Teachers"/>
        <s v="Other"/>
        <s v="School Board"/>
        <s v="Aides/Paraprofessionals"/>
        <s v="Student"/>
        <s v="Parents/Guardians"/>
        <s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27">
  <r>
    <s v="Aberdeen School District"/>
    <x v="0"/>
    <x v="0"/>
  </r>
  <r>
    <s v="Aberdeen School District"/>
    <x v="1"/>
    <x v="1"/>
  </r>
  <r>
    <s v="Aberdeen School District"/>
    <x v="1"/>
    <x v="2"/>
  </r>
  <r>
    <s v="Aberdeen School District"/>
    <x v="1"/>
    <x v="3"/>
  </r>
  <r>
    <s v="Aberdeen School District"/>
    <x v="0"/>
    <x v="3"/>
  </r>
  <r>
    <s v="Aberdeen School District"/>
    <x v="0"/>
    <x v="4"/>
  </r>
  <r>
    <s v="Adna School District"/>
    <x v="1"/>
    <x v="0"/>
  </r>
  <r>
    <s v="Adna School District"/>
    <x v="0"/>
    <x v="0"/>
  </r>
  <r>
    <s v="Adna School District"/>
    <x v="0"/>
    <x v="5"/>
  </r>
  <r>
    <s v="Adna School District"/>
    <x v="1"/>
    <x v="1"/>
  </r>
  <r>
    <s v="Adna School District"/>
    <x v="1"/>
    <x v="2"/>
  </r>
  <r>
    <s v="Adna School District"/>
    <x v="0"/>
    <x v="2"/>
  </r>
  <r>
    <s v="Adna School District"/>
    <x v="1"/>
    <x v="3"/>
  </r>
  <r>
    <s v="Adna School District"/>
    <x v="1"/>
    <x v="4"/>
  </r>
  <r>
    <s v="Adna School District"/>
    <x v="0"/>
    <x v="4"/>
  </r>
  <r>
    <s v="Almira School District"/>
    <x v="1"/>
    <x v="0"/>
  </r>
  <r>
    <s v="Almira School District"/>
    <x v="0"/>
    <x v="0"/>
  </r>
  <r>
    <s v="Almira School District"/>
    <x v="1"/>
    <x v="1"/>
  </r>
  <r>
    <s v="Almira School District"/>
    <x v="1"/>
    <x v="2"/>
  </r>
  <r>
    <s v="Almira School District"/>
    <x v="1"/>
    <x v="3"/>
  </r>
  <r>
    <s v="Almira School District"/>
    <x v="0"/>
    <x v="3"/>
  </r>
  <r>
    <s v="Almira School District"/>
    <x v="0"/>
    <x v="4"/>
  </r>
  <r>
    <s v="Anacortes School District"/>
    <x v="1"/>
    <x v="1"/>
  </r>
  <r>
    <s v="Anacortes School District"/>
    <x v="0"/>
    <x v="1"/>
  </r>
  <r>
    <s v="Anacortes School District"/>
    <x v="0"/>
    <x v="2"/>
  </r>
  <r>
    <s v="Anacortes School District"/>
    <x v="1"/>
    <x v="2"/>
  </r>
  <r>
    <s v="Arlington School District"/>
    <x v="1"/>
    <x v="0"/>
  </r>
  <r>
    <s v="Arlington School District"/>
    <x v="0"/>
    <x v="0"/>
  </r>
  <r>
    <s v="Arlington School District"/>
    <x v="0"/>
    <x v="1"/>
  </r>
  <r>
    <s v="Arlington School District"/>
    <x v="1"/>
    <x v="1"/>
  </r>
  <r>
    <s v="Arlington School District"/>
    <x v="1"/>
    <x v="2"/>
  </r>
  <r>
    <s v="Arlington School District"/>
    <x v="0"/>
    <x v="2"/>
  </r>
  <r>
    <s v="Arlington School District"/>
    <x v="0"/>
    <x v="3"/>
  </r>
  <r>
    <s v="Arlington School District"/>
    <x v="1"/>
    <x v="3"/>
  </r>
  <r>
    <s v="Arlington School District"/>
    <x v="0"/>
    <x v="4"/>
  </r>
  <r>
    <s v="Asotin-Anatone School District"/>
    <x v="1"/>
    <x v="0"/>
  </r>
  <r>
    <s v="Asotin-Anatone School District"/>
    <x v="0"/>
    <x v="0"/>
  </r>
  <r>
    <s v="Asotin-Anatone School District"/>
    <x v="0"/>
    <x v="6"/>
  </r>
  <r>
    <s v="Asotin-Anatone School District"/>
    <x v="1"/>
    <x v="1"/>
  </r>
  <r>
    <s v="Asotin-Anatone School District"/>
    <x v="1"/>
    <x v="2"/>
  </r>
  <r>
    <s v="Asotin-Anatone School District"/>
    <x v="0"/>
    <x v="2"/>
  </r>
  <r>
    <s v="Asotin-Anatone School District"/>
    <x v="1"/>
    <x v="3"/>
  </r>
  <r>
    <s v="Asotin-Anatone School District"/>
    <x v="1"/>
    <x v="4"/>
  </r>
  <r>
    <s v="Asotin-Anatone School District"/>
    <x v="0"/>
    <x v="4"/>
  </r>
  <r>
    <s v="Auburn School District"/>
    <x v="1"/>
    <x v="0"/>
  </r>
  <r>
    <s v="Auburn School District"/>
    <x v="0"/>
    <x v="0"/>
  </r>
  <r>
    <s v="Auburn School District"/>
    <x v="0"/>
    <x v="1"/>
  </r>
  <r>
    <s v="Auburn School District"/>
    <x v="1"/>
    <x v="1"/>
  </r>
  <r>
    <s v="Auburn School District"/>
    <x v="1"/>
    <x v="2"/>
  </r>
  <r>
    <s v="Auburn School District"/>
    <x v="0"/>
    <x v="2"/>
  </r>
  <r>
    <s v="Auburn School District"/>
    <x v="1"/>
    <x v="3"/>
  </r>
  <r>
    <s v="Auburn School District"/>
    <x v="0"/>
    <x v="4"/>
  </r>
  <r>
    <s v="Bainbridge Island School District"/>
    <x v="1"/>
    <x v="0"/>
  </r>
  <r>
    <s v="Bainbridge Island School District"/>
    <x v="1"/>
    <x v="6"/>
  </r>
  <r>
    <s v="Bainbridge Island School District"/>
    <x v="0"/>
    <x v="6"/>
  </r>
  <r>
    <s v="Bainbridge Island School District"/>
    <x v="0"/>
    <x v="1"/>
  </r>
  <r>
    <s v="Bainbridge Island School District"/>
    <x v="1"/>
    <x v="1"/>
  </r>
  <r>
    <s v="Bainbridge Island School District"/>
    <x v="1"/>
    <x v="2"/>
  </r>
  <r>
    <s v="Bainbridge Island School District"/>
    <x v="0"/>
    <x v="2"/>
  </r>
  <r>
    <s v="Bainbridge Island School District"/>
    <x v="1"/>
    <x v="3"/>
  </r>
  <r>
    <s v="Bainbridge Island School District"/>
    <x v="0"/>
    <x v="4"/>
  </r>
  <r>
    <s v="Battle Ground School District"/>
    <x v="1"/>
    <x v="0"/>
  </r>
  <r>
    <s v="Battle Ground School District"/>
    <x v="0"/>
    <x v="0"/>
  </r>
  <r>
    <s v="Battle Ground School District"/>
    <x v="1"/>
    <x v="1"/>
  </r>
  <r>
    <s v="Battle Ground School District"/>
    <x v="1"/>
    <x v="2"/>
  </r>
  <r>
    <s v="Battle Ground School District"/>
    <x v="0"/>
    <x v="2"/>
  </r>
  <r>
    <s v="Battle Ground School District"/>
    <x v="0"/>
    <x v="3"/>
  </r>
  <r>
    <s v="Battle Ground School District"/>
    <x v="1"/>
    <x v="3"/>
  </r>
  <r>
    <s v="Battle Ground School District"/>
    <x v="0"/>
    <x v="4"/>
  </r>
  <r>
    <s v="Bellevue School District"/>
    <x v="1"/>
    <x v="0"/>
  </r>
  <r>
    <s v="Bellevue School District"/>
    <x v="0"/>
    <x v="0"/>
  </r>
  <r>
    <s v="Bellevue School District"/>
    <x v="0"/>
    <x v="6"/>
  </r>
  <r>
    <s v="Bellevue School District"/>
    <x v="1"/>
    <x v="1"/>
  </r>
  <r>
    <s v="Bellevue School District"/>
    <x v="1"/>
    <x v="2"/>
  </r>
  <r>
    <s v="Bellevue School District"/>
    <x v="0"/>
    <x v="2"/>
  </r>
  <r>
    <s v="Bellevue School District"/>
    <x v="0"/>
    <x v="3"/>
  </r>
  <r>
    <s v="Bellevue School District"/>
    <x v="1"/>
    <x v="3"/>
  </r>
  <r>
    <s v="Bellevue School District"/>
    <x v="0"/>
    <x v="4"/>
  </r>
  <r>
    <s v="Bellingham School District"/>
    <x v="1"/>
    <x v="0"/>
  </r>
  <r>
    <s v="Bellingham School District"/>
    <x v="0"/>
    <x v="0"/>
  </r>
  <r>
    <s v="Bellingham School District"/>
    <x v="0"/>
    <x v="6"/>
  </r>
  <r>
    <s v="Bellingham School District"/>
    <x v="1"/>
    <x v="6"/>
  </r>
  <r>
    <s v="Bellingham School District"/>
    <x v="1"/>
    <x v="1"/>
  </r>
  <r>
    <s v="Bellingham School District"/>
    <x v="0"/>
    <x v="1"/>
  </r>
  <r>
    <s v="Bellingham School District"/>
    <x v="0"/>
    <x v="2"/>
  </r>
  <r>
    <s v="Bellingham School District"/>
    <x v="1"/>
    <x v="2"/>
  </r>
  <r>
    <s v="Bellingham School District"/>
    <x v="1"/>
    <x v="3"/>
  </r>
  <r>
    <s v="Bellingham School District"/>
    <x v="0"/>
    <x v="3"/>
  </r>
  <r>
    <s v="Bellingham School District"/>
    <x v="0"/>
    <x v="4"/>
  </r>
  <r>
    <s v="Bellingham School District"/>
    <x v="1"/>
    <x v="4"/>
  </r>
  <r>
    <s v="Bellingham School District"/>
    <x v="1"/>
    <x v="7"/>
  </r>
  <r>
    <s v="Bellingham School District"/>
    <x v="0"/>
    <x v="7"/>
  </r>
  <r>
    <s v="Benge School District"/>
    <x v="1"/>
    <x v="0"/>
  </r>
  <r>
    <s v="Benge School District"/>
    <x v="1"/>
    <x v="1"/>
  </r>
  <r>
    <s v="Benge School District"/>
    <x v="1"/>
    <x v="2"/>
  </r>
  <r>
    <s v="Benge School District"/>
    <x v="1"/>
    <x v="3"/>
  </r>
  <r>
    <s v="Benge School District"/>
    <x v="0"/>
    <x v="7"/>
  </r>
  <r>
    <s v="Bethel School District"/>
    <x v="1"/>
    <x v="0"/>
  </r>
  <r>
    <s v="Bethel School District"/>
    <x v="0"/>
    <x v="0"/>
  </r>
  <r>
    <s v="Bethel School District"/>
    <x v="0"/>
    <x v="1"/>
  </r>
  <r>
    <s v="Bethel School District"/>
    <x v="1"/>
    <x v="1"/>
  </r>
  <r>
    <s v="Bethel School District"/>
    <x v="1"/>
    <x v="2"/>
  </r>
  <r>
    <s v="Bethel School District"/>
    <x v="0"/>
    <x v="2"/>
  </r>
  <r>
    <s v="Bethel School District"/>
    <x v="1"/>
    <x v="3"/>
  </r>
  <r>
    <s v="Bethel School District"/>
    <x v="1"/>
    <x v="4"/>
  </r>
  <r>
    <s v="Bethel School District"/>
    <x v="0"/>
    <x v="4"/>
  </r>
  <r>
    <s v="Bickleton School District"/>
    <x v="1"/>
    <x v="0"/>
  </r>
  <r>
    <s v="Bickleton School District"/>
    <x v="0"/>
    <x v="0"/>
  </r>
  <r>
    <s v="Bickleton School District"/>
    <x v="0"/>
    <x v="5"/>
  </r>
  <r>
    <s v="Bickleton School District"/>
    <x v="0"/>
    <x v="2"/>
  </r>
  <r>
    <s v="Bickleton School District"/>
    <x v="1"/>
    <x v="2"/>
  </r>
  <r>
    <s v="Bickleton School District"/>
    <x v="1"/>
    <x v="3"/>
  </r>
  <r>
    <s v="Bickleton School District"/>
    <x v="0"/>
    <x v="3"/>
  </r>
  <r>
    <s v="Bickleton School District"/>
    <x v="0"/>
    <x v="4"/>
  </r>
  <r>
    <s v="Bickleton School District"/>
    <x v="1"/>
    <x v="4"/>
  </r>
  <r>
    <s v="Blaine School District"/>
    <x v="1"/>
    <x v="0"/>
  </r>
  <r>
    <s v="Blaine School District"/>
    <x v="0"/>
    <x v="0"/>
  </r>
  <r>
    <s v="Blaine School District"/>
    <x v="0"/>
    <x v="1"/>
  </r>
  <r>
    <s v="Blaine School District"/>
    <x v="1"/>
    <x v="1"/>
  </r>
  <r>
    <s v="Blaine School District"/>
    <x v="1"/>
    <x v="2"/>
  </r>
  <r>
    <s v="Blaine School District"/>
    <x v="0"/>
    <x v="2"/>
  </r>
  <r>
    <s v="Blaine School District"/>
    <x v="0"/>
    <x v="3"/>
  </r>
  <r>
    <s v="Blaine School District"/>
    <x v="1"/>
    <x v="3"/>
  </r>
  <r>
    <s v="Blaine School District"/>
    <x v="0"/>
    <x v="4"/>
  </r>
  <r>
    <s v="Boistfort School District"/>
    <x v="1"/>
    <x v="0"/>
  </r>
  <r>
    <s v="Boistfort School District"/>
    <x v="0"/>
    <x v="0"/>
  </r>
  <r>
    <s v="Boistfort School District"/>
    <x v="1"/>
    <x v="1"/>
  </r>
  <r>
    <s v="Boistfort School District"/>
    <x v="1"/>
    <x v="2"/>
  </r>
  <r>
    <s v="Boistfort School District"/>
    <x v="1"/>
    <x v="3"/>
  </r>
  <r>
    <s v="Boistfort School District"/>
    <x v="0"/>
    <x v="4"/>
  </r>
  <r>
    <s v="Bremerton School District"/>
    <x v="1"/>
    <x v="2"/>
  </r>
  <r>
    <s v="Bremerton School District"/>
    <x v="0"/>
    <x v="2"/>
  </r>
  <r>
    <s v="Bremerton School District"/>
    <x v="0"/>
    <x v="3"/>
  </r>
  <r>
    <s v="Bremerton School District"/>
    <x v="1"/>
    <x v="3"/>
  </r>
  <r>
    <s v="Bremerton School District"/>
    <x v="1"/>
    <x v="4"/>
  </r>
  <r>
    <s v="Bremerton School District"/>
    <x v="0"/>
    <x v="4"/>
  </r>
  <r>
    <s v="Brewster School District"/>
    <x v="1"/>
    <x v="0"/>
  </r>
  <r>
    <s v="Brewster School District"/>
    <x v="0"/>
    <x v="0"/>
  </r>
  <r>
    <s v="Brewster School District"/>
    <x v="1"/>
    <x v="1"/>
  </r>
  <r>
    <s v="Brewster School District"/>
    <x v="1"/>
    <x v="2"/>
  </r>
  <r>
    <s v="Brewster School District"/>
    <x v="1"/>
    <x v="3"/>
  </r>
  <r>
    <s v="Brewster School District"/>
    <x v="1"/>
    <x v="4"/>
  </r>
  <r>
    <s v="Brewster School District"/>
    <x v="0"/>
    <x v="4"/>
  </r>
  <r>
    <s v="Bridgeport School District"/>
    <x v="1"/>
    <x v="0"/>
  </r>
  <r>
    <s v="Bridgeport School District"/>
    <x v="0"/>
    <x v="6"/>
  </r>
  <r>
    <s v="Bridgeport School District"/>
    <x v="0"/>
    <x v="1"/>
  </r>
  <r>
    <s v="Bridgeport School District"/>
    <x v="1"/>
    <x v="1"/>
  </r>
  <r>
    <s v="Bridgeport School District"/>
    <x v="1"/>
    <x v="2"/>
  </r>
  <r>
    <s v="Bridgeport School District"/>
    <x v="0"/>
    <x v="2"/>
  </r>
  <r>
    <s v="Bridgeport School District"/>
    <x v="1"/>
    <x v="3"/>
  </r>
  <r>
    <s v="Bridgeport School District"/>
    <x v="1"/>
    <x v="4"/>
  </r>
  <r>
    <s v="Bridgeport School District"/>
    <x v="0"/>
    <x v="4"/>
  </r>
  <r>
    <s v="Brinnon School District"/>
    <x v="1"/>
    <x v="0"/>
  </r>
  <r>
    <s v="Brinnon School District"/>
    <x v="1"/>
    <x v="1"/>
  </r>
  <r>
    <s v="Brinnon School District"/>
    <x v="1"/>
    <x v="2"/>
  </r>
  <r>
    <s v="Brinnon School District"/>
    <x v="1"/>
    <x v="3"/>
  </r>
  <r>
    <s v="Brinnon School District"/>
    <x v="0"/>
    <x v="7"/>
  </r>
  <r>
    <s v="Burlington-Edison School District"/>
    <x v="1"/>
    <x v="0"/>
  </r>
  <r>
    <s v="Burlington-Edison School District"/>
    <x v="0"/>
    <x v="0"/>
  </r>
  <r>
    <s v="Burlington-Edison School District"/>
    <x v="0"/>
    <x v="6"/>
  </r>
  <r>
    <s v="Burlington-Edison School District"/>
    <x v="1"/>
    <x v="6"/>
  </r>
  <r>
    <s v="Burlington-Edison School District"/>
    <x v="1"/>
    <x v="1"/>
  </r>
  <r>
    <s v="Burlington-Edison School District"/>
    <x v="0"/>
    <x v="1"/>
  </r>
  <r>
    <s v="Burlington-Edison School District"/>
    <x v="0"/>
    <x v="2"/>
  </r>
  <r>
    <s v="Burlington-Edison School District"/>
    <x v="1"/>
    <x v="2"/>
  </r>
  <r>
    <s v="Burlington-Edison School District"/>
    <x v="1"/>
    <x v="3"/>
  </r>
  <r>
    <s v="Burlington-Edison School District"/>
    <x v="0"/>
    <x v="3"/>
  </r>
  <r>
    <s v="Burlington-Edison School District"/>
    <x v="0"/>
    <x v="4"/>
  </r>
  <r>
    <s v="Camas School District"/>
    <x v="0"/>
    <x v="0"/>
  </r>
  <r>
    <s v="Camas School District"/>
    <x v="0"/>
    <x v="1"/>
  </r>
  <r>
    <s v="Camas School District"/>
    <x v="1"/>
    <x v="1"/>
  </r>
  <r>
    <s v="Camas School District"/>
    <x v="1"/>
    <x v="2"/>
  </r>
  <r>
    <s v="Camas School District"/>
    <x v="0"/>
    <x v="2"/>
  </r>
  <r>
    <s v="Camas School District"/>
    <x v="1"/>
    <x v="3"/>
  </r>
  <r>
    <s v="Cape Flattery School District"/>
    <x v="0"/>
    <x v="0"/>
  </r>
  <r>
    <s v="Cape Flattery School District"/>
    <x v="1"/>
    <x v="0"/>
  </r>
  <r>
    <s v="Cape Flattery School District"/>
    <x v="0"/>
    <x v="5"/>
  </r>
  <r>
    <s v="Cape Flattery School District"/>
    <x v="1"/>
    <x v="1"/>
  </r>
  <r>
    <s v="Cape Flattery School District"/>
    <x v="1"/>
    <x v="2"/>
  </r>
  <r>
    <s v="Cape Flattery School District"/>
    <x v="0"/>
    <x v="2"/>
  </r>
  <r>
    <s v="Cape Flattery School District"/>
    <x v="0"/>
    <x v="3"/>
  </r>
  <r>
    <s v="Cape Flattery School District"/>
    <x v="1"/>
    <x v="3"/>
  </r>
  <r>
    <s v="Cape Flattery School District"/>
    <x v="0"/>
    <x v="4"/>
  </r>
  <r>
    <s v="Carbonado School District"/>
    <x v="1"/>
    <x v="0"/>
  </r>
  <r>
    <s v="Carbonado School District"/>
    <x v="0"/>
    <x v="0"/>
  </r>
  <r>
    <s v="Carbonado School District"/>
    <x v="0"/>
    <x v="1"/>
  </r>
  <r>
    <s v="Carbonado School District"/>
    <x v="1"/>
    <x v="1"/>
  </r>
  <r>
    <s v="Carbonado School District"/>
    <x v="1"/>
    <x v="2"/>
  </r>
  <r>
    <s v="Carbonado School District"/>
    <x v="0"/>
    <x v="2"/>
  </r>
  <r>
    <s v="Carbonado School District"/>
    <x v="0"/>
    <x v="3"/>
  </r>
  <r>
    <s v="Carbonado School District"/>
    <x v="1"/>
    <x v="3"/>
  </r>
  <r>
    <s v="Carbonado School District"/>
    <x v="0"/>
    <x v="4"/>
  </r>
  <r>
    <s v="Cascade School District"/>
    <x v="1"/>
    <x v="0"/>
  </r>
  <r>
    <s v="Cascade School District"/>
    <x v="0"/>
    <x v="0"/>
  </r>
  <r>
    <s v="Cascade School District"/>
    <x v="0"/>
    <x v="1"/>
  </r>
  <r>
    <s v="Cascade School District"/>
    <x v="1"/>
    <x v="1"/>
  </r>
  <r>
    <s v="Cascade School District"/>
    <x v="1"/>
    <x v="2"/>
  </r>
  <r>
    <s v="Cascade School District"/>
    <x v="0"/>
    <x v="2"/>
  </r>
  <r>
    <s v="Cascade School District"/>
    <x v="0"/>
    <x v="3"/>
  </r>
  <r>
    <s v="Cascade School District"/>
    <x v="1"/>
    <x v="3"/>
  </r>
  <r>
    <s v="Cascade School District"/>
    <x v="1"/>
    <x v="4"/>
  </r>
  <r>
    <s v="Cascade School District"/>
    <x v="0"/>
    <x v="4"/>
  </r>
  <r>
    <s v="Cashmere School District"/>
    <x v="1"/>
    <x v="0"/>
  </r>
  <r>
    <s v="Cashmere School District"/>
    <x v="0"/>
    <x v="0"/>
  </r>
  <r>
    <s v="Cashmere School District"/>
    <x v="0"/>
    <x v="1"/>
  </r>
  <r>
    <s v="Cashmere School District"/>
    <x v="1"/>
    <x v="1"/>
  </r>
  <r>
    <s v="Cashmere School District"/>
    <x v="1"/>
    <x v="2"/>
  </r>
  <r>
    <s v="Cashmere School District"/>
    <x v="0"/>
    <x v="2"/>
  </r>
  <r>
    <s v="Cashmere School District"/>
    <x v="0"/>
    <x v="3"/>
  </r>
  <r>
    <s v="Cashmere School District"/>
    <x v="1"/>
    <x v="3"/>
  </r>
  <r>
    <s v="Cashmere School District"/>
    <x v="1"/>
    <x v="4"/>
  </r>
  <r>
    <s v="Cashmere School District"/>
    <x v="0"/>
    <x v="4"/>
  </r>
  <r>
    <s v="Castle Rock School District"/>
    <x v="0"/>
    <x v="0"/>
  </r>
  <r>
    <s v="Castle Rock School District"/>
    <x v="1"/>
    <x v="2"/>
  </r>
  <r>
    <s v="Castle Rock School District"/>
    <x v="0"/>
    <x v="4"/>
  </r>
  <r>
    <s v="Centerville School District"/>
    <x v="1"/>
    <x v="0"/>
  </r>
  <r>
    <s v="Centerville School District"/>
    <x v="0"/>
    <x v="0"/>
  </r>
  <r>
    <s v="Centerville School District"/>
    <x v="0"/>
    <x v="1"/>
  </r>
  <r>
    <s v="Centerville School District"/>
    <x v="1"/>
    <x v="1"/>
  </r>
  <r>
    <s v="Centerville School District"/>
    <x v="1"/>
    <x v="2"/>
  </r>
  <r>
    <s v="Centerville School District"/>
    <x v="0"/>
    <x v="2"/>
  </r>
  <r>
    <s v="Centerville School District"/>
    <x v="1"/>
    <x v="3"/>
  </r>
  <r>
    <s v="Centerville School District"/>
    <x v="0"/>
    <x v="4"/>
  </r>
  <r>
    <s v="Central Kitsap School District"/>
    <x v="1"/>
    <x v="0"/>
  </r>
  <r>
    <s v="Central Kitsap School District"/>
    <x v="0"/>
    <x v="0"/>
  </r>
  <r>
    <s v="Central Kitsap School District"/>
    <x v="0"/>
    <x v="1"/>
  </r>
  <r>
    <s v="Central Kitsap School District"/>
    <x v="1"/>
    <x v="1"/>
  </r>
  <r>
    <s v="Central Kitsap School District"/>
    <x v="1"/>
    <x v="2"/>
  </r>
  <r>
    <s v="Central Kitsap School District"/>
    <x v="0"/>
    <x v="2"/>
  </r>
  <r>
    <s v="Central Kitsap School District"/>
    <x v="0"/>
    <x v="3"/>
  </r>
  <r>
    <s v="Central Kitsap School District"/>
    <x v="1"/>
    <x v="3"/>
  </r>
  <r>
    <s v="Central Kitsap School District"/>
    <x v="1"/>
    <x v="4"/>
  </r>
  <r>
    <s v="Central Kitsap School District"/>
    <x v="0"/>
    <x v="4"/>
  </r>
  <r>
    <s v="Central Valley School District"/>
    <x v="1"/>
    <x v="0"/>
  </r>
  <r>
    <s v="Central Valley School District"/>
    <x v="0"/>
    <x v="0"/>
  </r>
  <r>
    <s v="Central Valley School District"/>
    <x v="1"/>
    <x v="1"/>
  </r>
  <r>
    <s v="Central Valley School District"/>
    <x v="1"/>
    <x v="2"/>
  </r>
  <r>
    <s v="Central Valley School District"/>
    <x v="1"/>
    <x v="3"/>
  </r>
  <r>
    <s v="Central Valley School District"/>
    <x v="0"/>
    <x v="4"/>
  </r>
  <r>
    <s v="Centralia School District"/>
    <x v="1"/>
    <x v="0"/>
  </r>
  <r>
    <s v="Centralia School District"/>
    <x v="0"/>
    <x v="0"/>
  </r>
  <r>
    <s v="Centralia School District"/>
    <x v="0"/>
    <x v="1"/>
  </r>
  <r>
    <s v="Centralia School District"/>
    <x v="1"/>
    <x v="1"/>
  </r>
  <r>
    <s v="Centralia School District"/>
    <x v="1"/>
    <x v="2"/>
  </r>
  <r>
    <s v="Centralia School District"/>
    <x v="0"/>
    <x v="2"/>
  </r>
  <r>
    <s v="Centralia School District"/>
    <x v="0"/>
    <x v="3"/>
  </r>
  <r>
    <s v="Centralia School District"/>
    <x v="1"/>
    <x v="3"/>
  </r>
  <r>
    <s v="Centralia School District"/>
    <x v="0"/>
    <x v="4"/>
  </r>
  <r>
    <s v="Chehalis School District"/>
    <x v="1"/>
    <x v="0"/>
  </r>
  <r>
    <s v="Chehalis School District"/>
    <x v="0"/>
    <x v="0"/>
  </r>
  <r>
    <s v="Chehalis School District"/>
    <x v="0"/>
    <x v="1"/>
  </r>
  <r>
    <s v="Chehalis School District"/>
    <x v="1"/>
    <x v="1"/>
  </r>
  <r>
    <s v="Chehalis School District"/>
    <x v="1"/>
    <x v="2"/>
  </r>
  <r>
    <s v="Chehalis School District"/>
    <x v="0"/>
    <x v="2"/>
  </r>
  <r>
    <s v="Chehalis School District"/>
    <x v="1"/>
    <x v="3"/>
  </r>
  <r>
    <s v="Chehalis School District"/>
    <x v="0"/>
    <x v="4"/>
  </r>
  <r>
    <s v="Cheney School District"/>
    <x v="1"/>
    <x v="0"/>
  </r>
  <r>
    <s v="Cheney School District"/>
    <x v="0"/>
    <x v="0"/>
  </r>
  <r>
    <s v="Cheney School District"/>
    <x v="0"/>
    <x v="1"/>
  </r>
  <r>
    <s v="Cheney School District"/>
    <x v="1"/>
    <x v="1"/>
  </r>
  <r>
    <s v="Cheney School District"/>
    <x v="1"/>
    <x v="2"/>
  </r>
  <r>
    <s v="Cheney School District"/>
    <x v="0"/>
    <x v="2"/>
  </r>
  <r>
    <s v="Cheney School District"/>
    <x v="0"/>
    <x v="3"/>
  </r>
  <r>
    <s v="Cheney School District"/>
    <x v="1"/>
    <x v="3"/>
  </r>
  <r>
    <s v="Cheney School District"/>
    <x v="0"/>
    <x v="4"/>
  </r>
  <r>
    <s v="Chewelah School District"/>
    <x v="1"/>
    <x v="1"/>
  </r>
  <r>
    <s v="Chewelah School District"/>
    <x v="1"/>
    <x v="2"/>
  </r>
  <r>
    <s v="Chewelah School District"/>
    <x v="0"/>
    <x v="2"/>
  </r>
  <r>
    <s v="Chewelah School District"/>
    <x v="0"/>
    <x v="3"/>
  </r>
  <r>
    <s v="Chewelah School District"/>
    <x v="1"/>
    <x v="3"/>
  </r>
  <r>
    <s v="Chewelah School District"/>
    <x v="1"/>
    <x v="4"/>
  </r>
  <r>
    <s v="Chewelah School District"/>
    <x v="0"/>
    <x v="4"/>
  </r>
  <r>
    <s v="Chimacum School District"/>
    <x v="1"/>
    <x v="0"/>
  </r>
  <r>
    <s v="Chimacum School District"/>
    <x v="0"/>
    <x v="0"/>
  </r>
  <r>
    <s v="Chimacum School District"/>
    <x v="0"/>
    <x v="1"/>
  </r>
  <r>
    <s v="Chimacum School District"/>
    <x v="1"/>
    <x v="1"/>
  </r>
  <r>
    <s v="Chimacum School District"/>
    <x v="1"/>
    <x v="2"/>
  </r>
  <r>
    <s v="Chimacum School District"/>
    <x v="0"/>
    <x v="2"/>
  </r>
  <r>
    <s v="Chimacum School District"/>
    <x v="0"/>
    <x v="3"/>
  </r>
  <r>
    <s v="Chimacum School District"/>
    <x v="1"/>
    <x v="3"/>
  </r>
  <r>
    <s v="Chimacum School District"/>
    <x v="0"/>
    <x v="4"/>
  </r>
  <r>
    <s v="Clarkston School District"/>
    <x v="1"/>
    <x v="0"/>
  </r>
  <r>
    <s v="Clarkston School District"/>
    <x v="0"/>
    <x v="0"/>
  </r>
  <r>
    <s v="Clarkston School District"/>
    <x v="0"/>
    <x v="6"/>
  </r>
  <r>
    <s v="Clarkston School District"/>
    <x v="0"/>
    <x v="1"/>
  </r>
  <r>
    <s v="Clarkston School District"/>
    <x v="1"/>
    <x v="1"/>
  </r>
  <r>
    <s v="Clarkston School District"/>
    <x v="1"/>
    <x v="2"/>
  </r>
  <r>
    <s v="Clarkston School District"/>
    <x v="0"/>
    <x v="2"/>
  </r>
  <r>
    <s v="Clarkston School District"/>
    <x v="0"/>
    <x v="3"/>
  </r>
  <r>
    <s v="Clarkston School District"/>
    <x v="1"/>
    <x v="3"/>
  </r>
  <r>
    <s v="Clarkston School District"/>
    <x v="1"/>
    <x v="4"/>
  </r>
  <r>
    <s v="Clarkston School District"/>
    <x v="0"/>
    <x v="4"/>
  </r>
  <r>
    <s v="Cle Elum-Roslyn School District"/>
    <x v="1"/>
    <x v="0"/>
  </r>
  <r>
    <s v="Cle Elum-Roslyn School District"/>
    <x v="0"/>
    <x v="0"/>
  </r>
  <r>
    <s v="Cle Elum-Roslyn School District"/>
    <x v="0"/>
    <x v="5"/>
  </r>
  <r>
    <s v="Cle Elum-Roslyn School District"/>
    <x v="0"/>
    <x v="6"/>
  </r>
  <r>
    <s v="Cle Elum-Roslyn School District"/>
    <x v="1"/>
    <x v="6"/>
  </r>
  <r>
    <s v="Cle Elum-Roslyn School District"/>
    <x v="1"/>
    <x v="1"/>
  </r>
  <r>
    <s v="Cle Elum-Roslyn School District"/>
    <x v="0"/>
    <x v="1"/>
  </r>
  <r>
    <s v="Cle Elum-Roslyn School District"/>
    <x v="0"/>
    <x v="2"/>
  </r>
  <r>
    <s v="Cle Elum-Roslyn School District"/>
    <x v="1"/>
    <x v="2"/>
  </r>
  <r>
    <s v="Cle Elum-Roslyn School District"/>
    <x v="1"/>
    <x v="3"/>
  </r>
  <r>
    <s v="Cle Elum-Roslyn School District"/>
    <x v="0"/>
    <x v="3"/>
  </r>
  <r>
    <s v="Cle Elum-Roslyn School District"/>
    <x v="0"/>
    <x v="4"/>
  </r>
  <r>
    <s v="Cle Elum-Roslyn School District"/>
    <x v="1"/>
    <x v="4"/>
  </r>
  <r>
    <s v="Clover Park School District"/>
    <x v="1"/>
    <x v="0"/>
  </r>
  <r>
    <s v="Clover Park School District"/>
    <x v="0"/>
    <x v="0"/>
  </r>
  <r>
    <s v="Clover Park School District"/>
    <x v="0"/>
    <x v="1"/>
  </r>
  <r>
    <s v="Clover Park School District"/>
    <x v="1"/>
    <x v="1"/>
  </r>
  <r>
    <s v="Clover Park School District"/>
    <x v="1"/>
    <x v="2"/>
  </r>
  <r>
    <s v="Clover Park School District"/>
    <x v="0"/>
    <x v="2"/>
  </r>
  <r>
    <s v="Clover Park School District"/>
    <x v="0"/>
    <x v="3"/>
  </r>
  <r>
    <s v="Clover Park School District"/>
    <x v="1"/>
    <x v="3"/>
  </r>
  <r>
    <s v="Clover Park School District"/>
    <x v="0"/>
    <x v="4"/>
  </r>
  <r>
    <s v="Colfax School District"/>
    <x v="1"/>
    <x v="0"/>
  </r>
  <r>
    <s v="Colfax School District"/>
    <x v="0"/>
    <x v="0"/>
  </r>
  <r>
    <s v="Colfax School District"/>
    <x v="0"/>
    <x v="1"/>
  </r>
  <r>
    <s v="Colfax School District"/>
    <x v="1"/>
    <x v="1"/>
  </r>
  <r>
    <s v="Colfax School District"/>
    <x v="1"/>
    <x v="2"/>
  </r>
  <r>
    <s v="Colfax School District"/>
    <x v="0"/>
    <x v="2"/>
  </r>
  <r>
    <s v="Colfax School District"/>
    <x v="1"/>
    <x v="3"/>
  </r>
  <r>
    <s v="Colfax School District"/>
    <x v="0"/>
    <x v="4"/>
  </r>
  <r>
    <s v="College Place School District"/>
    <x v="0"/>
    <x v="0"/>
  </r>
  <r>
    <s v="College Place School District"/>
    <x v="1"/>
    <x v="1"/>
  </r>
  <r>
    <s v="College Place School District"/>
    <x v="1"/>
    <x v="2"/>
  </r>
  <r>
    <s v="Colton School District"/>
    <x v="0"/>
    <x v="0"/>
  </r>
  <r>
    <s v="Colton School District"/>
    <x v="1"/>
    <x v="0"/>
  </r>
  <r>
    <s v="Colton School District"/>
    <x v="1"/>
    <x v="1"/>
  </r>
  <r>
    <s v="Colton School District"/>
    <x v="0"/>
    <x v="1"/>
  </r>
  <r>
    <s v="Colton School District"/>
    <x v="0"/>
    <x v="2"/>
  </r>
  <r>
    <s v="Colton School District"/>
    <x v="1"/>
    <x v="2"/>
  </r>
  <r>
    <s v="Colton School District"/>
    <x v="1"/>
    <x v="3"/>
  </r>
  <r>
    <s v="Colton School District"/>
    <x v="0"/>
    <x v="3"/>
  </r>
  <r>
    <s v="Columbia (Stevens) School District"/>
    <x v="1"/>
    <x v="0"/>
  </r>
  <r>
    <s v="Columbia (Stevens) School District"/>
    <x v="0"/>
    <x v="0"/>
  </r>
  <r>
    <s v="Columbia (Stevens) School District"/>
    <x v="0"/>
    <x v="1"/>
  </r>
  <r>
    <s v="Columbia (Stevens) School District"/>
    <x v="1"/>
    <x v="1"/>
  </r>
  <r>
    <s v="Columbia (Stevens) School District"/>
    <x v="1"/>
    <x v="2"/>
  </r>
  <r>
    <s v="Columbia (Stevens) School District"/>
    <x v="0"/>
    <x v="2"/>
  </r>
  <r>
    <s v="Columbia (Stevens) School District"/>
    <x v="1"/>
    <x v="3"/>
  </r>
  <r>
    <s v="Columbia (Stevens) School District"/>
    <x v="0"/>
    <x v="4"/>
  </r>
  <r>
    <s v="Columbia (Walla Walla) School District"/>
    <x v="1"/>
    <x v="0"/>
  </r>
  <r>
    <s v="Columbia (Walla Walla) School District"/>
    <x v="0"/>
    <x v="0"/>
  </r>
  <r>
    <s v="Columbia (Walla Walla) School District"/>
    <x v="0"/>
    <x v="5"/>
  </r>
  <r>
    <s v="Columbia (Walla Walla) School District"/>
    <x v="0"/>
    <x v="1"/>
  </r>
  <r>
    <s v="Columbia (Walla Walla) School District"/>
    <x v="1"/>
    <x v="1"/>
  </r>
  <r>
    <s v="Columbia (Walla Walla) School District"/>
    <x v="1"/>
    <x v="2"/>
  </r>
  <r>
    <s v="Columbia (Walla Walla) School District"/>
    <x v="0"/>
    <x v="2"/>
  </r>
  <r>
    <s v="Columbia (Walla Walla) School District"/>
    <x v="0"/>
    <x v="3"/>
  </r>
  <r>
    <s v="Columbia (Walla Walla) School District"/>
    <x v="1"/>
    <x v="3"/>
  </r>
  <r>
    <s v="Columbia (Walla Walla) School District"/>
    <x v="0"/>
    <x v="4"/>
  </r>
  <r>
    <s v="Colville School District"/>
    <x v="1"/>
    <x v="0"/>
  </r>
  <r>
    <s v="Colville School District"/>
    <x v="0"/>
    <x v="0"/>
  </r>
  <r>
    <s v="Colville School District"/>
    <x v="0"/>
    <x v="6"/>
  </r>
  <r>
    <s v="Colville School District"/>
    <x v="1"/>
    <x v="6"/>
  </r>
  <r>
    <s v="Colville School District"/>
    <x v="1"/>
    <x v="1"/>
  </r>
  <r>
    <s v="Colville School District"/>
    <x v="0"/>
    <x v="1"/>
  </r>
  <r>
    <s v="Colville School District"/>
    <x v="0"/>
    <x v="2"/>
  </r>
  <r>
    <s v="Colville School District"/>
    <x v="1"/>
    <x v="2"/>
  </r>
  <r>
    <s v="Colville School District"/>
    <x v="1"/>
    <x v="3"/>
  </r>
  <r>
    <s v="Colville School District"/>
    <x v="0"/>
    <x v="3"/>
  </r>
  <r>
    <s v="Colville School District"/>
    <x v="0"/>
    <x v="4"/>
  </r>
  <r>
    <s v="Colville School District"/>
    <x v="1"/>
    <x v="4"/>
  </r>
  <r>
    <s v="Concrete School District"/>
    <x v="1"/>
    <x v="0"/>
  </r>
  <r>
    <s v="Concrete School District"/>
    <x v="0"/>
    <x v="0"/>
  </r>
  <r>
    <s v="Concrete School District"/>
    <x v="0"/>
    <x v="1"/>
  </r>
  <r>
    <s v="Concrete School District"/>
    <x v="1"/>
    <x v="1"/>
  </r>
  <r>
    <s v="Concrete School District"/>
    <x v="0"/>
    <x v="2"/>
  </r>
  <r>
    <s v="Concrete School District"/>
    <x v="0"/>
    <x v="3"/>
  </r>
  <r>
    <s v="Concrete School District"/>
    <x v="1"/>
    <x v="3"/>
  </r>
  <r>
    <s v="Concrete School District"/>
    <x v="1"/>
    <x v="4"/>
  </r>
  <r>
    <s v="Concrete School District"/>
    <x v="0"/>
    <x v="4"/>
  </r>
  <r>
    <s v="Conway School District"/>
    <x v="1"/>
    <x v="0"/>
  </r>
  <r>
    <s v="Conway School District"/>
    <x v="0"/>
    <x v="0"/>
  </r>
  <r>
    <s v="Conway School District"/>
    <x v="0"/>
    <x v="1"/>
  </r>
  <r>
    <s v="Conway School District"/>
    <x v="1"/>
    <x v="1"/>
  </r>
  <r>
    <s v="Conway School District"/>
    <x v="1"/>
    <x v="2"/>
  </r>
  <r>
    <s v="Conway School District"/>
    <x v="0"/>
    <x v="2"/>
  </r>
  <r>
    <s v="Conway School District"/>
    <x v="0"/>
    <x v="3"/>
  </r>
  <r>
    <s v="Conway School District"/>
    <x v="1"/>
    <x v="3"/>
  </r>
  <r>
    <s v="Cosmopolis School District"/>
    <x v="2"/>
    <x v="8"/>
  </r>
  <r>
    <s v="Coulee-Hartline School District"/>
    <x v="1"/>
    <x v="0"/>
  </r>
  <r>
    <s v="Coulee-Hartline School District"/>
    <x v="0"/>
    <x v="0"/>
  </r>
  <r>
    <s v="Coulee-Hartline School District"/>
    <x v="0"/>
    <x v="1"/>
  </r>
  <r>
    <s v="Coulee-Hartline School District"/>
    <x v="1"/>
    <x v="1"/>
  </r>
  <r>
    <s v="Coulee-Hartline School District"/>
    <x v="1"/>
    <x v="2"/>
  </r>
  <r>
    <s v="Coulee-Hartline School District"/>
    <x v="0"/>
    <x v="2"/>
  </r>
  <r>
    <s v="Coulee-Hartline School District"/>
    <x v="0"/>
    <x v="3"/>
  </r>
  <r>
    <s v="Coulee-Hartline School District"/>
    <x v="1"/>
    <x v="3"/>
  </r>
  <r>
    <s v="Coulee-Hartline School District"/>
    <x v="1"/>
    <x v="4"/>
  </r>
  <r>
    <s v="Coulee-Hartline School District"/>
    <x v="0"/>
    <x v="4"/>
  </r>
  <r>
    <s v="Coupeville School District"/>
    <x v="1"/>
    <x v="0"/>
  </r>
  <r>
    <s v="Coupeville School District"/>
    <x v="0"/>
    <x v="0"/>
  </r>
  <r>
    <s v="Coupeville School District"/>
    <x v="0"/>
    <x v="1"/>
  </r>
  <r>
    <s v="Coupeville School District"/>
    <x v="1"/>
    <x v="1"/>
  </r>
  <r>
    <s v="Coupeville School District"/>
    <x v="1"/>
    <x v="2"/>
  </r>
  <r>
    <s v="Coupeville School District"/>
    <x v="0"/>
    <x v="2"/>
  </r>
  <r>
    <s v="Coupeville School District"/>
    <x v="0"/>
    <x v="3"/>
  </r>
  <r>
    <s v="Coupeville School District"/>
    <x v="1"/>
    <x v="3"/>
  </r>
  <r>
    <s v="Coupeville School District"/>
    <x v="0"/>
    <x v="4"/>
  </r>
  <r>
    <s v="Crescent School District"/>
    <x v="1"/>
    <x v="0"/>
  </r>
  <r>
    <s v="Crescent School District"/>
    <x v="0"/>
    <x v="0"/>
  </r>
  <r>
    <s v="Crescent School District"/>
    <x v="0"/>
    <x v="1"/>
  </r>
  <r>
    <s v="Crescent School District"/>
    <x v="1"/>
    <x v="1"/>
  </r>
  <r>
    <s v="Crescent School District"/>
    <x v="1"/>
    <x v="2"/>
  </r>
  <r>
    <s v="Crescent School District"/>
    <x v="0"/>
    <x v="2"/>
  </r>
  <r>
    <s v="Crescent School District"/>
    <x v="1"/>
    <x v="3"/>
  </r>
  <r>
    <s v="Crescent School District"/>
    <x v="0"/>
    <x v="4"/>
  </r>
  <r>
    <s v="Creston School District"/>
    <x v="1"/>
    <x v="0"/>
  </r>
  <r>
    <s v="Creston School District"/>
    <x v="1"/>
    <x v="1"/>
  </r>
  <r>
    <s v="Creston School District"/>
    <x v="1"/>
    <x v="3"/>
  </r>
  <r>
    <s v="Creston School District"/>
    <x v="1"/>
    <x v="4"/>
  </r>
  <r>
    <s v="Creston School District"/>
    <x v="0"/>
    <x v="7"/>
  </r>
  <r>
    <s v="Curlew School District"/>
    <x v="1"/>
    <x v="0"/>
  </r>
  <r>
    <s v="Curlew School District"/>
    <x v="0"/>
    <x v="0"/>
  </r>
  <r>
    <s v="Curlew School District"/>
    <x v="0"/>
    <x v="5"/>
  </r>
  <r>
    <s v="Curlew School District"/>
    <x v="0"/>
    <x v="6"/>
  </r>
  <r>
    <s v="Curlew School District"/>
    <x v="0"/>
    <x v="1"/>
  </r>
  <r>
    <s v="Curlew School District"/>
    <x v="1"/>
    <x v="1"/>
  </r>
  <r>
    <s v="Curlew School District"/>
    <x v="1"/>
    <x v="2"/>
  </r>
  <r>
    <s v="Curlew School District"/>
    <x v="0"/>
    <x v="2"/>
  </r>
  <r>
    <s v="Curlew School District"/>
    <x v="0"/>
    <x v="3"/>
  </r>
  <r>
    <s v="Curlew School District"/>
    <x v="1"/>
    <x v="3"/>
  </r>
  <r>
    <s v="Curlew School District"/>
    <x v="1"/>
    <x v="4"/>
  </r>
  <r>
    <s v="Cusick School District"/>
    <x v="1"/>
    <x v="0"/>
  </r>
  <r>
    <s v="Cusick School District"/>
    <x v="0"/>
    <x v="0"/>
  </r>
  <r>
    <s v="Cusick School District"/>
    <x v="0"/>
    <x v="1"/>
  </r>
  <r>
    <s v="Cusick School District"/>
    <x v="1"/>
    <x v="1"/>
  </r>
  <r>
    <s v="Cusick School District"/>
    <x v="1"/>
    <x v="2"/>
  </r>
  <r>
    <s v="Cusick School District"/>
    <x v="0"/>
    <x v="2"/>
  </r>
  <r>
    <s v="Cusick School District"/>
    <x v="0"/>
    <x v="3"/>
  </r>
  <r>
    <s v="Cusick School District"/>
    <x v="1"/>
    <x v="3"/>
  </r>
  <r>
    <s v="Cusick School District"/>
    <x v="1"/>
    <x v="4"/>
  </r>
  <r>
    <s v="Cusick School District"/>
    <x v="0"/>
    <x v="4"/>
  </r>
  <r>
    <s v="Damman School District"/>
    <x v="2"/>
    <x v="8"/>
  </r>
  <r>
    <s v="Darrington School District"/>
    <x v="1"/>
    <x v="0"/>
  </r>
  <r>
    <s v="Darrington School District"/>
    <x v="0"/>
    <x v="0"/>
  </r>
  <r>
    <s v="Darrington School District"/>
    <x v="0"/>
    <x v="1"/>
  </r>
  <r>
    <s v="Darrington School District"/>
    <x v="1"/>
    <x v="1"/>
  </r>
  <r>
    <s v="Darrington School District"/>
    <x v="1"/>
    <x v="2"/>
  </r>
  <r>
    <s v="Darrington School District"/>
    <x v="0"/>
    <x v="2"/>
  </r>
  <r>
    <s v="Darrington School District"/>
    <x v="0"/>
    <x v="3"/>
  </r>
  <r>
    <s v="Darrington School District"/>
    <x v="1"/>
    <x v="3"/>
  </r>
  <r>
    <s v="Darrington School District"/>
    <x v="0"/>
    <x v="4"/>
  </r>
  <r>
    <s v="Davenport School District"/>
    <x v="1"/>
    <x v="0"/>
  </r>
  <r>
    <s v="Davenport School District"/>
    <x v="0"/>
    <x v="0"/>
  </r>
  <r>
    <s v="Davenport School District"/>
    <x v="0"/>
    <x v="1"/>
  </r>
  <r>
    <s v="Davenport School District"/>
    <x v="1"/>
    <x v="1"/>
  </r>
  <r>
    <s v="Davenport School District"/>
    <x v="1"/>
    <x v="2"/>
  </r>
  <r>
    <s v="Davenport School District"/>
    <x v="0"/>
    <x v="2"/>
  </r>
  <r>
    <s v="Davenport School District"/>
    <x v="0"/>
    <x v="3"/>
  </r>
  <r>
    <s v="Davenport School District"/>
    <x v="1"/>
    <x v="3"/>
  </r>
  <r>
    <s v="Davenport School District"/>
    <x v="0"/>
    <x v="4"/>
  </r>
  <r>
    <s v="Dayton School District"/>
    <x v="1"/>
    <x v="0"/>
  </r>
  <r>
    <s v="Dayton School District"/>
    <x v="0"/>
    <x v="0"/>
  </r>
  <r>
    <s v="Dayton School District"/>
    <x v="0"/>
    <x v="1"/>
  </r>
  <r>
    <s v="Dayton School District"/>
    <x v="1"/>
    <x v="1"/>
  </r>
  <r>
    <s v="Dayton School District"/>
    <x v="1"/>
    <x v="2"/>
  </r>
  <r>
    <s v="Dayton School District"/>
    <x v="0"/>
    <x v="2"/>
  </r>
  <r>
    <s v="Dayton School District"/>
    <x v="1"/>
    <x v="3"/>
  </r>
  <r>
    <s v="Dayton School District"/>
    <x v="0"/>
    <x v="4"/>
  </r>
  <r>
    <s v="Deer Park School District"/>
    <x v="1"/>
    <x v="0"/>
  </r>
  <r>
    <s v="Deer Park School District"/>
    <x v="0"/>
    <x v="0"/>
  </r>
  <r>
    <s v="Deer Park School District"/>
    <x v="0"/>
    <x v="1"/>
  </r>
  <r>
    <s v="Deer Park School District"/>
    <x v="1"/>
    <x v="1"/>
  </r>
  <r>
    <s v="Deer Park School District"/>
    <x v="1"/>
    <x v="2"/>
  </r>
  <r>
    <s v="Deer Park School District"/>
    <x v="0"/>
    <x v="2"/>
  </r>
  <r>
    <s v="Deer Park School District"/>
    <x v="1"/>
    <x v="3"/>
  </r>
  <r>
    <s v="Deer Park School District"/>
    <x v="0"/>
    <x v="4"/>
  </r>
  <r>
    <s v="Dieringer School District"/>
    <x v="1"/>
    <x v="0"/>
  </r>
  <r>
    <s v="Dieringer School District"/>
    <x v="0"/>
    <x v="0"/>
  </r>
  <r>
    <s v="Dieringer School District"/>
    <x v="0"/>
    <x v="2"/>
  </r>
  <r>
    <s v="Dieringer School District"/>
    <x v="1"/>
    <x v="2"/>
  </r>
  <r>
    <s v="Dieringer School District"/>
    <x v="1"/>
    <x v="3"/>
  </r>
  <r>
    <s v="Dieringer School District"/>
    <x v="0"/>
    <x v="4"/>
  </r>
  <r>
    <s v="Dixie School District"/>
    <x v="1"/>
    <x v="0"/>
  </r>
  <r>
    <s v="Dixie School District"/>
    <x v="0"/>
    <x v="0"/>
  </r>
  <r>
    <s v="Dixie School District"/>
    <x v="0"/>
    <x v="1"/>
  </r>
  <r>
    <s v="Dixie School District"/>
    <x v="1"/>
    <x v="1"/>
  </r>
  <r>
    <s v="Dixie School District"/>
    <x v="1"/>
    <x v="2"/>
  </r>
  <r>
    <s v="Dixie School District"/>
    <x v="0"/>
    <x v="2"/>
  </r>
  <r>
    <s v="Dixie School District"/>
    <x v="0"/>
    <x v="3"/>
  </r>
  <r>
    <s v="Dixie School District"/>
    <x v="1"/>
    <x v="3"/>
  </r>
  <r>
    <s v="Dixie School District"/>
    <x v="1"/>
    <x v="4"/>
  </r>
  <r>
    <s v="Dixie School District"/>
    <x v="0"/>
    <x v="4"/>
  </r>
  <r>
    <s v="East Valley School District (Spokane)"/>
    <x v="1"/>
    <x v="0"/>
  </r>
  <r>
    <s v="East Valley School District (Spokane)"/>
    <x v="0"/>
    <x v="0"/>
  </r>
  <r>
    <s v="East Valley School District (Spokane)"/>
    <x v="0"/>
    <x v="1"/>
  </r>
  <r>
    <s v="East Valley School District (Spokane)"/>
    <x v="1"/>
    <x v="1"/>
  </r>
  <r>
    <s v="East Valley School District (Spokane)"/>
    <x v="1"/>
    <x v="2"/>
  </r>
  <r>
    <s v="East Valley School District (Spokane)"/>
    <x v="0"/>
    <x v="2"/>
  </r>
  <r>
    <s v="East Valley School District (Spokane)"/>
    <x v="1"/>
    <x v="3"/>
  </r>
  <r>
    <s v="East Valley School District (Spokane)"/>
    <x v="0"/>
    <x v="4"/>
  </r>
  <r>
    <s v="East Valley School District (Yakima)"/>
    <x v="1"/>
    <x v="0"/>
  </r>
  <r>
    <s v="East Valley School District (Yakima)"/>
    <x v="0"/>
    <x v="0"/>
  </r>
  <r>
    <s v="East Valley School District (Yakima)"/>
    <x v="1"/>
    <x v="1"/>
  </r>
  <r>
    <s v="East Valley School District (Yakima)"/>
    <x v="1"/>
    <x v="2"/>
  </r>
  <r>
    <s v="East Valley School District (Yakima)"/>
    <x v="1"/>
    <x v="3"/>
  </r>
  <r>
    <s v="East Valley School District (Yakima)"/>
    <x v="0"/>
    <x v="3"/>
  </r>
  <r>
    <s v="East Valley School District (Yakima)"/>
    <x v="0"/>
    <x v="4"/>
  </r>
  <r>
    <s v="Eastmont School District"/>
    <x v="1"/>
    <x v="1"/>
  </r>
  <r>
    <s v="Eastmont School District"/>
    <x v="0"/>
    <x v="1"/>
  </r>
  <r>
    <s v="Eastmont School District"/>
    <x v="0"/>
    <x v="2"/>
  </r>
  <r>
    <s v="Eastmont School District"/>
    <x v="1"/>
    <x v="2"/>
  </r>
  <r>
    <s v="Eastmont School District"/>
    <x v="1"/>
    <x v="3"/>
  </r>
  <r>
    <s v="Eastmont School District"/>
    <x v="0"/>
    <x v="4"/>
  </r>
  <r>
    <s v="Easton School District"/>
    <x v="1"/>
    <x v="0"/>
  </r>
  <r>
    <s v="Easton School District"/>
    <x v="0"/>
    <x v="0"/>
  </r>
  <r>
    <s v="Easton School District"/>
    <x v="0"/>
    <x v="2"/>
  </r>
  <r>
    <s v="Easton School District"/>
    <x v="1"/>
    <x v="2"/>
  </r>
  <r>
    <s v="Easton School District"/>
    <x v="1"/>
    <x v="3"/>
  </r>
  <r>
    <s v="Easton School District"/>
    <x v="1"/>
    <x v="4"/>
  </r>
  <r>
    <s v="Eatonville School District"/>
    <x v="0"/>
    <x v="0"/>
  </r>
  <r>
    <s v="Eatonville School District"/>
    <x v="1"/>
    <x v="0"/>
  </r>
  <r>
    <s v="Eatonville School District"/>
    <x v="0"/>
    <x v="6"/>
  </r>
  <r>
    <s v="Eatonville School District"/>
    <x v="0"/>
    <x v="1"/>
  </r>
  <r>
    <s v="Eatonville School District"/>
    <x v="1"/>
    <x v="1"/>
  </r>
  <r>
    <s v="Eatonville School District"/>
    <x v="1"/>
    <x v="2"/>
  </r>
  <r>
    <s v="Eatonville School District"/>
    <x v="0"/>
    <x v="2"/>
  </r>
  <r>
    <s v="Eatonville School District"/>
    <x v="1"/>
    <x v="3"/>
  </r>
  <r>
    <s v="Eatonville School District"/>
    <x v="0"/>
    <x v="4"/>
  </r>
  <r>
    <s v="Edmonds School District"/>
    <x v="1"/>
    <x v="0"/>
  </r>
  <r>
    <s v="Edmonds School District"/>
    <x v="0"/>
    <x v="0"/>
  </r>
  <r>
    <s v="Edmonds School District"/>
    <x v="1"/>
    <x v="1"/>
  </r>
  <r>
    <s v="Edmonds School District"/>
    <x v="1"/>
    <x v="2"/>
  </r>
  <r>
    <s v="Edmonds School District"/>
    <x v="0"/>
    <x v="2"/>
  </r>
  <r>
    <s v="Edmonds School District"/>
    <x v="0"/>
    <x v="3"/>
  </r>
  <r>
    <s v="Edmonds School District"/>
    <x v="1"/>
    <x v="3"/>
  </r>
  <r>
    <s v="Edmonds School District"/>
    <x v="1"/>
    <x v="4"/>
  </r>
  <r>
    <s v="Edmonds School District"/>
    <x v="0"/>
    <x v="4"/>
  </r>
  <r>
    <s v="Ellensburg School District"/>
    <x v="1"/>
    <x v="0"/>
  </r>
  <r>
    <s v="Ellensburg School District"/>
    <x v="0"/>
    <x v="0"/>
  </r>
  <r>
    <s v="Ellensburg School District"/>
    <x v="0"/>
    <x v="1"/>
  </r>
  <r>
    <s v="Ellensburg School District"/>
    <x v="1"/>
    <x v="1"/>
  </r>
  <r>
    <s v="Ellensburg School District"/>
    <x v="1"/>
    <x v="2"/>
  </r>
  <r>
    <s v="Ellensburg School District"/>
    <x v="0"/>
    <x v="2"/>
  </r>
  <r>
    <s v="Ellensburg School District"/>
    <x v="1"/>
    <x v="3"/>
  </r>
  <r>
    <s v="Ellensburg School District"/>
    <x v="0"/>
    <x v="4"/>
  </r>
  <r>
    <s v="Elma School District"/>
    <x v="1"/>
    <x v="0"/>
  </r>
  <r>
    <s v="Elma School District"/>
    <x v="0"/>
    <x v="0"/>
  </r>
  <r>
    <s v="Elma School District"/>
    <x v="0"/>
    <x v="1"/>
  </r>
  <r>
    <s v="Elma School District"/>
    <x v="1"/>
    <x v="1"/>
  </r>
  <r>
    <s v="Elma School District"/>
    <x v="1"/>
    <x v="2"/>
  </r>
  <r>
    <s v="Elma School District"/>
    <x v="1"/>
    <x v="3"/>
  </r>
  <r>
    <s v="Elma School District"/>
    <x v="0"/>
    <x v="3"/>
  </r>
  <r>
    <s v="Elma School District"/>
    <x v="0"/>
    <x v="4"/>
  </r>
  <r>
    <s v="Endicott School District"/>
    <x v="1"/>
    <x v="0"/>
  </r>
  <r>
    <s v="Endicott School District"/>
    <x v="0"/>
    <x v="0"/>
  </r>
  <r>
    <s v="Endicott School District"/>
    <x v="1"/>
    <x v="1"/>
  </r>
  <r>
    <s v="Endicott School District"/>
    <x v="1"/>
    <x v="2"/>
  </r>
  <r>
    <s v="Endicott School District"/>
    <x v="0"/>
    <x v="2"/>
  </r>
  <r>
    <s v="Endicott School District"/>
    <x v="1"/>
    <x v="3"/>
  </r>
  <r>
    <s v="Endicott School District"/>
    <x v="0"/>
    <x v="4"/>
  </r>
  <r>
    <s v="Entiat School District"/>
    <x v="1"/>
    <x v="0"/>
  </r>
  <r>
    <s v="Entiat School District"/>
    <x v="0"/>
    <x v="0"/>
  </r>
  <r>
    <s v="Entiat School District"/>
    <x v="1"/>
    <x v="1"/>
  </r>
  <r>
    <s v="Entiat School District"/>
    <x v="1"/>
    <x v="2"/>
  </r>
  <r>
    <s v="Entiat School District"/>
    <x v="0"/>
    <x v="2"/>
  </r>
  <r>
    <s v="Entiat School District"/>
    <x v="1"/>
    <x v="3"/>
  </r>
  <r>
    <s v="Entiat School District"/>
    <x v="1"/>
    <x v="4"/>
  </r>
  <r>
    <s v="Entiat School District"/>
    <x v="0"/>
    <x v="4"/>
  </r>
  <r>
    <s v="Enumclaw School District"/>
    <x v="1"/>
    <x v="0"/>
  </r>
  <r>
    <s v="Enumclaw School District"/>
    <x v="0"/>
    <x v="0"/>
  </r>
  <r>
    <s v="Enumclaw School District"/>
    <x v="0"/>
    <x v="1"/>
  </r>
  <r>
    <s v="Enumclaw School District"/>
    <x v="1"/>
    <x v="1"/>
  </r>
  <r>
    <s v="Enumclaw School District"/>
    <x v="1"/>
    <x v="2"/>
  </r>
  <r>
    <s v="Enumclaw School District"/>
    <x v="0"/>
    <x v="2"/>
  </r>
  <r>
    <s v="Enumclaw School District"/>
    <x v="0"/>
    <x v="3"/>
  </r>
  <r>
    <s v="Enumclaw School District"/>
    <x v="1"/>
    <x v="3"/>
  </r>
  <r>
    <s v="Ephrata School District"/>
    <x v="1"/>
    <x v="0"/>
  </r>
  <r>
    <s v="Ephrata School District"/>
    <x v="0"/>
    <x v="0"/>
  </r>
  <r>
    <s v="Ephrata School District"/>
    <x v="0"/>
    <x v="1"/>
  </r>
  <r>
    <s v="Ephrata School District"/>
    <x v="1"/>
    <x v="1"/>
  </r>
  <r>
    <s v="Ephrata School District"/>
    <x v="1"/>
    <x v="2"/>
  </r>
  <r>
    <s v="Ephrata School District"/>
    <x v="0"/>
    <x v="2"/>
  </r>
  <r>
    <s v="Ephrata School District"/>
    <x v="0"/>
    <x v="3"/>
  </r>
  <r>
    <s v="Ephrata School District"/>
    <x v="1"/>
    <x v="3"/>
  </r>
  <r>
    <s v="Ephrata School District"/>
    <x v="1"/>
    <x v="4"/>
  </r>
  <r>
    <s v="Ephrata School District"/>
    <x v="0"/>
    <x v="4"/>
  </r>
  <r>
    <s v="Evaline School District"/>
    <x v="1"/>
    <x v="0"/>
  </r>
  <r>
    <s v="Evaline School District"/>
    <x v="1"/>
    <x v="1"/>
  </r>
  <r>
    <s v="Evaline School District"/>
    <x v="1"/>
    <x v="2"/>
  </r>
  <r>
    <s v="Evaline School District"/>
    <x v="1"/>
    <x v="3"/>
  </r>
  <r>
    <s v="Evaline School District"/>
    <x v="0"/>
    <x v="7"/>
  </r>
  <r>
    <s v="Everett School District"/>
    <x v="1"/>
    <x v="1"/>
  </r>
  <r>
    <s v="Everett School District"/>
    <x v="0"/>
    <x v="1"/>
  </r>
  <r>
    <s v="Everett School District"/>
    <x v="0"/>
    <x v="2"/>
  </r>
  <r>
    <s v="Everett School District"/>
    <x v="1"/>
    <x v="2"/>
  </r>
  <r>
    <s v="Everett School District"/>
    <x v="1"/>
    <x v="3"/>
  </r>
  <r>
    <s v="Everett School District"/>
    <x v="0"/>
    <x v="4"/>
  </r>
  <r>
    <s v="Evergreen School District (Clark)"/>
    <x v="1"/>
    <x v="0"/>
  </r>
  <r>
    <s v="Evergreen School District (Clark)"/>
    <x v="0"/>
    <x v="0"/>
  </r>
  <r>
    <s v="Evergreen School District (Clark)"/>
    <x v="0"/>
    <x v="6"/>
  </r>
  <r>
    <s v="Evergreen School District (Clark)"/>
    <x v="1"/>
    <x v="6"/>
  </r>
  <r>
    <s v="Evergreen School District (Clark)"/>
    <x v="1"/>
    <x v="1"/>
  </r>
  <r>
    <s v="Evergreen School District (Clark)"/>
    <x v="1"/>
    <x v="2"/>
  </r>
  <r>
    <s v="Evergreen School District (Clark)"/>
    <x v="0"/>
    <x v="2"/>
  </r>
  <r>
    <s v="Evergreen School District (Clark)"/>
    <x v="0"/>
    <x v="3"/>
  </r>
  <r>
    <s v="Evergreen School District (Clark)"/>
    <x v="1"/>
    <x v="3"/>
  </r>
  <r>
    <s v="Evergreen School District (Clark)"/>
    <x v="1"/>
    <x v="4"/>
  </r>
  <r>
    <s v="Evergreen School District (Clark)"/>
    <x v="0"/>
    <x v="4"/>
  </r>
  <r>
    <s v="Evergreen School District (Stevens)"/>
    <x v="1"/>
    <x v="0"/>
  </r>
  <r>
    <s v="Evergreen School District (Stevens)"/>
    <x v="0"/>
    <x v="0"/>
  </r>
  <r>
    <s v="Evergreen School District (Stevens)"/>
    <x v="1"/>
    <x v="1"/>
  </r>
  <r>
    <s v="Evergreen School District (Stevens)"/>
    <x v="0"/>
    <x v="2"/>
  </r>
  <r>
    <s v="Evergreen School District (Stevens)"/>
    <x v="1"/>
    <x v="3"/>
  </r>
  <r>
    <s v="Federal Way School District"/>
    <x v="1"/>
    <x v="0"/>
  </r>
  <r>
    <s v="Federal Way School District"/>
    <x v="0"/>
    <x v="0"/>
  </r>
  <r>
    <s v="Federal Way School District"/>
    <x v="1"/>
    <x v="1"/>
  </r>
  <r>
    <s v="Federal Way School District"/>
    <x v="1"/>
    <x v="2"/>
  </r>
  <r>
    <s v="Federal Way School District"/>
    <x v="0"/>
    <x v="2"/>
  </r>
  <r>
    <s v="Federal Way School District"/>
    <x v="1"/>
    <x v="3"/>
  </r>
  <r>
    <s v="Federal Way School District"/>
    <x v="0"/>
    <x v="4"/>
  </r>
  <r>
    <s v="Ferndale School District"/>
    <x v="1"/>
    <x v="0"/>
  </r>
  <r>
    <s v="Ferndale School District"/>
    <x v="0"/>
    <x v="0"/>
  </r>
  <r>
    <s v="Ferndale School District"/>
    <x v="0"/>
    <x v="6"/>
  </r>
  <r>
    <s v="Ferndale School District"/>
    <x v="0"/>
    <x v="1"/>
  </r>
  <r>
    <s v="Ferndale School District"/>
    <x v="1"/>
    <x v="1"/>
  </r>
  <r>
    <s v="Ferndale School District"/>
    <x v="1"/>
    <x v="2"/>
  </r>
  <r>
    <s v="Ferndale School District"/>
    <x v="0"/>
    <x v="2"/>
  </r>
  <r>
    <s v="Ferndale School District"/>
    <x v="1"/>
    <x v="3"/>
  </r>
  <r>
    <s v="Ferndale School District"/>
    <x v="0"/>
    <x v="4"/>
  </r>
  <r>
    <s v="Ferndale School District"/>
    <x v="2"/>
    <x v="8"/>
  </r>
  <r>
    <s v="Fife School District"/>
    <x v="1"/>
    <x v="0"/>
  </r>
  <r>
    <s v="Fife School District"/>
    <x v="0"/>
    <x v="0"/>
  </r>
  <r>
    <s v="Fife School District"/>
    <x v="0"/>
    <x v="5"/>
  </r>
  <r>
    <s v="Fife School District"/>
    <x v="0"/>
    <x v="1"/>
  </r>
  <r>
    <s v="Fife School District"/>
    <x v="1"/>
    <x v="1"/>
  </r>
  <r>
    <s v="Fife School District"/>
    <x v="1"/>
    <x v="2"/>
  </r>
  <r>
    <s v="Fife School District"/>
    <x v="0"/>
    <x v="2"/>
  </r>
  <r>
    <s v="Fife School District"/>
    <x v="1"/>
    <x v="3"/>
  </r>
  <r>
    <s v="Fife School District"/>
    <x v="1"/>
    <x v="4"/>
  </r>
  <r>
    <s v="Fife School District"/>
    <x v="0"/>
    <x v="4"/>
  </r>
  <r>
    <s v="Finley School District"/>
    <x v="1"/>
    <x v="1"/>
  </r>
  <r>
    <s v="Finley School District"/>
    <x v="0"/>
    <x v="1"/>
  </r>
  <r>
    <s v="Finley School District"/>
    <x v="0"/>
    <x v="2"/>
  </r>
  <r>
    <s v="Finley School District"/>
    <x v="1"/>
    <x v="2"/>
  </r>
  <r>
    <s v="Finley School District"/>
    <x v="1"/>
    <x v="3"/>
  </r>
  <r>
    <s v="Finley School District"/>
    <x v="0"/>
    <x v="4"/>
  </r>
  <r>
    <s v="Franklin Pierce School District"/>
    <x v="1"/>
    <x v="0"/>
  </r>
  <r>
    <s v="Franklin Pierce School District"/>
    <x v="0"/>
    <x v="0"/>
  </r>
  <r>
    <s v="Franklin Pierce School District"/>
    <x v="0"/>
    <x v="1"/>
  </r>
  <r>
    <s v="Franklin Pierce School District"/>
    <x v="1"/>
    <x v="1"/>
  </r>
  <r>
    <s v="Franklin Pierce School District"/>
    <x v="1"/>
    <x v="3"/>
  </r>
  <r>
    <s v="Franklin Pierce School District"/>
    <x v="0"/>
    <x v="3"/>
  </r>
  <r>
    <s v="Franklin Pierce School District"/>
    <x v="0"/>
    <x v="4"/>
  </r>
  <r>
    <s v="Franklin Pierce School District"/>
    <x v="1"/>
    <x v="4"/>
  </r>
  <r>
    <s v="Freeman School District"/>
    <x v="1"/>
    <x v="0"/>
  </r>
  <r>
    <s v="Freeman School District"/>
    <x v="0"/>
    <x v="0"/>
  </r>
  <r>
    <s v="Freeman School District"/>
    <x v="0"/>
    <x v="1"/>
  </r>
  <r>
    <s v="Freeman School District"/>
    <x v="1"/>
    <x v="1"/>
  </r>
  <r>
    <s v="Freeman School District"/>
    <x v="1"/>
    <x v="2"/>
  </r>
  <r>
    <s v="Freeman School District"/>
    <x v="0"/>
    <x v="2"/>
  </r>
  <r>
    <s v="Freeman School District"/>
    <x v="0"/>
    <x v="3"/>
  </r>
  <r>
    <s v="Freeman School District"/>
    <x v="1"/>
    <x v="3"/>
  </r>
  <r>
    <s v="Freeman School District"/>
    <x v="1"/>
    <x v="4"/>
  </r>
  <r>
    <s v="Freeman School District"/>
    <x v="0"/>
    <x v="4"/>
  </r>
  <r>
    <s v="Garfield School District"/>
    <x v="1"/>
    <x v="0"/>
  </r>
  <r>
    <s v="Garfield School District"/>
    <x v="0"/>
    <x v="0"/>
  </r>
  <r>
    <s v="Garfield School District"/>
    <x v="1"/>
    <x v="1"/>
  </r>
  <r>
    <s v="Garfield School District"/>
    <x v="1"/>
    <x v="2"/>
  </r>
  <r>
    <s v="Garfield School District"/>
    <x v="0"/>
    <x v="2"/>
  </r>
  <r>
    <s v="Garfield School District"/>
    <x v="0"/>
    <x v="3"/>
  </r>
  <r>
    <s v="Garfield School District"/>
    <x v="1"/>
    <x v="3"/>
  </r>
  <r>
    <s v="Garfield School District"/>
    <x v="1"/>
    <x v="4"/>
  </r>
  <r>
    <s v="Garfield School District"/>
    <x v="0"/>
    <x v="4"/>
  </r>
  <r>
    <s v="Glenwood School District"/>
    <x v="1"/>
    <x v="0"/>
  </r>
  <r>
    <s v="Glenwood School District"/>
    <x v="1"/>
    <x v="1"/>
  </r>
  <r>
    <s v="Glenwood School District"/>
    <x v="1"/>
    <x v="2"/>
  </r>
  <r>
    <s v="Glenwood School District"/>
    <x v="1"/>
    <x v="3"/>
  </r>
  <r>
    <s v="Glenwood School District"/>
    <x v="1"/>
    <x v="4"/>
  </r>
  <r>
    <s v="Glenwood School District"/>
    <x v="0"/>
    <x v="7"/>
  </r>
  <r>
    <s v="Goldendale School District"/>
    <x v="0"/>
    <x v="0"/>
  </r>
  <r>
    <s v="Goldendale School District"/>
    <x v="0"/>
    <x v="1"/>
  </r>
  <r>
    <s v="Goldendale School District"/>
    <x v="1"/>
    <x v="1"/>
  </r>
  <r>
    <s v="Goldendale School District"/>
    <x v="1"/>
    <x v="2"/>
  </r>
  <r>
    <s v="Goldendale School District"/>
    <x v="0"/>
    <x v="2"/>
  </r>
  <r>
    <s v="Goldendale School District"/>
    <x v="0"/>
    <x v="3"/>
  </r>
  <r>
    <s v="Goldendale School District"/>
    <x v="1"/>
    <x v="3"/>
  </r>
  <r>
    <s v="Grand Coulee Dam School District"/>
    <x v="1"/>
    <x v="0"/>
  </r>
  <r>
    <s v="Grand Coulee Dam School District"/>
    <x v="0"/>
    <x v="0"/>
  </r>
  <r>
    <s v="Grand Coulee Dam School District"/>
    <x v="0"/>
    <x v="1"/>
  </r>
  <r>
    <s v="Grand Coulee Dam School District"/>
    <x v="1"/>
    <x v="1"/>
  </r>
  <r>
    <s v="Grand Coulee Dam School District"/>
    <x v="1"/>
    <x v="2"/>
  </r>
  <r>
    <s v="Grand Coulee Dam School District"/>
    <x v="0"/>
    <x v="2"/>
  </r>
  <r>
    <s v="Grand Coulee Dam School District"/>
    <x v="1"/>
    <x v="3"/>
  </r>
  <r>
    <s v="Grand Coulee Dam School District"/>
    <x v="1"/>
    <x v="4"/>
  </r>
  <r>
    <s v="Grand Coulee Dam School District"/>
    <x v="0"/>
    <x v="4"/>
  </r>
  <r>
    <s v="Grandview School District"/>
    <x v="1"/>
    <x v="0"/>
  </r>
  <r>
    <s v="Grandview School District"/>
    <x v="0"/>
    <x v="0"/>
  </r>
  <r>
    <s v="Grandview School District"/>
    <x v="0"/>
    <x v="1"/>
  </r>
  <r>
    <s v="Grandview School District"/>
    <x v="1"/>
    <x v="1"/>
  </r>
  <r>
    <s v="Grandview School District"/>
    <x v="1"/>
    <x v="2"/>
  </r>
  <r>
    <s v="Grandview School District"/>
    <x v="0"/>
    <x v="2"/>
  </r>
  <r>
    <s v="Grandview School District"/>
    <x v="0"/>
    <x v="3"/>
  </r>
  <r>
    <s v="Grandview School District"/>
    <x v="1"/>
    <x v="3"/>
  </r>
  <r>
    <s v="Grandview School District"/>
    <x v="1"/>
    <x v="4"/>
  </r>
  <r>
    <s v="Grandview School District"/>
    <x v="0"/>
    <x v="4"/>
  </r>
  <r>
    <s v="Granger School District"/>
    <x v="1"/>
    <x v="2"/>
  </r>
  <r>
    <s v="Granger School District"/>
    <x v="0"/>
    <x v="2"/>
  </r>
  <r>
    <s v="Granger School District"/>
    <x v="0"/>
    <x v="3"/>
  </r>
  <r>
    <s v="Granger School District"/>
    <x v="1"/>
    <x v="3"/>
  </r>
  <r>
    <s v="Granger School District"/>
    <x v="1"/>
    <x v="4"/>
  </r>
  <r>
    <s v="Granger School District"/>
    <x v="0"/>
    <x v="4"/>
  </r>
  <r>
    <s v="Granite Falls School District"/>
    <x v="1"/>
    <x v="0"/>
  </r>
  <r>
    <s v="Granite Falls School District"/>
    <x v="0"/>
    <x v="0"/>
  </r>
  <r>
    <s v="Granite Falls School District"/>
    <x v="0"/>
    <x v="6"/>
  </r>
  <r>
    <s v="Granite Falls School District"/>
    <x v="0"/>
    <x v="1"/>
  </r>
  <r>
    <s v="Granite Falls School District"/>
    <x v="1"/>
    <x v="1"/>
  </r>
  <r>
    <s v="Granite Falls School District"/>
    <x v="1"/>
    <x v="2"/>
  </r>
  <r>
    <s v="Granite Falls School District"/>
    <x v="0"/>
    <x v="2"/>
  </r>
  <r>
    <s v="Granite Falls School District"/>
    <x v="0"/>
    <x v="3"/>
  </r>
  <r>
    <s v="Granite Falls School District"/>
    <x v="1"/>
    <x v="3"/>
  </r>
  <r>
    <s v="Granite Falls School District"/>
    <x v="1"/>
    <x v="4"/>
  </r>
  <r>
    <s v="Granite Falls School District"/>
    <x v="0"/>
    <x v="4"/>
  </r>
  <r>
    <s v="Grapeview School District"/>
    <x v="2"/>
    <x v="8"/>
  </r>
  <r>
    <s v="Great Northern School District"/>
    <x v="1"/>
    <x v="0"/>
  </r>
  <r>
    <s v="Great Northern School District"/>
    <x v="1"/>
    <x v="1"/>
  </r>
  <r>
    <s v="Great Northern School District"/>
    <x v="1"/>
    <x v="2"/>
  </r>
  <r>
    <s v="Great Northern School District"/>
    <x v="1"/>
    <x v="3"/>
  </r>
  <r>
    <s v="Great Northern School District"/>
    <x v="0"/>
    <x v="7"/>
  </r>
  <r>
    <s v="Green Mountain School District"/>
    <x v="1"/>
    <x v="0"/>
  </r>
  <r>
    <s v="Green Mountain School District"/>
    <x v="0"/>
    <x v="0"/>
  </r>
  <r>
    <s v="Green Mountain School District"/>
    <x v="1"/>
    <x v="1"/>
  </r>
  <r>
    <s v="Green Mountain School District"/>
    <x v="1"/>
    <x v="2"/>
  </r>
  <r>
    <s v="Green Mountain School District"/>
    <x v="1"/>
    <x v="3"/>
  </r>
  <r>
    <s v="Green Mountain School District"/>
    <x v="0"/>
    <x v="4"/>
  </r>
  <r>
    <s v="Griffin School District"/>
    <x v="1"/>
    <x v="0"/>
  </r>
  <r>
    <s v="Griffin School District"/>
    <x v="0"/>
    <x v="0"/>
  </r>
  <r>
    <s v="Griffin School District"/>
    <x v="0"/>
    <x v="1"/>
  </r>
  <r>
    <s v="Griffin School District"/>
    <x v="1"/>
    <x v="1"/>
  </r>
  <r>
    <s v="Griffin School District"/>
    <x v="1"/>
    <x v="2"/>
  </r>
  <r>
    <s v="Griffin School District"/>
    <x v="0"/>
    <x v="2"/>
  </r>
  <r>
    <s v="Griffin School District"/>
    <x v="0"/>
    <x v="3"/>
  </r>
  <r>
    <s v="Griffin School District"/>
    <x v="1"/>
    <x v="3"/>
  </r>
  <r>
    <s v="Griffin School District"/>
    <x v="1"/>
    <x v="4"/>
  </r>
  <r>
    <s v="Griffin School District"/>
    <x v="0"/>
    <x v="4"/>
  </r>
  <r>
    <s v="Harrington School District"/>
    <x v="1"/>
    <x v="0"/>
  </r>
  <r>
    <s v="Harrington School District"/>
    <x v="0"/>
    <x v="0"/>
  </r>
  <r>
    <s v="Harrington School District"/>
    <x v="0"/>
    <x v="1"/>
  </r>
  <r>
    <s v="Harrington School District"/>
    <x v="1"/>
    <x v="1"/>
  </r>
  <r>
    <s v="Harrington School District"/>
    <x v="1"/>
    <x v="2"/>
  </r>
  <r>
    <s v="Harrington School District"/>
    <x v="0"/>
    <x v="2"/>
  </r>
  <r>
    <s v="Harrington School District"/>
    <x v="0"/>
    <x v="3"/>
  </r>
  <r>
    <s v="Harrington School District"/>
    <x v="1"/>
    <x v="3"/>
  </r>
  <r>
    <s v="Harrington School District"/>
    <x v="1"/>
    <x v="4"/>
  </r>
  <r>
    <s v="Harrington School District"/>
    <x v="0"/>
    <x v="4"/>
  </r>
  <r>
    <s v="Highland School District"/>
    <x v="0"/>
    <x v="6"/>
  </r>
  <r>
    <s v="Highland School District"/>
    <x v="1"/>
    <x v="1"/>
  </r>
  <r>
    <s v="Highland School District"/>
    <x v="1"/>
    <x v="2"/>
  </r>
  <r>
    <s v="Highland School District"/>
    <x v="0"/>
    <x v="2"/>
  </r>
  <r>
    <s v="Highland School District"/>
    <x v="0"/>
    <x v="3"/>
  </r>
  <r>
    <s v="Highland School District"/>
    <x v="1"/>
    <x v="3"/>
  </r>
  <r>
    <s v="Highland School District"/>
    <x v="0"/>
    <x v="4"/>
  </r>
  <r>
    <s v="Highline School District"/>
    <x v="1"/>
    <x v="1"/>
  </r>
  <r>
    <s v="Highline School District"/>
    <x v="0"/>
    <x v="1"/>
  </r>
  <r>
    <s v="Highline School District"/>
    <x v="0"/>
    <x v="2"/>
  </r>
  <r>
    <s v="Highline School District"/>
    <x v="1"/>
    <x v="2"/>
  </r>
  <r>
    <s v="Hockinson School District"/>
    <x v="1"/>
    <x v="0"/>
  </r>
  <r>
    <s v="Hockinson School District"/>
    <x v="0"/>
    <x v="0"/>
  </r>
  <r>
    <s v="Hockinson School District"/>
    <x v="0"/>
    <x v="1"/>
  </r>
  <r>
    <s v="Hockinson School District"/>
    <x v="1"/>
    <x v="1"/>
  </r>
  <r>
    <s v="Hockinson School District"/>
    <x v="1"/>
    <x v="2"/>
  </r>
  <r>
    <s v="Hockinson School District"/>
    <x v="0"/>
    <x v="2"/>
  </r>
  <r>
    <s v="Hockinson School District"/>
    <x v="1"/>
    <x v="3"/>
  </r>
  <r>
    <s v="Hockinson School District"/>
    <x v="0"/>
    <x v="4"/>
  </r>
  <r>
    <s v="Hood Canal School District"/>
    <x v="1"/>
    <x v="0"/>
  </r>
  <r>
    <s v="Hood Canal School District"/>
    <x v="0"/>
    <x v="0"/>
  </r>
  <r>
    <s v="Hood Canal School District"/>
    <x v="0"/>
    <x v="2"/>
  </r>
  <r>
    <s v="Hood Canal School District"/>
    <x v="1"/>
    <x v="2"/>
  </r>
  <r>
    <s v="Hood Canal School District"/>
    <x v="1"/>
    <x v="3"/>
  </r>
  <r>
    <s v="Hood Canal School District"/>
    <x v="0"/>
    <x v="4"/>
  </r>
  <r>
    <s v="Hoquiam School District"/>
    <x v="1"/>
    <x v="0"/>
  </r>
  <r>
    <s v="Hoquiam School District"/>
    <x v="0"/>
    <x v="0"/>
  </r>
  <r>
    <s v="Hoquiam School District"/>
    <x v="1"/>
    <x v="1"/>
  </r>
  <r>
    <s v="Hoquiam School District"/>
    <x v="1"/>
    <x v="2"/>
  </r>
  <r>
    <s v="Hoquiam School District"/>
    <x v="0"/>
    <x v="2"/>
  </r>
  <r>
    <s v="Hoquiam School District"/>
    <x v="1"/>
    <x v="3"/>
  </r>
  <r>
    <s v="Hoquiam School District"/>
    <x v="0"/>
    <x v="4"/>
  </r>
  <r>
    <s v="Inchelium School District"/>
    <x v="1"/>
    <x v="0"/>
  </r>
  <r>
    <s v="Inchelium School District"/>
    <x v="0"/>
    <x v="0"/>
  </r>
  <r>
    <s v="Inchelium School District"/>
    <x v="1"/>
    <x v="1"/>
  </r>
  <r>
    <s v="Inchelium School District"/>
    <x v="1"/>
    <x v="2"/>
  </r>
  <r>
    <s v="Inchelium School District"/>
    <x v="0"/>
    <x v="2"/>
  </r>
  <r>
    <s v="Inchelium School District"/>
    <x v="0"/>
    <x v="3"/>
  </r>
  <r>
    <s v="Inchelium School District"/>
    <x v="1"/>
    <x v="3"/>
  </r>
  <r>
    <s v="Inchelium School District"/>
    <x v="0"/>
    <x v="4"/>
  </r>
  <r>
    <s v="Index School District"/>
    <x v="1"/>
    <x v="0"/>
  </r>
  <r>
    <s v="Index School District"/>
    <x v="0"/>
    <x v="0"/>
  </r>
  <r>
    <s v="Index School District"/>
    <x v="0"/>
    <x v="3"/>
  </r>
  <r>
    <s v="Index School District"/>
    <x v="1"/>
    <x v="3"/>
  </r>
  <r>
    <s v="Index School District"/>
    <x v="1"/>
    <x v="4"/>
  </r>
  <r>
    <s v="Index School District"/>
    <x v="0"/>
    <x v="4"/>
  </r>
  <r>
    <s v="Issaquah School District"/>
    <x v="1"/>
    <x v="0"/>
  </r>
  <r>
    <s v="Issaquah School District"/>
    <x v="0"/>
    <x v="0"/>
  </r>
  <r>
    <s v="Issaquah School District"/>
    <x v="0"/>
    <x v="2"/>
  </r>
  <r>
    <s v="Issaquah School District"/>
    <x v="1"/>
    <x v="2"/>
  </r>
  <r>
    <s v="Issaquah School District"/>
    <x v="1"/>
    <x v="3"/>
  </r>
  <r>
    <s v="Issaquah School District"/>
    <x v="0"/>
    <x v="3"/>
  </r>
  <r>
    <s v="Issaquah School District"/>
    <x v="0"/>
    <x v="4"/>
  </r>
  <r>
    <s v="Issaquah School District"/>
    <x v="1"/>
    <x v="4"/>
  </r>
  <r>
    <s v="Kahlotus School District"/>
    <x v="0"/>
    <x v="0"/>
  </r>
  <r>
    <s v="Kahlotus School District"/>
    <x v="1"/>
    <x v="0"/>
  </r>
  <r>
    <s v="Kahlotus School District"/>
    <x v="1"/>
    <x v="1"/>
  </r>
  <r>
    <s v="Kahlotus School District"/>
    <x v="0"/>
    <x v="1"/>
  </r>
  <r>
    <s v="Kahlotus School District"/>
    <x v="0"/>
    <x v="2"/>
  </r>
  <r>
    <s v="Kahlotus School District"/>
    <x v="1"/>
    <x v="2"/>
  </r>
  <r>
    <s v="Kahlotus School District"/>
    <x v="1"/>
    <x v="3"/>
  </r>
  <r>
    <s v="Kahlotus School District"/>
    <x v="0"/>
    <x v="3"/>
  </r>
  <r>
    <s v="Kahlotus School District"/>
    <x v="0"/>
    <x v="4"/>
  </r>
  <r>
    <s v="Kahlotus School District"/>
    <x v="1"/>
    <x v="4"/>
  </r>
  <r>
    <s v="Kalama School District"/>
    <x v="1"/>
    <x v="0"/>
  </r>
  <r>
    <s v="Kalama School District"/>
    <x v="0"/>
    <x v="0"/>
  </r>
  <r>
    <s v="Kalama School District"/>
    <x v="0"/>
    <x v="2"/>
  </r>
  <r>
    <s v="Kalama School District"/>
    <x v="1"/>
    <x v="2"/>
  </r>
  <r>
    <s v="Kalama School District"/>
    <x v="1"/>
    <x v="3"/>
  </r>
  <r>
    <s v="Kalama School District"/>
    <x v="0"/>
    <x v="4"/>
  </r>
  <r>
    <s v="Keller School District"/>
    <x v="1"/>
    <x v="0"/>
  </r>
  <r>
    <s v="Keller School District"/>
    <x v="0"/>
    <x v="0"/>
  </r>
  <r>
    <s v="Keller School District"/>
    <x v="0"/>
    <x v="2"/>
  </r>
  <r>
    <s v="Keller School District"/>
    <x v="1"/>
    <x v="2"/>
  </r>
  <r>
    <s v="Keller School District"/>
    <x v="1"/>
    <x v="3"/>
  </r>
  <r>
    <s v="Keller School District"/>
    <x v="0"/>
    <x v="4"/>
  </r>
  <r>
    <s v="Kelso School District"/>
    <x v="1"/>
    <x v="0"/>
  </r>
  <r>
    <s v="Kelso School District"/>
    <x v="0"/>
    <x v="0"/>
  </r>
  <r>
    <s v="Kelso School District"/>
    <x v="0"/>
    <x v="1"/>
  </r>
  <r>
    <s v="Kelso School District"/>
    <x v="1"/>
    <x v="1"/>
  </r>
  <r>
    <s v="Kelso School District"/>
    <x v="1"/>
    <x v="2"/>
  </r>
  <r>
    <s v="Kelso School District"/>
    <x v="0"/>
    <x v="2"/>
  </r>
  <r>
    <s v="Kelso School District"/>
    <x v="0"/>
    <x v="3"/>
  </r>
  <r>
    <s v="Kelso School District"/>
    <x v="1"/>
    <x v="3"/>
  </r>
  <r>
    <s v="Kelso School District"/>
    <x v="1"/>
    <x v="4"/>
  </r>
  <r>
    <s v="Kelso School District"/>
    <x v="0"/>
    <x v="4"/>
  </r>
  <r>
    <s v="Kennewick School District"/>
    <x v="1"/>
    <x v="0"/>
  </r>
  <r>
    <s v="Kennewick School District"/>
    <x v="0"/>
    <x v="0"/>
  </r>
  <r>
    <s v="Kennewick School District"/>
    <x v="1"/>
    <x v="1"/>
  </r>
  <r>
    <s v="Kennewick School District"/>
    <x v="1"/>
    <x v="2"/>
  </r>
  <r>
    <s v="Kennewick School District"/>
    <x v="0"/>
    <x v="2"/>
  </r>
  <r>
    <s v="Kennewick School District"/>
    <x v="1"/>
    <x v="3"/>
  </r>
  <r>
    <s v="Kennewick School District"/>
    <x v="0"/>
    <x v="4"/>
  </r>
  <r>
    <s v="Kent School District"/>
    <x v="1"/>
    <x v="0"/>
  </r>
  <r>
    <s v="Kent School District"/>
    <x v="0"/>
    <x v="0"/>
  </r>
  <r>
    <s v="Kent School District"/>
    <x v="0"/>
    <x v="6"/>
  </r>
  <r>
    <s v="Kent School District"/>
    <x v="0"/>
    <x v="1"/>
  </r>
  <r>
    <s v="Kent School District"/>
    <x v="1"/>
    <x v="1"/>
  </r>
  <r>
    <s v="Kent School District"/>
    <x v="1"/>
    <x v="2"/>
  </r>
  <r>
    <s v="Kent School District"/>
    <x v="0"/>
    <x v="2"/>
  </r>
  <r>
    <s v="Kent School District"/>
    <x v="1"/>
    <x v="3"/>
  </r>
  <r>
    <s v="Kent School District"/>
    <x v="0"/>
    <x v="4"/>
  </r>
  <r>
    <s v="Kettle Falls School District"/>
    <x v="1"/>
    <x v="0"/>
  </r>
  <r>
    <s v="Kettle Falls School District"/>
    <x v="0"/>
    <x v="0"/>
  </r>
  <r>
    <s v="Kettle Falls School District"/>
    <x v="0"/>
    <x v="1"/>
  </r>
  <r>
    <s v="Kettle Falls School District"/>
    <x v="1"/>
    <x v="1"/>
  </r>
  <r>
    <s v="Kettle Falls School District"/>
    <x v="1"/>
    <x v="2"/>
  </r>
  <r>
    <s v="Kettle Falls School District"/>
    <x v="1"/>
    <x v="3"/>
  </r>
  <r>
    <s v="Kettle Falls School District"/>
    <x v="0"/>
    <x v="4"/>
  </r>
  <r>
    <s v="Kiona-Benton City School District"/>
    <x v="1"/>
    <x v="0"/>
  </r>
  <r>
    <s v="Kiona-Benton City School District"/>
    <x v="0"/>
    <x v="0"/>
  </r>
  <r>
    <s v="Kiona-Benton City School District"/>
    <x v="0"/>
    <x v="6"/>
  </r>
  <r>
    <s v="Kiona-Benton City School District"/>
    <x v="0"/>
    <x v="1"/>
  </r>
  <r>
    <s v="Kiona-Benton City School District"/>
    <x v="1"/>
    <x v="1"/>
  </r>
  <r>
    <s v="Kiona-Benton City School District"/>
    <x v="1"/>
    <x v="2"/>
  </r>
  <r>
    <s v="Kiona-Benton City School District"/>
    <x v="0"/>
    <x v="2"/>
  </r>
  <r>
    <s v="Kiona-Benton City School District"/>
    <x v="0"/>
    <x v="3"/>
  </r>
  <r>
    <s v="Kiona-Benton City School District"/>
    <x v="1"/>
    <x v="3"/>
  </r>
  <r>
    <s v="Kiona-Benton City School District"/>
    <x v="1"/>
    <x v="4"/>
  </r>
  <r>
    <s v="Kiona-Benton City School District"/>
    <x v="0"/>
    <x v="4"/>
  </r>
  <r>
    <s v="Kittitas School District"/>
    <x v="1"/>
    <x v="1"/>
  </r>
  <r>
    <s v="Kittitas School District"/>
    <x v="0"/>
    <x v="1"/>
  </r>
  <r>
    <s v="Kittitas School District"/>
    <x v="0"/>
    <x v="2"/>
  </r>
  <r>
    <s v="Kittitas School District"/>
    <x v="1"/>
    <x v="2"/>
  </r>
  <r>
    <s v="Kittitas School District"/>
    <x v="1"/>
    <x v="3"/>
  </r>
  <r>
    <s v="Kittitas School District"/>
    <x v="0"/>
    <x v="4"/>
  </r>
  <r>
    <s v="Klickitat School District"/>
    <x v="1"/>
    <x v="0"/>
  </r>
  <r>
    <s v="Klickitat School District"/>
    <x v="0"/>
    <x v="0"/>
  </r>
  <r>
    <s v="Klickitat School District"/>
    <x v="1"/>
    <x v="1"/>
  </r>
  <r>
    <s v="Klickitat School District"/>
    <x v="1"/>
    <x v="2"/>
  </r>
  <r>
    <s v="Klickitat School District"/>
    <x v="1"/>
    <x v="3"/>
  </r>
  <r>
    <s v="Klickitat School District"/>
    <x v="0"/>
    <x v="4"/>
  </r>
  <r>
    <s v="La Center School District"/>
    <x v="1"/>
    <x v="0"/>
  </r>
  <r>
    <s v="La Center School District"/>
    <x v="0"/>
    <x v="0"/>
  </r>
  <r>
    <s v="La Center School District"/>
    <x v="0"/>
    <x v="1"/>
  </r>
  <r>
    <s v="La Center School District"/>
    <x v="1"/>
    <x v="1"/>
  </r>
  <r>
    <s v="La Center School District"/>
    <x v="1"/>
    <x v="2"/>
  </r>
  <r>
    <s v="La Center School District"/>
    <x v="0"/>
    <x v="2"/>
  </r>
  <r>
    <s v="La Center School District"/>
    <x v="1"/>
    <x v="3"/>
  </r>
  <r>
    <s v="La Center School District"/>
    <x v="0"/>
    <x v="4"/>
  </r>
  <r>
    <s v="La Conner School District"/>
    <x v="1"/>
    <x v="0"/>
  </r>
  <r>
    <s v="La Conner School District"/>
    <x v="0"/>
    <x v="0"/>
  </r>
  <r>
    <s v="La Conner School District"/>
    <x v="0"/>
    <x v="1"/>
  </r>
  <r>
    <s v="La Conner School District"/>
    <x v="1"/>
    <x v="1"/>
  </r>
  <r>
    <s v="La Conner School District"/>
    <x v="1"/>
    <x v="2"/>
  </r>
  <r>
    <s v="La Conner School District"/>
    <x v="0"/>
    <x v="2"/>
  </r>
  <r>
    <s v="La Conner School District"/>
    <x v="0"/>
    <x v="3"/>
  </r>
  <r>
    <s v="La Conner School District"/>
    <x v="1"/>
    <x v="3"/>
  </r>
  <r>
    <s v="La Conner School District"/>
    <x v="1"/>
    <x v="4"/>
  </r>
  <r>
    <s v="La Conner School District"/>
    <x v="0"/>
    <x v="4"/>
  </r>
  <r>
    <s v="LaCrosse School District"/>
    <x v="1"/>
    <x v="0"/>
  </r>
  <r>
    <s v="LaCrosse School District"/>
    <x v="0"/>
    <x v="0"/>
  </r>
  <r>
    <s v="LaCrosse School District"/>
    <x v="1"/>
    <x v="1"/>
  </r>
  <r>
    <s v="LaCrosse School District"/>
    <x v="1"/>
    <x v="2"/>
  </r>
  <r>
    <s v="LaCrosse School District"/>
    <x v="1"/>
    <x v="3"/>
  </r>
  <r>
    <s v="LaCrosse School District"/>
    <x v="1"/>
    <x v="4"/>
  </r>
  <r>
    <s v="LaCrosse School District"/>
    <x v="0"/>
    <x v="4"/>
  </r>
  <r>
    <s v="Lake Chelan School District"/>
    <x v="1"/>
    <x v="0"/>
  </r>
  <r>
    <s v="Lake Chelan School District"/>
    <x v="0"/>
    <x v="0"/>
  </r>
  <r>
    <s v="Lake Chelan School District"/>
    <x v="0"/>
    <x v="1"/>
  </r>
  <r>
    <s v="Lake Chelan School District"/>
    <x v="1"/>
    <x v="1"/>
  </r>
  <r>
    <s v="Lake Chelan School District"/>
    <x v="1"/>
    <x v="2"/>
  </r>
  <r>
    <s v="Lake Chelan School District"/>
    <x v="0"/>
    <x v="2"/>
  </r>
  <r>
    <s v="Lake Chelan School District"/>
    <x v="0"/>
    <x v="3"/>
  </r>
  <r>
    <s v="Lake Chelan School District"/>
    <x v="1"/>
    <x v="3"/>
  </r>
  <r>
    <s v="Lake Chelan School District"/>
    <x v="1"/>
    <x v="4"/>
  </r>
  <r>
    <s v="Lake Chelan School District"/>
    <x v="0"/>
    <x v="4"/>
  </r>
  <r>
    <s v="Lake Quinault School District"/>
    <x v="1"/>
    <x v="0"/>
  </r>
  <r>
    <s v="Lake Quinault School District"/>
    <x v="0"/>
    <x v="0"/>
  </r>
  <r>
    <s v="Lake Quinault School District"/>
    <x v="0"/>
    <x v="5"/>
  </r>
  <r>
    <s v="Lake Quinault School District"/>
    <x v="0"/>
    <x v="2"/>
  </r>
  <r>
    <s v="Lake Quinault School District"/>
    <x v="1"/>
    <x v="2"/>
  </r>
  <r>
    <s v="Lake Quinault School District"/>
    <x v="1"/>
    <x v="3"/>
  </r>
  <r>
    <s v="Lake Quinault School District"/>
    <x v="0"/>
    <x v="3"/>
  </r>
  <r>
    <s v="Lake Quinault School District"/>
    <x v="0"/>
    <x v="4"/>
  </r>
  <r>
    <s v="Lake Stevens School District"/>
    <x v="1"/>
    <x v="0"/>
  </r>
  <r>
    <s v="Lake Stevens School District"/>
    <x v="0"/>
    <x v="0"/>
  </r>
  <r>
    <s v="Lake Stevens School District"/>
    <x v="0"/>
    <x v="6"/>
  </r>
  <r>
    <s v="Lake Stevens School District"/>
    <x v="0"/>
    <x v="2"/>
  </r>
  <r>
    <s v="Lake Stevens School District"/>
    <x v="1"/>
    <x v="2"/>
  </r>
  <r>
    <s v="Lake Stevens School District"/>
    <x v="1"/>
    <x v="3"/>
  </r>
  <r>
    <s v="Lake Stevens School District"/>
    <x v="0"/>
    <x v="4"/>
  </r>
  <r>
    <s v="Lake Washington School District"/>
    <x v="1"/>
    <x v="0"/>
  </r>
  <r>
    <s v="Lake Washington School District"/>
    <x v="0"/>
    <x v="0"/>
  </r>
  <r>
    <s v="Lake Washington School District"/>
    <x v="1"/>
    <x v="1"/>
  </r>
  <r>
    <s v="Lake Washington School District"/>
    <x v="1"/>
    <x v="2"/>
  </r>
  <r>
    <s v="Lake Washington School District"/>
    <x v="0"/>
    <x v="2"/>
  </r>
  <r>
    <s v="Lake Washington School District"/>
    <x v="0"/>
    <x v="3"/>
  </r>
  <r>
    <s v="Lake Washington School District"/>
    <x v="1"/>
    <x v="3"/>
  </r>
  <r>
    <s v="Lake Washington School District"/>
    <x v="1"/>
    <x v="4"/>
  </r>
  <r>
    <s v="Lake Washington School District"/>
    <x v="0"/>
    <x v="4"/>
  </r>
  <r>
    <s v="Lakewood School District"/>
    <x v="1"/>
    <x v="0"/>
  </r>
  <r>
    <s v="Lakewood School District"/>
    <x v="0"/>
    <x v="0"/>
  </r>
  <r>
    <s v="Lakewood School District"/>
    <x v="0"/>
    <x v="1"/>
  </r>
  <r>
    <s v="Lakewood School District"/>
    <x v="1"/>
    <x v="1"/>
  </r>
  <r>
    <s v="Lakewood School District"/>
    <x v="1"/>
    <x v="2"/>
  </r>
  <r>
    <s v="Lakewood School District"/>
    <x v="0"/>
    <x v="2"/>
  </r>
  <r>
    <s v="Lakewood School District"/>
    <x v="1"/>
    <x v="3"/>
  </r>
  <r>
    <s v="Lakewood School District"/>
    <x v="0"/>
    <x v="4"/>
  </r>
  <r>
    <s v="Lamont School District"/>
    <x v="1"/>
    <x v="0"/>
  </r>
  <r>
    <s v="Lamont School District"/>
    <x v="0"/>
    <x v="0"/>
  </r>
  <r>
    <s v="Lamont School District"/>
    <x v="0"/>
    <x v="1"/>
  </r>
  <r>
    <s v="Lamont School District"/>
    <x v="1"/>
    <x v="1"/>
  </r>
  <r>
    <s v="Lamont School District"/>
    <x v="1"/>
    <x v="2"/>
  </r>
  <r>
    <s v="Lamont School District"/>
    <x v="0"/>
    <x v="2"/>
  </r>
  <r>
    <s v="Lamont School District"/>
    <x v="0"/>
    <x v="3"/>
  </r>
  <r>
    <s v="Lamont School District"/>
    <x v="1"/>
    <x v="3"/>
  </r>
  <r>
    <s v="Lamont School District"/>
    <x v="1"/>
    <x v="4"/>
  </r>
  <r>
    <s v="Lamont School District"/>
    <x v="0"/>
    <x v="4"/>
  </r>
  <r>
    <s v="Liberty School District"/>
    <x v="1"/>
    <x v="0"/>
  </r>
  <r>
    <s v="Liberty School District"/>
    <x v="0"/>
    <x v="0"/>
  </r>
  <r>
    <s v="Liberty School District"/>
    <x v="1"/>
    <x v="1"/>
  </r>
  <r>
    <s v="Liberty School District"/>
    <x v="1"/>
    <x v="2"/>
  </r>
  <r>
    <s v="Liberty School District"/>
    <x v="0"/>
    <x v="2"/>
  </r>
  <r>
    <s v="Liberty School District"/>
    <x v="0"/>
    <x v="3"/>
  </r>
  <r>
    <s v="Liberty School District"/>
    <x v="1"/>
    <x v="3"/>
  </r>
  <r>
    <s v="Liberty School District"/>
    <x v="0"/>
    <x v="4"/>
  </r>
  <r>
    <s v="Lind School District"/>
    <x v="1"/>
    <x v="0"/>
  </r>
  <r>
    <s v="Lind School District"/>
    <x v="0"/>
    <x v="0"/>
  </r>
  <r>
    <s v="Lind School District"/>
    <x v="0"/>
    <x v="1"/>
  </r>
  <r>
    <s v="Lind School District"/>
    <x v="1"/>
    <x v="1"/>
  </r>
  <r>
    <s v="Lind School District"/>
    <x v="1"/>
    <x v="2"/>
  </r>
  <r>
    <s v="Lind School District"/>
    <x v="0"/>
    <x v="2"/>
  </r>
  <r>
    <s v="Lind School District"/>
    <x v="0"/>
    <x v="3"/>
  </r>
  <r>
    <s v="Lind School District"/>
    <x v="1"/>
    <x v="3"/>
  </r>
  <r>
    <s v="Lind School District"/>
    <x v="0"/>
    <x v="4"/>
  </r>
  <r>
    <s v="Longview School District"/>
    <x v="1"/>
    <x v="0"/>
  </r>
  <r>
    <s v="Longview School District"/>
    <x v="0"/>
    <x v="0"/>
  </r>
  <r>
    <s v="Longview School District"/>
    <x v="0"/>
    <x v="6"/>
  </r>
  <r>
    <s v="Longview School District"/>
    <x v="1"/>
    <x v="6"/>
  </r>
  <r>
    <s v="Longview School District"/>
    <x v="1"/>
    <x v="1"/>
  </r>
  <r>
    <s v="Longview School District"/>
    <x v="1"/>
    <x v="2"/>
  </r>
  <r>
    <s v="Longview School District"/>
    <x v="0"/>
    <x v="2"/>
  </r>
  <r>
    <s v="Longview School District"/>
    <x v="0"/>
    <x v="3"/>
  </r>
  <r>
    <s v="Longview School District"/>
    <x v="1"/>
    <x v="3"/>
  </r>
  <r>
    <s v="Longview School District"/>
    <x v="1"/>
    <x v="4"/>
  </r>
  <r>
    <s v="Longview School District"/>
    <x v="0"/>
    <x v="4"/>
  </r>
  <r>
    <s v="Loon Lake School District"/>
    <x v="1"/>
    <x v="0"/>
  </r>
  <r>
    <s v="Loon Lake School District"/>
    <x v="1"/>
    <x v="1"/>
  </r>
  <r>
    <s v="Loon Lake School District"/>
    <x v="0"/>
    <x v="1"/>
  </r>
  <r>
    <s v="Loon Lake School District"/>
    <x v="0"/>
    <x v="2"/>
  </r>
  <r>
    <s v="Loon Lake School District"/>
    <x v="1"/>
    <x v="2"/>
  </r>
  <r>
    <s v="Loon Lake School District"/>
    <x v="1"/>
    <x v="3"/>
  </r>
  <r>
    <s v="Loon Lake School District"/>
    <x v="0"/>
    <x v="3"/>
  </r>
  <r>
    <s v="Lopez School District"/>
    <x v="1"/>
    <x v="0"/>
  </r>
  <r>
    <s v="Lopez School District"/>
    <x v="0"/>
    <x v="0"/>
  </r>
  <r>
    <s v="Lopez School District"/>
    <x v="0"/>
    <x v="1"/>
  </r>
  <r>
    <s v="Lopez School District"/>
    <x v="1"/>
    <x v="1"/>
  </r>
  <r>
    <s v="Lopez School District"/>
    <x v="1"/>
    <x v="2"/>
  </r>
  <r>
    <s v="Lopez School District"/>
    <x v="0"/>
    <x v="2"/>
  </r>
  <r>
    <s v="Lopez School District"/>
    <x v="0"/>
    <x v="3"/>
  </r>
  <r>
    <s v="Lopez School District"/>
    <x v="1"/>
    <x v="3"/>
  </r>
  <r>
    <s v="Lopez School District"/>
    <x v="1"/>
    <x v="4"/>
  </r>
  <r>
    <s v="Lopez School District"/>
    <x v="0"/>
    <x v="4"/>
  </r>
  <r>
    <s v="Lyle School District"/>
    <x v="1"/>
    <x v="2"/>
  </r>
  <r>
    <s v="Lyle School District"/>
    <x v="0"/>
    <x v="2"/>
  </r>
  <r>
    <s v="Lyle School District"/>
    <x v="1"/>
    <x v="3"/>
  </r>
  <r>
    <s v="Lyle School District"/>
    <x v="0"/>
    <x v="4"/>
  </r>
  <r>
    <s v="Lynden School District"/>
    <x v="1"/>
    <x v="0"/>
  </r>
  <r>
    <s v="Lynden School District"/>
    <x v="0"/>
    <x v="0"/>
  </r>
  <r>
    <s v="Lynden School District"/>
    <x v="0"/>
    <x v="6"/>
  </r>
  <r>
    <s v="Lynden School District"/>
    <x v="0"/>
    <x v="1"/>
  </r>
  <r>
    <s v="Lynden School District"/>
    <x v="1"/>
    <x v="1"/>
  </r>
  <r>
    <s v="Lynden School District"/>
    <x v="1"/>
    <x v="2"/>
  </r>
  <r>
    <s v="Lynden School District"/>
    <x v="0"/>
    <x v="2"/>
  </r>
  <r>
    <s v="Lynden School District"/>
    <x v="0"/>
    <x v="3"/>
  </r>
  <r>
    <s v="Lynden School District"/>
    <x v="0"/>
    <x v="4"/>
  </r>
  <r>
    <s v="Mabton School District"/>
    <x v="1"/>
    <x v="0"/>
  </r>
  <r>
    <s v="Mabton School District"/>
    <x v="0"/>
    <x v="0"/>
  </r>
  <r>
    <s v="Mabton School District"/>
    <x v="0"/>
    <x v="1"/>
  </r>
  <r>
    <s v="Mabton School District"/>
    <x v="1"/>
    <x v="1"/>
  </r>
  <r>
    <s v="Mabton School District"/>
    <x v="1"/>
    <x v="2"/>
  </r>
  <r>
    <s v="Mabton School District"/>
    <x v="0"/>
    <x v="2"/>
  </r>
  <r>
    <s v="Mabton School District"/>
    <x v="0"/>
    <x v="3"/>
  </r>
  <r>
    <s v="Mabton School District"/>
    <x v="1"/>
    <x v="3"/>
  </r>
  <r>
    <s v="Mabton School District"/>
    <x v="0"/>
    <x v="4"/>
  </r>
  <r>
    <s v="Mansfield School District"/>
    <x v="1"/>
    <x v="0"/>
  </r>
  <r>
    <s v="Mansfield School District"/>
    <x v="0"/>
    <x v="0"/>
  </r>
  <r>
    <s v="Mansfield School District"/>
    <x v="0"/>
    <x v="1"/>
  </r>
  <r>
    <s v="Mansfield School District"/>
    <x v="1"/>
    <x v="1"/>
  </r>
  <r>
    <s v="Mansfield School District"/>
    <x v="1"/>
    <x v="2"/>
  </r>
  <r>
    <s v="Mansfield School District"/>
    <x v="0"/>
    <x v="2"/>
  </r>
  <r>
    <s v="Mansfield School District"/>
    <x v="0"/>
    <x v="3"/>
  </r>
  <r>
    <s v="Mansfield School District"/>
    <x v="1"/>
    <x v="3"/>
  </r>
  <r>
    <s v="Mansfield School District"/>
    <x v="0"/>
    <x v="4"/>
  </r>
  <r>
    <s v="Manson School District"/>
    <x v="1"/>
    <x v="0"/>
  </r>
  <r>
    <s v="Manson School District"/>
    <x v="0"/>
    <x v="0"/>
  </r>
  <r>
    <s v="Manson School District"/>
    <x v="0"/>
    <x v="1"/>
  </r>
  <r>
    <s v="Manson School District"/>
    <x v="1"/>
    <x v="1"/>
  </r>
  <r>
    <s v="Manson School District"/>
    <x v="1"/>
    <x v="2"/>
  </r>
  <r>
    <s v="Manson School District"/>
    <x v="0"/>
    <x v="2"/>
  </r>
  <r>
    <s v="Manson School District"/>
    <x v="0"/>
    <x v="3"/>
  </r>
  <r>
    <s v="Manson School District"/>
    <x v="1"/>
    <x v="3"/>
  </r>
  <r>
    <s v="Manson School District"/>
    <x v="1"/>
    <x v="4"/>
  </r>
  <r>
    <s v="Manson School District"/>
    <x v="0"/>
    <x v="4"/>
  </r>
  <r>
    <s v="Mary M Knight School District"/>
    <x v="1"/>
    <x v="0"/>
  </r>
  <r>
    <s v="Mary M Knight School District"/>
    <x v="0"/>
    <x v="5"/>
  </r>
  <r>
    <s v="Mary M Knight School District"/>
    <x v="0"/>
    <x v="1"/>
  </r>
  <r>
    <s v="Mary M Knight School District"/>
    <x v="1"/>
    <x v="1"/>
  </r>
  <r>
    <s v="Mary M Knight School District"/>
    <x v="1"/>
    <x v="2"/>
  </r>
  <r>
    <s v="Mary M Knight School District"/>
    <x v="0"/>
    <x v="2"/>
  </r>
  <r>
    <s v="Mary M Knight School District"/>
    <x v="0"/>
    <x v="3"/>
  </r>
  <r>
    <s v="Mary M Knight School District"/>
    <x v="1"/>
    <x v="3"/>
  </r>
  <r>
    <s v="Mary M Knight School District"/>
    <x v="0"/>
    <x v="4"/>
  </r>
  <r>
    <s v="Mary Walker School District"/>
    <x v="2"/>
    <x v="8"/>
  </r>
  <r>
    <s v="Marysville School District"/>
    <x v="1"/>
    <x v="0"/>
  </r>
  <r>
    <s v="Marysville School District"/>
    <x v="0"/>
    <x v="0"/>
  </r>
  <r>
    <s v="Marysville School District"/>
    <x v="0"/>
    <x v="1"/>
  </r>
  <r>
    <s v="Marysville School District"/>
    <x v="1"/>
    <x v="1"/>
  </r>
  <r>
    <s v="Marysville School District"/>
    <x v="1"/>
    <x v="2"/>
  </r>
  <r>
    <s v="Marysville School District"/>
    <x v="0"/>
    <x v="2"/>
  </r>
  <r>
    <s v="Marysville School District"/>
    <x v="0"/>
    <x v="3"/>
  </r>
  <r>
    <s v="Marysville School District"/>
    <x v="1"/>
    <x v="3"/>
  </r>
  <r>
    <s v="Marysville School District"/>
    <x v="1"/>
    <x v="4"/>
  </r>
  <r>
    <s v="Marysville School District"/>
    <x v="0"/>
    <x v="4"/>
  </r>
  <r>
    <s v="McCleary School District"/>
    <x v="1"/>
    <x v="0"/>
  </r>
  <r>
    <s v="McCleary School District"/>
    <x v="0"/>
    <x v="0"/>
  </r>
  <r>
    <s v="McCleary School District"/>
    <x v="1"/>
    <x v="1"/>
  </r>
  <r>
    <s v="McCleary School District"/>
    <x v="1"/>
    <x v="2"/>
  </r>
  <r>
    <s v="McCleary School District"/>
    <x v="0"/>
    <x v="2"/>
  </r>
  <r>
    <s v="McCleary School District"/>
    <x v="1"/>
    <x v="3"/>
  </r>
  <r>
    <s v="McCleary School District"/>
    <x v="1"/>
    <x v="4"/>
  </r>
  <r>
    <s v="McCleary School District"/>
    <x v="0"/>
    <x v="4"/>
  </r>
  <r>
    <s v="Mead School District"/>
    <x v="1"/>
    <x v="0"/>
  </r>
  <r>
    <s v="Mead School District"/>
    <x v="0"/>
    <x v="0"/>
  </r>
  <r>
    <s v="Mead School District"/>
    <x v="0"/>
    <x v="1"/>
  </r>
  <r>
    <s v="Mead School District"/>
    <x v="1"/>
    <x v="1"/>
  </r>
  <r>
    <s v="Mead School District"/>
    <x v="1"/>
    <x v="2"/>
  </r>
  <r>
    <s v="Mead School District"/>
    <x v="0"/>
    <x v="2"/>
  </r>
  <r>
    <s v="Mead School District"/>
    <x v="1"/>
    <x v="3"/>
  </r>
  <r>
    <s v="Mead School District"/>
    <x v="0"/>
    <x v="4"/>
  </r>
  <r>
    <s v="Medical Lake School District"/>
    <x v="1"/>
    <x v="0"/>
  </r>
  <r>
    <s v="Medical Lake School District"/>
    <x v="0"/>
    <x v="0"/>
  </r>
  <r>
    <s v="Medical Lake School District"/>
    <x v="0"/>
    <x v="1"/>
  </r>
  <r>
    <s v="Medical Lake School District"/>
    <x v="1"/>
    <x v="1"/>
  </r>
  <r>
    <s v="Medical Lake School District"/>
    <x v="1"/>
    <x v="2"/>
  </r>
  <r>
    <s v="Medical Lake School District"/>
    <x v="0"/>
    <x v="2"/>
  </r>
  <r>
    <s v="Medical Lake School District"/>
    <x v="0"/>
    <x v="3"/>
  </r>
  <r>
    <s v="Medical Lake School District"/>
    <x v="1"/>
    <x v="3"/>
  </r>
  <r>
    <s v="Medical Lake School District"/>
    <x v="0"/>
    <x v="4"/>
  </r>
  <r>
    <s v="Mercer Island School District"/>
    <x v="1"/>
    <x v="0"/>
  </r>
  <r>
    <s v="Mercer Island School District"/>
    <x v="0"/>
    <x v="0"/>
  </r>
  <r>
    <s v="Mercer Island School District"/>
    <x v="0"/>
    <x v="1"/>
  </r>
  <r>
    <s v="Mercer Island School District"/>
    <x v="1"/>
    <x v="1"/>
  </r>
  <r>
    <s v="Mercer Island School District"/>
    <x v="1"/>
    <x v="2"/>
  </r>
  <r>
    <s v="Mercer Island School District"/>
    <x v="0"/>
    <x v="2"/>
  </r>
  <r>
    <s v="Mercer Island School District"/>
    <x v="0"/>
    <x v="3"/>
  </r>
  <r>
    <s v="Mercer Island School District"/>
    <x v="1"/>
    <x v="3"/>
  </r>
  <r>
    <s v="Mercer Island School District"/>
    <x v="1"/>
    <x v="4"/>
  </r>
  <r>
    <s v="Mercer Island School District"/>
    <x v="0"/>
    <x v="4"/>
  </r>
  <r>
    <s v="Meridian School District"/>
    <x v="1"/>
    <x v="2"/>
  </r>
  <r>
    <s v="Meridian School District"/>
    <x v="0"/>
    <x v="2"/>
  </r>
  <r>
    <s v="Meridian School District"/>
    <x v="1"/>
    <x v="3"/>
  </r>
  <r>
    <s v="Meridian School District"/>
    <x v="0"/>
    <x v="4"/>
  </r>
  <r>
    <s v="Methow Valley School District"/>
    <x v="1"/>
    <x v="0"/>
  </r>
  <r>
    <s v="Methow Valley School District"/>
    <x v="0"/>
    <x v="0"/>
  </r>
  <r>
    <s v="Methow Valley School District"/>
    <x v="0"/>
    <x v="5"/>
  </r>
  <r>
    <s v="Methow Valley School District"/>
    <x v="0"/>
    <x v="1"/>
  </r>
  <r>
    <s v="Methow Valley School District"/>
    <x v="1"/>
    <x v="1"/>
  </r>
  <r>
    <s v="Methow Valley School District"/>
    <x v="1"/>
    <x v="2"/>
  </r>
  <r>
    <s v="Methow Valley School District"/>
    <x v="0"/>
    <x v="2"/>
  </r>
  <r>
    <s v="Methow Valley School District"/>
    <x v="1"/>
    <x v="3"/>
  </r>
  <r>
    <s v="Methow Valley School District"/>
    <x v="0"/>
    <x v="4"/>
  </r>
  <r>
    <s v="Mill A School District"/>
    <x v="1"/>
    <x v="0"/>
  </r>
  <r>
    <s v="Mill A School District"/>
    <x v="0"/>
    <x v="0"/>
  </r>
  <r>
    <s v="Mill A School District"/>
    <x v="0"/>
    <x v="5"/>
  </r>
  <r>
    <s v="Mill A School District"/>
    <x v="0"/>
    <x v="1"/>
  </r>
  <r>
    <s v="Mill A School District"/>
    <x v="1"/>
    <x v="1"/>
  </r>
  <r>
    <s v="Mill A School District"/>
    <x v="1"/>
    <x v="2"/>
  </r>
  <r>
    <s v="Mill A School District"/>
    <x v="0"/>
    <x v="2"/>
  </r>
  <r>
    <s v="Mill A School District"/>
    <x v="0"/>
    <x v="3"/>
  </r>
  <r>
    <s v="Mill A School District"/>
    <x v="1"/>
    <x v="3"/>
  </r>
  <r>
    <s v="Monroe School District"/>
    <x v="1"/>
    <x v="0"/>
  </r>
  <r>
    <s v="Monroe School District"/>
    <x v="0"/>
    <x v="0"/>
  </r>
  <r>
    <s v="Monroe School District"/>
    <x v="0"/>
    <x v="6"/>
  </r>
  <r>
    <s v="Monroe School District"/>
    <x v="1"/>
    <x v="1"/>
  </r>
  <r>
    <s v="Monroe School District"/>
    <x v="1"/>
    <x v="2"/>
  </r>
  <r>
    <s v="Monroe School District"/>
    <x v="0"/>
    <x v="2"/>
  </r>
  <r>
    <s v="Monroe School District"/>
    <x v="0"/>
    <x v="3"/>
  </r>
  <r>
    <s v="Monroe School District"/>
    <x v="1"/>
    <x v="3"/>
  </r>
  <r>
    <s v="Monroe School District"/>
    <x v="1"/>
    <x v="4"/>
  </r>
  <r>
    <s v="Monroe School District"/>
    <x v="0"/>
    <x v="4"/>
  </r>
  <r>
    <s v="Montesano School District"/>
    <x v="1"/>
    <x v="0"/>
  </r>
  <r>
    <s v="Montesano School District"/>
    <x v="0"/>
    <x v="0"/>
  </r>
  <r>
    <s v="Montesano School District"/>
    <x v="0"/>
    <x v="1"/>
  </r>
  <r>
    <s v="Montesano School District"/>
    <x v="1"/>
    <x v="1"/>
  </r>
  <r>
    <s v="Montesano School District"/>
    <x v="1"/>
    <x v="2"/>
  </r>
  <r>
    <s v="Montesano School District"/>
    <x v="0"/>
    <x v="2"/>
  </r>
  <r>
    <s v="Montesano School District"/>
    <x v="0"/>
    <x v="3"/>
  </r>
  <r>
    <s v="Montesano School District"/>
    <x v="1"/>
    <x v="3"/>
  </r>
  <r>
    <s v="Montesano School District"/>
    <x v="1"/>
    <x v="4"/>
  </r>
  <r>
    <s v="Montesano School District"/>
    <x v="0"/>
    <x v="4"/>
  </r>
  <r>
    <s v="Morton School District"/>
    <x v="1"/>
    <x v="0"/>
  </r>
  <r>
    <s v="Morton School District"/>
    <x v="0"/>
    <x v="0"/>
  </r>
  <r>
    <s v="Morton School District"/>
    <x v="0"/>
    <x v="1"/>
  </r>
  <r>
    <s v="Morton School District"/>
    <x v="1"/>
    <x v="1"/>
  </r>
  <r>
    <s v="Morton School District"/>
    <x v="1"/>
    <x v="2"/>
  </r>
  <r>
    <s v="Morton School District"/>
    <x v="0"/>
    <x v="2"/>
  </r>
  <r>
    <s v="Morton School District"/>
    <x v="1"/>
    <x v="3"/>
  </r>
  <r>
    <s v="Morton School District"/>
    <x v="0"/>
    <x v="4"/>
  </r>
  <r>
    <s v="Moses Lake School District"/>
    <x v="0"/>
    <x v="0"/>
  </r>
  <r>
    <s v="Moses Lake School District"/>
    <x v="0"/>
    <x v="1"/>
  </r>
  <r>
    <s v="Moses Lake School District"/>
    <x v="1"/>
    <x v="1"/>
  </r>
  <r>
    <s v="Moses Lake School District"/>
    <x v="1"/>
    <x v="2"/>
  </r>
  <r>
    <s v="Moses Lake School District"/>
    <x v="0"/>
    <x v="2"/>
  </r>
  <r>
    <s v="Moses Lake School District"/>
    <x v="1"/>
    <x v="3"/>
  </r>
  <r>
    <s v="Moses Lake School District"/>
    <x v="0"/>
    <x v="4"/>
  </r>
  <r>
    <s v="Mossyrock School District"/>
    <x v="1"/>
    <x v="0"/>
  </r>
  <r>
    <s v="Mossyrock School District"/>
    <x v="0"/>
    <x v="0"/>
  </r>
  <r>
    <s v="Mossyrock School District"/>
    <x v="1"/>
    <x v="1"/>
  </r>
  <r>
    <s v="Mossyrock School District"/>
    <x v="1"/>
    <x v="2"/>
  </r>
  <r>
    <s v="Mossyrock School District"/>
    <x v="0"/>
    <x v="2"/>
  </r>
  <r>
    <s v="Mossyrock School District"/>
    <x v="1"/>
    <x v="3"/>
  </r>
  <r>
    <s v="Mossyrock School District"/>
    <x v="0"/>
    <x v="4"/>
  </r>
  <r>
    <s v="Mount Adams School District"/>
    <x v="1"/>
    <x v="0"/>
  </r>
  <r>
    <s v="Mount Adams School District"/>
    <x v="0"/>
    <x v="0"/>
  </r>
  <r>
    <s v="Mount Adams School District"/>
    <x v="0"/>
    <x v="5"/>
  </r>
  <r>
    <s v="Mount Adams School District"/>
    <x v="0"/>
    <x v="6"/>
  </r>
  <r>
    <s v="Mount Adams School District"/>
    <x v="0"/>
    <x v="1"/>
  </r>
  <r>
    <s v="Mount Adams School District"/>
    <x v="1"/>
    <x v="1"/>
  </r>
  <r>
    <s v="Mount Adams School District"/>
    <x v="1"/>
    <x v="2"/>
  </r>
  <r>
    <s v="Mount Adams School District"/>
    <x v="0"/>
    <x v="2"/>
  </r>
  <r>
    <s v="Mount Adams School District"/>
    <x v="1"/>
    <x v="3"/>
  </r>
  <r>
    <s v="Mount Adams School District"/>
    <x v="0"/>
    <x v="4"/>
  </r>
  <r>
    <s v="Mount Baker School District"/>
    <x v="2"/>
    <x v="8"/>
  </r>
  <r>
    <s v="Mount Pleasant School District"/>
    <x v="1"/>
    <x v="0"/>
  </r>
  <r>
    <s v="Mount Pleasant School District"/>
    <x v="1"/>
    <x v="2"/>
  </r>
  <r>
    <s v="Mount Pleasant School District"/>
    <x v="0"/>
    <x v="2"/>
  </r>
  <r>
    <s v="Mount Pleasant School District"/>
    <x v="1"/>
    <x v="3"/>
  </r>
  <r>
    <s v="Mount Pleasant School District"/>
    <x v="1"/>
    <x v="4"/>
  </r>
  <r>
    <s v="Mount Pleasant School District"/>
    <x v="0"/>
    <x v="4"/>
  </r>
  <r>
    <s v="Mount Vernon School District"/>
    <x v="1"/>
    <x v="0"/>
  </r>
  <r>
    <s v="Mount Vernon School District"/>
    <x v="0"/>
    <x v="0"/>
  </r>
  <r>
    <s v="Mount Vernon School District"/>
    <x v="0"/>
    <x v="6"/>
  </r>
  <r>
    <s v="Mount Vernon School District"/>
    <x v="1"/>
    <x v="6"/>
  </r>
  <r>
    <s v="Mount Vernon School District"/>
    <x v="1"/>
    <x v="1"/>
  </r>
  <r>
    <s v="Mount Vernon School District"/>
    <x v="1"/>
    <x v="2"/>
  </r>
  <r>
    <s v="Mount Vernon School District"/>
    <x v="0"/>
    <x v="2"/>
  </r>
  <r>
    <s v="Mount Vernon School District"/>
    <x v="1"/>
    <x v="3"/>
  </r>
  <r>
    <s v="Mount Vernon School District"/>
    <x v="0"/>
    <x v="4"/>
  </r>
  <r>
    <s v="Mukilteo School District"/>
    <x v="1"/>
    <x v="0"/>
  </r>
  <r>
    <s v="Mukilteo School District"/>
    <x v="0"/>
    <x v="0"/>
  </r>
  <r>
    <s v="Mukilteo School District"/>
    <x v="1"/>
    <x v="1"/>
  </r>
  <r>
    <s v="Mukilteo School District"/>
    <x v="1"/>
    <x v="2"/>
  </r>
  <r>
    <s v="Mukilteo School District"/>
    <x v="1"/>
    <x v="3"/>
  </r>
  <r>
    <s v="Mukilteo School District"/>
    <x v="0"/>
    <x v="3"/>
  </r>
  <r>
    <s v="Mukilteo School District"/>
    <x v="0"/>
    <x v="4"/>
  </r>
  <r>
    <s v="Mukilteo School District"/>
    <x v="1"/>
    <x v="4"/>
  </r>
  <r>
    <s v="Naches Valley School District"/>
    <x v="0"/>
    <x v="0"/>
  </r>
  <r>
    <s v="Naches Valley School District"/>
    <x v="1"/>
    <x v="0"/>
  </r>
  <r>
    <s v="Naches Valley School District"/>
    <x v="1"/>
    <x v="6"/>
  </r>
  <r>
    <s v="Naches Valley School District"/>
    <x v="0"/>
    <x v="6"/>
  </r>
  <r>
    <s v="Naches Valley School District"/>
    <x v="0"/>
    <x v="2"/>
  </r>
  <r>
    <s v="Naches Valley School District"/>
    <x v="1"/>
    <x v="2"/>
  </r>
  <r>
    <s v="Naches Valley School District"/>
    <x v="1"/>
    <x v="3"/>
  </r>
  <r>
    <s v="Naches Valley School District"/>
    <x v="0"/>
    <x v="4"/>
  </r>
  <r>
    <s v="Napavine School District"/>
    <x v="1"/>
    <x v="0"/>
  </r>
  <r>
    <s v="Napavine School District"/>
    <x v="0"/>
    <x v="0"/>
  </r>
  <r>
    <s v="Napavine School District"/>
    <x v="0"/>
    <x v="1"/>
  </r>
  <r>
    <s v="Napavine School District"/>
    <x v="1"/>
    <x v="1"/>
  </r>
  <r>
    <s v="Napavine School District"/>
    <x v="1"/>
    <x v="2"/>
  </r>
  <r>
    <s v="Napavine School District"/>
    <x v="0"/>
    <x v="2"/>
  </r>
  <r>
    <s v="Napavine School District"/>
    <x v="1"/>
    <x v="3"/>
  </r>
  <r>
    <s v="Napavine School District"/>
    <x v="0"/>
    <x v="4"/>
  </r>
  <r>
    <s v="Naselle-Grays River Valley School District"/>
    <x v="1"/>
    <x v="0"/>
  </r>
  <r>
    <s v="Naselle-Grays River Valley School District"/>
    <x v="0"/>
    <x v="0"/>
  </r>
  <r>
    <s v="Naselle-Grays River Valley School District"/>
    <x v="0"/>
    <x v="2"/>
  </r>
  <r>
    <s v="Naselle-Grays River Valley School District"/>
    <x v="1"/>
    <x v="2"/>
  </r>
  <r>
    <s v="Naselle-Grays River Valley School District"/>
    <x v="1"/>
    <x v="3"/>
  </r>
  <r>
    <s v="Naselle-Grays River Valley School District"/>
    <x v="1"/>
    <x v="4"/>
  </r>
  <r>
    <s v="Naselle-Grays River Valley School District"/>
    <x v="0"/>
    <x v="4"/>
  </r>
  <r>
    <s v="Nespelem School District"/>
    <x v="1"/>
    <x v="0"/>
  </r>
  <r>
    <s v="Nespelem School District"/>
    <x v="0"/>
    <x v="0"/>
  </r>
  <r>
    <s v="Nespelem School District"/>
    <x v="0"/>
    <x v="5"/>
  </r>
  <r>
    <s v="Nespelem School District"/>
    <x v="0"/>
    <x v="6"/>
  </r>
  <r>
    <s v="Nespelem School District"/>
    <x v="1"/>
    <x v="6"/>
  </r>
  <r>
    <s v="Nespelem School District"/>
    <x v="1"/>
    <x v="1"/>
  </r>
  <r>
    <s v="Nespelem School District"/>
    <x v="0"/>
    <x v="1"/>
  </r>
  <r>
    <s v="Nespelem School District"/>
    <x v="0"/>
    <x v="2"/>
  </r>
  <r>
    <s v="Nespelem School District"/>
    <x v="1"/>
    <x v="2"/>
  </r>
  <r>
    <s v="Nespelem School District"/>
    <x v="1"/>
    <x v="3"/>
  </r>
  <r>
    <s v="Nespelem School District"/>
    <x v="0"/>
    <x v="3"/>
  </r>
  <r>
    <s v="Nespelem School District"/>
    <x v="0"/>
    <x v="4"/>
  </r>
  <r>
    <s v="Nespelem School District"/>
    <x v="1"/>
    <x v="4"/>
  </r>
  <r>
    <s v="Newport School District"/>
    <x v="1"/>
    <x v="0"/>
  </r>
  <r>
    <s v="Newport School District"/>
    <x v="0"/>
    <x v="0"/>
  </r>
  <r>
    <s v="Newport School District"/>
    <x v="1"/>
    <x v="1"/>
  </r>
  <r>
    <s v="Newport School District"/>
    <x v="1"/>
    <x v="2"/>
  </r>
  <r>
    <s v="Newport School District"/>
    <x v="0"/>
    <x v="2"/>
  </r>
  <r>
    <s v="Newport School District"/>
    <x v="1"/>
    <x v="3"/>
  </r>
  <r>
    <s v="Newport School District"/>
    <x v="0"/>
    <x v="4"/>
  </r>
  <r>
    <s v="Nine Mile Falls School District"/>
    <x v="1"/>
    <x v="0"/>
  </r>
  <r>
    <s v="Nine Mile Falls School District"/>
    <x v="0"/>
    <x v="0"/>
  </r>
  <r>
    <s v="Nine Mile Falls School District"/>
    <x v="0"/>
    <x v="1"/>
  </r>
  <r>
    <s v="Nine Mile Falls School District"/>
    <x v="1"/>
    <x v="1"/>
  </r>
  <r>
    <s v="Nine Mile Falls School District"/>
    <x v="1"/>
    <x v="2"/>
  </r>
  <r>
    <s v="Nine Mile Falls School District"/>
    <x v="0"/>
    <x v="2"/>
  </r>
  <r>
    <s v="Nine Mile Falls School District"/>
    <x v="0"/>
    <x v="3"/>
  </r>
  <r>
    <s v="Nine Mile Falls School District"/>
    <x v="1"/>
    <x v="3"/>
  </r>
  <r>
    <s v="Nine Mile Falls School District"/>
    <x v="0"/>
    <x v="4"/>
  </r>
  <r>
    <s v="Nooksack Valley School District"/>
    <x v="1"/>
    <x v="0"/>
  </r>
  <r>
    <s v="Nooksack Valley School District"/>
    <x v="0"/>
    <x v="0"/>
  </r>
  <r>
    <s v="Nooksack Valley School District"/>
    <x v="1"/>
    <x v="1"/>
  </r>
  <r>
    <s v="Nooksack Valley School District"/>
    <x v="1"/>
    <x v="2"/>
  </r>
  <r>
    <s v="Nooksack Valley School District"/>
    <x v="1"/>
    <x v="3"/>
  </r>
  <r>
    <s v="Nooksack Valley School District"/>
    <x v="0"/>
    <x v="4"/>
  </r>
  <r>
    <s v="North Beach School District"/>
    <x v="1"/>
    <x v="0"/>
  </r>
  <r>
    <s v="North Beach School District"/>
    <x v="0"/>
    <x v="0"/>
  </r>
  <r>
    <s v="North Beach School District"/>
    <x v="0"/>
    <x v="2"/>
  </r>
  <r>
    <s v="North Beach School District"/>
    <x v="1"/>
    <x v="3"/>
  </r>
  <r>
    <s v="North Beach School District"/>
    <x v="0"/>
    <x v="4"/>
  </r>
  <r>
    <s v="North Franklin School District"/>
    <x v="1"/>
    <x v="0"/>
  </r>
  <r>
    <s v="North Franklin School District"/>
    <x v="0"/>
    <x v="0"/>
  </r>
  <r>
    <s v="North Franklin School District"/>
    <x v="0"/>
    <x v="2"/>
  </r>
  <r>
    <s v="North Franklin School District"/>
    <x v="1"/>
    <x v="2"/>
  </r>
  <r>
    <s v="North Franklin School District"/>
    <x v="1"/>
    <x v="3"/>
  </r>
  <r>
    <s v="North Franklin School District"/>
    <x v="0"/>
    <x v="4"/>
  </r>
  <r>
    <s v="North Kitsap School District"/>
    <x v="1"/>
    <x v="0"/>
  </r>
  <r>
    <s v="North Kitsap School District"/>
    <x v="0"/>
    <x v="0"/>
  </r>
  <r>
    <s v="North Kitsap School District"/>
    <x v="0"/>
    <x v="2"/>
  </r>
  <r>
    <s v="North Kitsap School District"/>
    <x v="1"/>
    <x v="2"/>
  </r>
  <r>
    <s v="North Kitsap School District"/>
    <x v="1"/>
    <x v="3"/>
  </r>
  <r>
    <s v="North Kitsap School District"/>
    <x v="0"/>
    <x v="3"/>
  </r>
  <r>
    <s v="North Kitsap School District"/>
    <x v="0"/>
    <x v="4"/>
  </r>
  <r>
    <s v="North Kitsap School District"/>
    <x v="1"/>
    <x v="4"/>
  </r>
  <r>
    <s v="North Mason School District"/>
    <x v="1"/>
    <x v="0"/>
  </r>
  <r>
    <s v="North Mason School District"/>
    <x v="0"/>
    <x v="0"/>
  </r>
  <r>
    <s v="North Mason School District"/>
    <x v="0"/>
    <x v="1"/>
  </r>
  <r>
    <s v="North Mason School District"/>
    <x v="1"/>
    <x v="1"/>
  </r>
  <r>
    <s v="North Mason School District"/>
    <x v="1"/>
    <x v="2"/>
  </r>
  <r>
    <s v="North Mason School District"/>
    <x v="0"/>
    <x v="2"/>
  </r>
  <r>
    <s v="North Mason School District"/>
    <x v="1"/>
    <x v="3"/>
  </r>
  <r>
    <s v="North Mason School District"/>
    <x v="0"/>
    <x v="4"/>
  </r>
  <r>
    <s v="North River School District"/>
    <x v="1"/>
    <x v="0"/>
  </r>
  <r>
    <s v="North River School District"/>
    <x v="1"/>
    <x v="3"/>
  </r>
  <r>
    <s v="North River School District"/>
    <x v="0"/>
    <x v="4"/>
  </r>
  <r>
    <s v="North Thurston Public Schools"/>
    <x v="1"/>
    <x v="0"/>
  </r>
  <r>
    <s v="North Thurston Public Schools"/>
    <x v="0"/>
    <x v="0"/>
  </r>
  <r>
    <s v="North Thurston Public Schools"/>
    <x v="1"/>
    <x v="6"/>
  </r>
  <r>
    <s v="North Thurston Public Schools"/>
    <x v="0"/>
    <x v="6"/>
  </r>
  <r>
    <s v="North Thurston Public Schools"/>
    <x v="0"/>
    <x v="1"/>
  </r>
  <r>
    <s v="North Thurston Public Schools"/>
    <x v="1"/>
    <x v="1"/>
  </r>
  <r>
    <s v="North Thurston Public Schools"/>
    <x v="1"/>
    <x v="2"/>
  </r>
  <r>
    <s v="North Thurston Public Schools"/>
    <x v="0"/>
    <x v="2"/>
  </r>
  <r>
    <s v="North Thurston Public Schools"/>
    <x v="1"/>
    <x v="3"/>
  </r>
  <r>
    <s v="North Thurston Public Schools"/>
    <x v="1"/>
    <x v="4"/>
  </r>
  <r>
    <s v="North Thurston Public Schools"/>
    <x v="0"/>
    <x v="4"/>
  </r>
  <r>
    <s v="North Thurston Public Schools"/>
    <x v="1"/>
    <x v="7"/>
  </r>
  <r>
    <s v="Northport School District"/>
    <x v="1"/>
    <x v="0"/>
  </r>
  <r>
    <s v="Northport School District"/>
    <x v="1"/>
    <x v="1"/>
  </r>
  <r>
    <s v="Northport School District"/>
    <x v="1"/>
    <x v="2"/>
  </r>
  <r>
    <s v="Northport School District"/>
    <x v="1"/>
    <x v="3"/>
  </r>
  <r>
    <s v="Northport School District"/>
    <x v="0"/>
    <x v="4"/>
  </r>
  <r>
    <s v="Northshore School District"/>
    <x v="1"/>
    <x v="0"/>
  </r>
  <r>
    <s v="Northshore School District"/>
    <x v="0"/>
    <x v="0"/>
  </r>
  <r>
    <s v="Northshore School District"/>
    <x v="0"/>
    <x v="6"/>
  </r>
  <r>
    <s v="Northshore School District"/>
    <x v="0"/>
    <x v="1"/>
  </r>
  <r>
    <s v="Northshore School District"/>
    <x v="1"/>
    <x v="1"/>
  </r>
  <r>
    <s v="Northshore School District"/>
    <x v="1"/>
    <x v="2"/>
  </r>
  <r>
    <s v="Northshore School District"/>
    <x v="0"/>
    <x v="2"/>
  </r>
  <r>
    <s v="Northshore School District"/>
    <x v="0"/>
    <x v="3"/>
  </r>
  <r>
    <s v="Northshore School District"/>
    <x v="1"/>
    <x v="3"/>
  </r>
  <r>
    <s v="Northshore School District"/>
    <x v="0"/>
    <x v="4"/>
  </r>
  <r>
    <s v="Oak Harbor School District"/>
    <x v="1"/>
    <x v="0"/>
  </r>
  <r>
    <s v="Oak Harbor School District"/>
    <x v="0"/>
    <x v="0"/>
  </r>
  <r>
    <s v="Oak Harbor School District"/>
    <x v="0"/>
    <x v="6"/>
  </r>
  <r>
    <s v="Oak Harbor School District"/>
    <x v="0"/>
    <x v="2"/>
  </r>
  <r>
    <s v="Oak Harbor School District"/>
    <x v="1"/>
    <x v="2"/>
  </r>
  <r>
    <s v="Oak Harbor School District"/>
    <x v="1"/>
    <x v="3"/>
  </r>
  <r>
    <s v="Oakesdale School District"/>
    <x v="1"/>
    <x v="0"/>
  </r>
  <r>
    <s v="Oakesdale School District"/>
    <x v="1"/>
    <x v="1"/>
  </r>
  <r>
    <s v="Oakesdale School District"/>
    <x v="1"/>
    <x v="3"/>
  </r>
  <r>
    <s v="Oakesdale School District"/>
    <x v="0"/>
    <x v="4"/>
  </r>
  <r>
    <s v="Oakville School District"/>
    <x v="1"/>
    <x v="0"/>
  </r>
  <r>
    <s v="Oakville School District"/>
    <x v="0"/>
    <x v="0"/>
  </r>
  <r>
    <s v="Oakville School District"/>
    <x v="0"/>
    <x v="1"/>
  </r>
  <r>
    <s v="Oakville School District"/>
    <x v="1"/>
    <x v="1"/>
  </r>
  <r>
    <s v="Oakville School District"/>
    <x v="1"/>
    <x v="2"/>
  </r>
  <r>
    <s v="Oakville School District"/>
    <x v="0"/>
    <x v="2"/>
  </r>
  <r>
    <s v="Oakville School District"/>
    <x v="1"/>
    <x v="3"/>
  </r>
  <r>
    <s v="Ocean Beach School District"/>
    <x v="1"/>
    <x v="0"/>
  </r>
  <r>
    <s v="Ocean Beach School District"/>
    <x v="0"/>
    <x v="0"/>
  </r>
  <r>
    <s v="Ocean Beach School District"/>
    <x v="0"/>
    <x v="1"/>
  </r>
  <r>
    <s v="Ocean Beach School District"/>
    <x v="1"/>
    <x v="1"/>
  </r>
  <r>
    <s v="Ocean Beach School District"/>
    <x v="1"/>
    <x v="3"/>
  </r>
  <r>
    <s v="Ocean Beach School District"/>
    <x v="0"/>
    <x v="4"/>
  </r>
  <r>
    <s v="Ocosta School District"/>
    <x v="1"/>
    <x v="0"/>
  </r>
  <r>
    <s v="Ocosta School District"/>
    <x v="0"/>
    <x v="0"/>
  </r>
  <r>
    <s v="Ocosta School District"/>
    <x v="0"/>
    <x v="5"/>
  </r>
  <r>
    <s v="Ocosta School District"/>
    <x v="0"/>
    <x v="1"/>
  </r>
  <r>
    <s v="Ocosta School District"/>
    <x v="1"/>
    <x v="1"/>
  </r>
  <r>
    <s v="Ocosta School District"/>
    <x v="1"/>
    <x v="2"/>
  </r>
  <r>
    <s v="Ocosta School District"/>
    <x v="0"/>
    <x v="2"/>
  </r>
  <r>
    <s v="Ocosta School District"/>
    <x v="0"/>
    <x v="3"/>
  </r>
  <r>
    <s v="Ocosta School District"/>
    <x v="1"/>
    <x v="3"/>
  </r>
  <r>
    <s v="Ocosta School District"/>
    <x v="1"/>
    <x v="4"/>
  </r>
  <r>
    <s v="Ocosta School District"/>
    <x v="0"/>
    <x v="4"/>
  </r>
  <r>
    <s v="Odessa School District"/>
    <x v="1"/>
    <x v="0"/>
  </r>
  <r>
    <s v="Odessa School District"/>
    <x v="0"/>
    <x v="0"/>
  </r>
  <r>
    <s v="Odessa School District"/>
    <x v="0"/>
    <x v="6"/>
  </r>
  <r>
    <s v="Odessa School District"/>
    <x v="1"/>
    <x v="6"/>
  </r>
  <r>
    <s v="Odessa School District"/>
    <x v="1"/>
    <x v="1"/>
  </r>
  <r>
    <s v="Odessa School District"/>
    <x v="1"/>
    <x v="2"/>
  </r>
  <r>
    <s v="Odessa School District"/>
    <x v="0"/>
    <x v="2"/>
  </r>
  <r>
    <s v="Odessa School District"/>
    <x v="1"/>
    <x v="3"/>
  </r>
  <r>
    <s v="Odessa School District"/>
    <x v="1"/>
    <x v="4"/>
  </r>
  <r>
    <s v="Odessa School District"/>
    <x v="0"/>
    <x v="4"/>
  </r>
  <r>
    <s v="Okanogan School District"/>
    <x v="1"/>
    <x v="1"/>
  </r>
  <r>
    <s v="Okanogan School District"/>
    <x v="1"/>
    <x v="2"/>
  </r>
  <r>
    <s v="Okanogan School District"/>
    <x v="0"/>
    <x v="2"/>
  </r>
  <r>
    <s v="Okanogan School District"/>
    <x v="1"/>
    <x v="3"/>
  </r>
  <r>
    <s v="Okanogan School District"/>
    <x v="0"/>
    <x v="4"/>
  </r>
  <r>
    <s v="Olympia School District"/>
    <x v="1"/>
    <x v="0"/>
  </r>
  <r>
    <s v="Olympia School District"/>
    <x v="0"/>
    <x v="0"/>
  </r>
  <r>
    <s v="Olympia School District"/>
    <x v="0"/>
    <x v="2"/>
  </r>
  <r>
    <s v="Olympia School District"/>
    <x v="1"/>
    <x v="2"/>
  </r>
  <r>
    <s v="Olympia School District"/>
    <x v="1"/>
    <x v="3"/>
  </r>
  <r>
    <s v="Olympia School District"/>
    <x v="0"/>
    <x v="4"/>
  </r>
  <r>
    <s v="Omak School District"/>
    <x v="1"/>
    <x v="0"/>
  </r>
  <r>
    <s v="Omak School District"/>
    <x v="0"/>
    <x v="0"/>
  </r>
  <r>
    <s v="Omak School District"/>
    <x v="0"/>
    <x v="1"/>
  </r>
  <r>
    <s v="Omak School District"/>
    <x v="1"/>
    <x v="1"/>
  </r>
  <r>
    <s v="Omak School District"/>
    <x v="1"/>
    <x v="2"/>
  </r>
  <r>
    <s v="Omak School District"/>
    <x v="0"/>
    <x v="2"/>
  </r>
  <r>
    <s v="Omak School District"/>
    <x v="1"/>
    <x v="3"/>
  </r>
  <r>
    <s v="Omak School District"/>
    <x v="1"/>
    <x v="4"/>
  </r>
  <r>
    <s v="Omak School District"/>
    <x v="0"/>
    <x v="4"/>
  </r>
  <r>
    <s v="Onalaska School District"/>
    <x v="1"/>
    <x v="0"/>
  </r>
  <r>
    <s v="Onalaska School District"/>
    <x v="0"/>
    <x v="0"/>
  </r>
  <r>
    <s v="Onalaska School District"/>
    <x v="0"/>
    <x v="1"/>
  </r>
  <r>
    <s v="Onalaska School District"/>
    <x v="1"/>
    <x v="1"/>
  </r>
  <r>
    <s v="Onalaska School District"/>
    <x v="1"/>
    <x v="2"/>
  </r>
  <r>
    <s v="Onalaska School District"/>
    <x v="0"/>
    <x v="2"/>
  </r>
  <r>
    <s v="Onalaska School District"/>
    <x v="1"/>
    <x v="3"/>
  </r>
  <r>
    <s v="Onalaska School District"/>
    <x v="1"/>
    <x v="4"/>
  </r>
  <r>
    <s v="Onalaska School District"/>
    <x v="0"/>
    <x v="4"/>
  </r>
  <r>
    <s v="Onion Creek School District"/>
    <x v="1"/>
    <x v="0"/>
  </r>
  <r>
    <s v="Onion Creek School District"/>
    <x v="0"/>
    <x v="0"/>
  </r>
  <r>
    <s v="Onion Creek School District"/>
    <x v="0"/>
    <x v="3"/>
  </r>
  <r>
    <s v="Onion Creek School District"/>
    <x v="1"/>
    <x v="3"/>
  </r>
  <r>
    <s v="Onion Creek School District"/>
    <x v="0"/>
    <x v="4"/>
  </r>
  <r>
    <s v="Orcas Island School District"/>
    <x v="1"/>
    <x v="0"/>
  </r>
  <r>
    <s v="Orcas Island School District"/>
    <x v="0"/>
    <x v="0"/>
  </r>
  <r>
    <s v="Orcas Island School District"/>
    <x v="0"/>
    <x v="5"/>
  </r>
  <r>
    <s v="Orcas Island School District"/>
    <x v="0"/>
    <x v="1"/>
  </r>
  <r>
    <s v="Orcas Island School District"/>
    <x v="1"/>
    <x v="1"/>
  </r>
  <r>
    <s v="Orcas Island School District"/>
    <x v="1"/>
    <x v="2"/>
  </r>
  <r>
    <s v="Orcas Island School District"/>
    <x v="0"/>
    <x v="2"/>
  </r>
  <r>
    <s v="Orcas Island School District"/>
    <x v="0"/>
    <x v="3"/>
  </r>
  <r>
    <s v="Orcas Island School District"/>
    <x v="1"/>
    <x v="3"/>
  </r>
  <r>
    <s v="Orcas Island School District"/>
    <x v="0"/>
    <x v="4"/>
  </r>
  <r>
    <s v="Orchard Prairie School District"/>
    <x v="1"/>
    <x v="0"/>
  </r>
  <r>
    <s v="Orchard Prairie School District"/>
    <x v="0"/>
    <x v="0"/>
  </r>
  <r>
    <s v="Orchard Prairie School District"/>
    <x v="1"/>
    <x v="1"/>
  </r>
  <r>
    <s v="Orchard Prairie School District"/>
    <x v="1"/>
    <x v="2"/>
  </r>
  <r>
    <s v="Orchard Prairie School District"/>
    <x v="1"/>
    <x v="3"/>
  </r>
  <r>
    <s v="Orchard Prairie School District"/>
    <x v="1"/>
    <x v="4"/>
  </r>
  <r>
    <s v="Orient School District"/>
    <x v="0"/>
    <x v="0"/>
  </r>
  <r>
    <s v="Orient School District"/>
    <x v="1"/>
    <x v="0"/>
  </r>
  <r>
    <s v="Orient School District"/>
    <x v="1"/>
    <x v="6"/>
  </r>
  <r>
    <s v="Orient School District"/>
    <x v="0"/>
    <x v="6"/>
  </r>
  <r>
    <s v="Orient School District"/>
    <x v="0"/>
    <x v="1"/>
  </r>
  <r>
    <s v="Orient School District"/>
    <x v="1"/>
    <x v="1"/>
  </r>
  <r>
    <s v="Orient School District"/>
    <x v="1"/>
    <x v="3"/>
  </r>
  <r>
    <s v="Orient School District"/>
    <x v="0"/>
    <x v="3"/>
  </r>
  <r>
    <s v="Orient School District"/>
    <x v="0"/>
    <x v="4"/>
  </r>
  <r>
    <s v="Orient School District"/>
    <x v="1"/>
    <x v="4"/>
  </r>
  <r>
    <s v="Orondo School District"/>
    <x v="1"/>
    <x v="0"/>
  </r>
  <r>
    <s v="Orondo School District"/>
    <x v="0"/>
    <x v="0"/>
  </r>
  <r>
    <s v="Oroville School District"/>
    <x v="1"/>
    <x v="0"/>
  </r>
  <r>
    <s v="Oroville School District"/>
    <x v="0"/>
    <x v="0"/>
  </r>
  <r>
    <s v="Oroville School District"/>
    <x v="1"/>
    <x v="1"/>
  </r>
  <r>
    <s v="Oroville School District"/>
    <x v="1"/>
    <x v="2"/>
  </r>
  <r>
    <s v="Oroville School District"/>
    <x v="1"/>
    <x v="3"/>
  </r>
  <r>
    <s v="Oroville School District"/>
    <x v="0"/>
    <x v="4"/>
  </r>
  <r>
    <s v="Orting School District"/>
    <x v="1"/>
    <x v="0"/>
  </r>
  <r>
    <s v="Orting School District"/>
    <x v="0"/>
    <x v="0"/>
  </r>
  <r>
    <s v="Orting School District"/>
    <x v="0"/>
    <x v="1"/>
  </r>
  <r>
    <s v="Orting School District"/>
    <x v="1"/>
    <x v="1"/>
  </r>
  <r>
    <s v="Othello School District"/>
    <x v="1"/>
    <x v="0"/>
  </r>
  <r>
    <s v="Othello School District"/>
    <x v="0"/>
    <x v="0"/>
  </r>
  <r>
    <s v="Othello School District"/>
    <x v="1"/>
    <x v="1"/>
  </r>
  <r>
    <s v="Othello School District"/>
    <x v="1"/>
    <x v="2"/>
  </r>
  <r>
    <s v="Othello School District"/>
    <x v="0"/>
    <x v="2"/>
  </r>
  <r>
    <s v="Othello School District"/>
    <x v="1"/>
    <x v="3"/>
  </r>
  <r>
    <s v="Othello School District"/>
    <x v="1"/>
    <x v="4"/>
  </r>
  <r>
    <s v="Othello School District"/>
    <x v="0"/>
    <x v="4"/>
  </r>
  <r>
    <s v="Palisades School District"/>
    <x v="1"/>
    <x v="2"/>
  </r>
  <r>
    <s v="Palisades School District"/>
    <x v="0"/>
    <x v="2"/>
  </r>
  <r>
    <s v="Palisades School District"/>
    <x v="1"/>
    <x v="3"/>
  </r>
  <r>
    <s v="Palisades School District"/>
    <x v="0"/>
    <x v="4"/>
  </r>
  <r>
    <s v="Palouse School District"/>
    <x v="1"/>
    <x v="0"/>
  </r>
  <r>
    <s v="Palouse School District"/>
    <x v="0"/>
    <x v="0"/>
  </r>
  <r>
    <s v="Palouse School District"/>
    <x v="0"/>
    <x v="1"/>
  </r>
  <r>
    <s v="Palouse School District"/>
    <x v="1"/>
    <x v="1"/>
  </r>
  <r>
    <s v="Palouse School District"/>
    <x v="1"/>
    <x v="2"/>
  </r>
  <r>
    <s v="Palouse School District"/>
    <x v="0"/>
    <x v="2"/>
  </r>
  <r>
    <s v="Palouse School District"/>
    <x v="0"/>
    <x v="3"/>
  </r>
  <r>
    <s v="Palouse School District"/>
    <x v="1"/>
    <x v="3"/>
  </r>
  <r>
    <s v="Palouse School District"/>
    <x v="1"/>
    <x v="4"/>
  </r>
  <r>
    <s v="Palouse School District"/>
    <x v="0"/>
    <x v="4"/>
  </r>
  <r>
    <s v="Pasco School District"/>
    <x v="1"/>
    <x v="0"/>
  </r>
  <r>
    <s v="Pasco School District"/>
    <x v="0"/>
    <x v="0"/>
  </r>
  <r>
    <s v="Pasco School District"/>
    <x v="0"/>
    <x v="6"/>
  </r>
  <r>
    <s v="Pasco School District"/>
    <x v="0"/>
    <x v="1"/>
  </r>
  <r>
    <s v="Pasco School District"/>
    <x v="1"/>
    <x v="1"/>
  </r>
  <r>
    <s v="Pasco School District"/>
    <x v="1"/>
    <x v="2"/>
  </r>
  <r>
    <s v="Pasco School District"/>
    <x v="0"/>
    <x v="2"/>
  </r>
  <r>
    <s v="Pasco School District"/>
    <x v="1"/>
    <x v="3"/>
  </r>
  <r>
    <s v="Pasco School District"/>
    <x v="0"/>
    <x v="4"/>
  </r>
  <r>
    <s v="Pateros School District"/>
    <x v="1"/>
    <x v="0"/>
  </r>
  <r>
    <s v="Pateros School District"/>
    <x v="0"/>
    <x v="0"/>
  </r>
  <r>
    <s v="Pateros School District"/>
    <x v="0"/>
    <x v="1"/>
  </r>
  <r>
    <s v="Pateros School District"/>
    <x v="1"/>
    <x v="1"/>
  </r>
  <r>
    <s v="Pateros School District"/>
    <x v="1"/>
    <x v="2"/>
  </r>
  <r>
    <s v="Pateros School District"/>
    <x v="0"/>
    <x v="2"/>
  </r>
  <r>
    <s v="Pateros School District"/>
    <x v="0"/>
    <x v="3"/>
  </r>
  <r>
    <s v="Pateros School District"/>
    <x v="1"/>
    <x v="3"/>
  </r>
  <r>
    <s v="Pateros School District"/>
    <x v="0"/>
    <x v="4"/>
  </r>
  <r>
    <s v="Paterson School District"/>
    <x v="1"/>
    <x v="0"/>
  </r>
  <r>
    <s v="Paterson School District"/>
    <x v="0"/>
    <x v="0"/>
  </r>
  <r>
    <s v="Paterson School District"/>
    <x v="0"/>
    <x v="5"/>
  </r>
  <r>
    <s v="Paterson School District"/>
    <x v="0"/>
    <x v="1"/>
  </r>
  <r>
    <s v="Paterson School District"/>
    <x v="1"/>
    <x v="1"/>
  </r>
  <r>
    <s v="Paterson School District"/>
    <x v="1"/>
    <x v="2"/>
  </r>
  <r>
    <s v="Paterson School District"/>
    <x v="0"/>
    <x v="2"/>
  </r>
  <r>
    <s v="Paterson School District"/>
    <x v="1"/>
    <x v="3"/>
  </r>
  <r>
    <s v="Paterson School District"/>
    <x v="0"/>
    <x v="4"/>
  </r>
  <r>
    <s v="Pe Ell School District"/>
    <x v="1"/>
    <x v="0"/>
  </r>
  <r>
    <s v="Pe Ell School District"/>
    <x v="1"/>
    <x v="2"/>
  </r>
  <r>
    <s v="Pe Ell School District"/>
    <x v="1"/>
    <x v="3"/>
  </r>
  <r>
    <s v="Pe Ell School District"/>
    <x v="0"/>
    <x v="7"/>
  </r>
  <r>
    <s v="Peninsula School District"/>
    <x v="1"/>
    <x v="0"/>
  </r>
  <r>
    <s v="Peninsula School District"/>
    <x v="0"/>
    <x v="0"/>
  </r>
  <r>
    <s v="Peninsula School District"/>
    <x v="0"/>
    <x v="1"/>
  </r>
  <r>
    <s v="Peninsula School District"/>
    <x v="1"/>
    <x v="1"/>
  </r>
  <r>
    <s v="Peninsula School District"/>
    <x v="1"/>
    <x v="2"/>
  </r>
  <r>
    <s v="Peninsula School District"/>
    <x v="0"/>
    <x v="2"/>
  </r>
  <r>
    <s v="Peninsula School District"/>
    <x v="1"/>
    <x v="3"/>
  </r>
  <r>
    <s v="Peninsula School District"/>
    <x v="1"/>
    <x v="4"/>
  </r>
  <r>
    <s v="Peninsula School District"/>
    <x v="0"/>
    <x v="4"/>
  </r>
  <r>
    <s v="Pioneer School District"/>
    <x v="1"/>
    <x v="0"/>
  </r>
  <r>
    <s v="Pioneer School District"/>
    <x v="0"/>
    <x v="0"/>
  </r>
  <r>
    <s v="Pioneer School District"/>
    <x v="0"/>
    <x v="2"/>
  </r>
  <r>
    <s v="Pioneer School District"/>
    <x v="1"/>
    <x v="2"/>
  </r>
  <r>
    <s v="Pioneer School District"/>
    <x v="1"/>
    <x v="3"/>
  </r>
  <r>
    <s v="Pioneer School District"/>
    <x v="0"/>
    <x v="3"/>
  </r>
  <r>
    <s v="Pioneer School District"/>
    <x v="0"/>
    <x v="4"/>
  </r>
  <r>
    <s v="Pomeroy School District"/>
    <x v="1"/>
    <x v="1"/>
  </r>
  <r>
    <s v="Pomeroy School District"/>
    <x v="0"/>
    <x v="1"/>
  </r>
  <r>
    <s v="Pomeroy School District"/>
    <x v="0"/>
    <x v="2"/>
  </r>
  <r>
    <s v="Pomeroy School District"/>
    <x v="1"/>
    <x v="2"/>
  </r>
  <r>
    <s v="Port Angeles School District"/>
    <x v="1"/>
    <x v="0"/>
  </r>
  <r>
    <s v="Port Angeles School District"/>
    <x v="0"/>
    <x v="0"/>
  </r>
  <r>
    <s v="Port Angeles School District"/>
    <x v="0"/>
    <x v="1"/>
  </r>
  <r>
    <s v="Port Angeles School District"/>
    <x v="1"/>
    <x v="1"/>
  </r>
  <r>
    <s v="Port Angeles School District"/>
    <x v="1"/>
    <x v="2"/>
  </r>
  <r>
    <s v="Port Angeles School District"/>
    <x v="0"/>
    <x v="2"/>
  </r>
  <r>
    <s v="Port Angeles School District"/>
    <x v="0"/>
    <x v="3"/>
  </r>
  <r>
    <s v="Port Angeles School District"/>
    <x v="1"/>
    <x v="3"/>
  </r>
  <r>
    <s v="Port Angeles School District"/>
    <x v="0"/>
    <x v="4"/>
  </r>
  <r>
    <s v="Port Townsend School District"/>
    <x v="1"/>
    <x v="0"/>
  </r>
  <r>
    <s v="Port Townsend School District"/>
    <x v="0"/>
    <x v="0"/>
  </r>
  <r>
    <s v="Port Townsend School District"/>
    <x v="0"/>
    <x v="1"/>
  </r>
  <r>
    <s v="Port Townsend School District"/>
    <x v="1"/>
    <x v="1"/>
  </r>
  <r>
    <s v="Port Townsend School District"/>
    <x v="1"/>
    <x v="2"/>
  </r>
  <r>
    <s v="Port Townsend School District"/>
    <x v="0"/>
    <x v="2"/>
  </r>
  <r>
    <s v="Port Townsend School District"/>
    <x v="1"/>
    <x v="3"/>
  </r>
  <r>
    <s v="Port Townsend School District"/>
    <x v="0"/>
    <x v="4"/>
  </r>
  <r>
    <s v="Prescott School District"/>
    <x v="1"/>
    <x v="0"/>
  </r>
  <r>
    <s v="Prescott School District"/>
    <x v="0"/>
    <x v="0"/>
  </r>
  <r>
    <s v="Prescott School District"/>
    <x v="0"/>
    <x v="1"/>
  </r>
  <r>
    <s v="Prescott School District"/>
    <x v="1"/>
    <x v="1"/>
  </r>
  <r>
    <s v="Prescott School District"/>
    <x v="1"/>
    <x v="2"/>
  </r>
  <r>
    <s v="Prescott School District"/>
    <x v="0"/>
    <x v="2"/>
  </r>
  <r>
    <s v="Prescott School District"/>
    <x v="1"/>
    <x v="3"/>
  </r>
  <r>
    <s v="Prescott School District"/>
    <x v="0"/>
    <x v="4"/>
  </r>
  <r>
    <s v="Prosser School District"/>
    <x v="1"/>
    <x v="0"/>
  </r>
  <r>
    <s v="Prosser School District"/>
    <x v="0"/>
    <x v="0"/>
  </r>
  <r>
    <s v="Prosser School District"/>
    <x v="0"/>
    <x v="1"/>
  </r>
  <r>
    <s v="Prosser School District"/>
    <x v="1"/>
    <x v="1"/>
  </r>
  <r>
    <s v="Prosser School District"/>
    <x v="1"/>
    <x v="2"/>
  </r>
  <r>
    <s v="Prosser School District"/>
    <x v="0"/>
    <x v="2"/>
  </r>
  <r>
    <s v="Prosser School District"/>
    <x v="1"/>
    <x v="3"/>
  </r>
  <r>
    <s v="Prosser School District"/>
    <x v="0"/>
    <x v="4"/>
  </r>
  <r>
    <s v="Pullman School District"/>
    <x v="1"/>
    <x v="0"/>
  </r>
  <r>
    <s v="Pullman School District"/>
    <x v="0"/>
    <x v="0"/>
  </r>
  <r>
    <s v="Pullman School District"/>
    <x v="0"/>
    <x v="1"/>
  </r>
  <r>
    <s v="Pullman School District"/>
    <x v="1"/>
    <x v="1"/>
  </r>
  <r>
    <s v="Pullman School District"/>
    <x v="1"/>
    <x v="2"/>
  </r>
  <r>
    <s v="Pullman School District"/>
    <x v="1"/>
    <x v="3"/>
  </r>
  <r>
    <s v="Pullman School District"/>
    <x v="1"/>
    <x v="4"/>
  </r>
  <r>
    <s v="Pullman School District"/>
    <x v="0"/>
    <x v="4"/>
  </r>
  <r>
    <s v="Puyallup School District"/>
    <x v="1"/>
    <x v="0"/>
  </r>
  <r>
    <s v="Puyallup School District"/>
    <x v="0"/>
    <x v="0"/>
  </r>
  <r>
    <s v="Puyallup School District"/>
    <x v="0"/>
    <x v="6"/>
  </r>
  <r>
    <s v="Puyallup School District"/>
    <x v="0"/>
    <x v="1"/>
  </r>
  <r>
    <s v="Puyallup School District"/>
    <x v="1"/>
    <x v="1"/>
  </r>
  <r>
    <s v="Puyallup School District"/>
    <x v="1"/>
    <x v="2"/>
  </r>
  <r>
    <s v="Puyallup School District"/>
    <x v="0"/>
    <x v="2"/>
  </r>
  <r>
    <s v="Puyallup School District"/>
    <x v="0"/>
    <x v="3"/>
  </r>
  <r>
    <s v="Puyallup School District"/>
    <x v="1"/>
    <x v="3"/>
  </r>
  <r>
    <s v="Puyallup School District"/>
    <x v="0"/>
    <x v="4"/>
  </r>
  <r>
    <s v="Puyallup School District"/>
    <x v="0"/>
    <x v="7"/>
  </r>
  <r>
    <s v="Puyallup School District"/>
    <x v="1"/>
    <x v="7"/>
  </r>
  <r>
    <s v="Queets-Clearwater School District"/>
    <x v="1"/>
    <x v="0"/>
  </r>
  <r>
    <s v="Queets-Clearwater School District"/>
    <x v="0"/>
    <x v="0"/>
  </r>
  <r>
    <s v="Queets-Clearwater School District"/>
    <x v="1"/>
    <x v="1"/>
  </r>
  <r>
    <s v="Queets-Clearwater School District"/>
    <x v="1"/>
    <x v="2"/>
  </r>
  <r>
    <s v="Queets-Clearwater School District"/>
    <x v="1"/>
    <x v="3"/>
  </r>
  <r>
    <s v="Queets-Clearwater School District"/>
    <x v="1"/>
    <x v="4"/>
  </r>
  <r>
    <s v="Quilcene School District"/>
    <x v="1"/>
    <x v="0"/>
  </r>
  <r>
    <s v="Quilcene School District"/>
    <x v="0"/>
    <x v="0"/>
  </r>
  <r>
    <s v="Quilcene School District"/>
    <x v="1"/>
    <x v="3"/>
  </r>
  <r>
    <s v="Quilcene School District"/>
    <x v="0"/>
    <x v="4"/>
  </r>
  <r>
    <s v="Quilcene School District"/>
    <x v="1"/>
    <x v="7"/>
  </r>
  <r>
    <s v="Quillayute Valley School District"/>
    <x v="1"/>
    <x v="0"/>
  </r>
  <r>
    <s v="Quillayute Valley School District"/>
    <x v="0"/>
    <x v="0"/>
  </r>
  <r>
    <s v="Quillayute Valley School District"/>
    <x v="0"/>
    <x v="1"/>
  </r>
  <r>
    <s v="Quillayute Valley School District"/>
    <x v="1"/>
    <x v="1"/>
  </r>
  <r>
    <s v="Quillayute Valley School District"/>
    <x v="1"/>
    <x v="2"/>
  </r>
  <r>
    <s v="Quillayute Valley School District"/>
    <x v="0"/>
    <x v="2"/>
  </r>
  <r>
    <s v="Quillayute Valley School District"/>
    <x v="0"/>
    <x v="3"/>
  </r>
  <r>
    <s v="Quillayute Valley School District"/>
    <x v="1"/>
    <x v="3"/>
  </r>
  <r>
    <s v="Quillayute Valley School District"/>
    <x v="1"/>
    <x v="4"/>
  </r>
  <r>
    <s v="Quillayute Valley School District"/>
    <x v="0"/>
    <x v="4"/>
  </r>
  <r>
    <s v="Quincy School District"/>
    <x v="1"/>
    <x v="0"/>
  </r>
  <r>
    <s v="Quincy School District"/>
    <x v="0"/>
    <x v="0"/>
  </r>
  <r>
    <s v="Quincy School District"/>
    <x v="0"/>
    <x v="2"/>
  </r>
  <r>
    <s v="Quincy School District"/>
    <x v="1"/>
    <x v="2"/>
  </r>
  <r>
    <s v="Quincy School District"/>
    <x v="1"/>
    <x v="3"/>
  </r>
  <r>
    <s v="Quincy School District"/>
    <x v="0"/>
    <x v="4"/>
  </r>
  <r>
    <s v="Rainier School District"/>
    <x v="1"/>
    <x v="0"/>
  </r>
  <r>
    <s v="Rainier School District"/>
    <x v="0"/>
    <x v="0"/>
  </r>
  <r>
    <s v="Rainier School District"/>
    <x v="1"/>
    <x v="6"/>
  </r>
  <r>
    <s v="Rainier School District"/>
    <x v="1"/>
    <x v="1"/>
  </r>
  <r>
    <s v="Rainier School District"/>
    <x v="0"/>
    <x v="1"/>
  </r>
  <r>
    <s v="Rainier School District"/>
    <x v="0"/>
    <x v="2"/>
  </r>
  <r>
    <s v="Rainier School District"/>
    <x v="1"/>
    <x v="2"/>
  </r>
  <r>
    <s v="Rainier School District"/>
    <x v="1"/>
    <x v="3"/>
  </r>
  <r>
    <s v="Rainier School District"/>
    <x v="1"/>
    <x v="4"/>
  </r>
  <r>
    <s v="Rainier School District"/>
    <x v="0"/>
    <x v="4"/>
  </r>
  <r>
    <s v="Raymond School District"/>
    <x v="1"/>
    <x v="0"/>
  </r>
  <r>
    <s v="Raymond School District"/>
    <x v="0"/>
    <x v="0"/>
  </r>
  <r>
    <s v="Raymond School District"/>
    <x v="0"/>
    <x v="5"/>
  </r>
  <r>
    <s v="Raymond School District"/>
    <x v="0"/>
    <x v="1"/>
  </r>
  <r>
    <s v="Raymond School District"/>
    <x v="1"/>
    <x v="1"/>
  </r>
  <r>
    <s v="Raymond School District"/>
    <x v="1"/>
    <x v="2"/>
  </r>
  <r>
    <s v="Raymond School District"/>
    <x v="0"/>
    <x v="2"/>
  </r>
  <r>
    <s v="Raymond School District"/>
    <x v="1"/>
    <x v="3"/>
  </r>
  <r>
    <s v="Raymond School District"/>
    <x v="1"/>
    <x v="4"/>
  </r>
  <r>
    <s v="Raymond School District"/>
    <x v="0"/>
    <x v="4"/>
  </r>
  <r>
    <s v="Reardan-Edwall School District"/>
    <x v="1"/>
    <x v="0"/>
  </r>
  <r>
    <s v="Reardan-Edwall School District"/>
    <x v="0"/>
    <x v="0"/>
  </r>
  <r>
    <s v="Reardan-Edwall School District"/>
    <x v="0"/>
    <x v="1"/>
  </r>
  <r>
    <s v="Reardan-Edwall School District"/>
    <x v="1"/>
    <x v="1"/>
  </r>
  <r>
    <s v="Reardan-Edwall School District"/>
    <x v="1"/>
    <x v="2"/>
  </r>
  <r>
    <s v="Reardan-Edwall School District"/>
    <x v="0"/>
    <x v="2"/>
  </r>
  <r>
    <s v="Reardan-Edwall School District"/>
    <x v="1"/>
    <x v="3"/>
  </r>
  <r>
    <s v="Reardan-Edwall School District"/>
    <x v="0"/>
    <x v="4"/>
  </r>
  <r>
    <s v="Renton School District"/>
    <x v="1"/>
    <x v="0"/>
  </r>
  <r>
    <s v="Renton School District"/>
    <x v="0"/>
    <x v="0"/>
  </r>
  <r>
    <s v="Renton School District"/>
    <x v="0"/>
    <x v="6"/>
  </r>
  <r>
    <s v="Renton School District"/>
    <x v="0"/>
    <x v="1"/>
  </r>
  <r>
    <s v="Renton School District"/>
    <x v="1"/>
    <x v="1"/>
  </r>
  <r>
    <s v="Renton School District"/>
    <x v="1"/>
    <x v="2"/>
  </r>
  <r>
    <s v="Renton School District"/>
    <x v="0"/>
    <x v="2"/>
  </r>
  <r>
    <s v="Renton School District"/>
    <x v="0"/>
    <x v="3"/>
  </r>
  <r>
    <s v="Renton School District"/>
    <x v="1"/>
    <x v="3"/>
  </r>
  <r>
    <s v="Renton School District"/>
    <x v="0"/>
    <x v="4"/>
  </r>
  <r>
    <s v="Republic School District"/>
    <x v="1"/>
    <x v="0"/>
  </r>
  <r>
    <s v="Republic School District"/>
    <x v="0"/>
    <x v="0"/>
  </r>
  <r>
    <s v="Republic School District"/>
    <x v="0"/>
    <x v="5"/>
  </r>
  <r>
    <s v="Republic School District"/>
    <x v="1"/>
    <x v="3"/>
  </r>
  <r>
    <s v="Republic School District"/>
    <x v="0"/>
    <x v="4"/>
  </r>
  <r>
    <s v="Richland School District"/>
    <x v="1"/>
    <x v="1"/>
  </r>
  <r>
    <s v="Richland School District"/>
    <x v="0"/>
    <x v="1"/>
  </r>
  <r>
    <s v="Richland School District"/>
    <x v="0"/>
    <x v="2"/>
  </r>
  <r>
    <s v="Richland School District"/>
    <x v="1"/>
    <x v="2"/>
  </r>
  <r>
    <s v="Richland School District"/>
    <x v="1"/>
    <x v="3"/>
  </r>
  <r>
    <s v="Richland School District"/>
    <x v="0"/>
    <x v="4"/>
  </r>
  <r>
    <s v="Ridgefield School District"/>
    <x v="1"/>
    <x v="0"/>
  </r>
  <r>
    <s v="Ridgefield School District"/>
    <x v="0"/>
    <x v="0"/>
  </r>
  <r>
    <s v="Ridgefield School District"/>
    <x v="0"/>
    <x v="1"/>
  </r>
  <r>
    <s v="Ridgefield School District"/>
    <x v="1"/>
    <x v="1"/>
  </r>
  <r>
    <s v="Ridgefield School District"/>
    <x v="1"/>
    <x v="2"/>
  </r>
  <r>
    <s v="Ridgefield School District"/>
    <x v="0"/>
    <x v="2"/>
  </r>
  <r>
    <s v="Ridgefield School District"/>
    <x v="1"/>
    <x v="3"/>
  </r>
  <r>
    <s v="Ridgefield School District"/>
    <x v="0"/>
    <x v="4"/>
  </r>
  <r>
    <s v="Ritzville School District"/>
    <x v="1"/>
    <x v="0"/>
  </r>
  <r>
    <s v="Ritzville School District"/>
    <x v="0"/>
    <x v="0"/>
  </r>
  <r>
    <s v="Ritzville School District"/>
    <x v="1"/>
    <x v="2"/>
  </r>
  <r>
    <s v="Ritzville School District"/>
    <x v="1"/>
    <x v="3"/>
  </r>
  <r>
    <s v="Ritzville School District"/>
    <x v="0"/>
    <x v="3"/>
  </r>
  <r>
    <s v="Ritzville School District"/>
    <x v="0"/>
    <x v="4"/>
  </r>
  <r>
    <s v="Riverside School District"/>
    <x v="1"/>
    <x v="0"/>
  </r>
  <r>
    <s v="Riverside School District"/>
    <x v="0"/>
    <x v="0"/>
  </r>
  <r>
    <s v="Riverside School District"/>
    <x v="0"/>
    <x v="2"/>
  </r>
  <r>
    <s v="Riverside School District"/>
    <x v="1"/>
    <x v="2"/>
  </r>
  <r>
    <s v="Riverside School District"/>
    <x v="1"/>
    <x v="3"/>
  </r>
  <r>
    <s v="Riverside School District"/>
    <x v="1"/>
    <x v="4"/>
  </r>
  <r>
    <s v="Riverside School District"/>
    <x v="0"/>
    <x v="4"/>
  </r>
  <r>
    <s v="Riverview School District"/>
    <x v="1"/>
    <x v="0"/>
  </r>
  <r>
    <s v="Riverview School District"/>
    <x v="0"/>
    <x v="0"/>
  </r>
  <r>
    <s v="Riverview School District"/>
    <x v="0"/>
    <x v="1"/>
  </r>
  <r>
    <s v="Riverview School District"/>
    <x v="1"/>
    <x v="1"/>
  </r>
  <r>
    <s v="Riverview School District"/>
    <x v="1"/>
    <x v="2"/>
  </r>
  <r>
    <s v="Riverview School District"/>
    <x v="0"/>
    <x v="2"/>
  </r>
  <r>
    <s v="Riverview School District"/>
    <x v="0"/>
    <x v="3"/>
  </r>
  <r>
    <s v="Riverview School District"/>
    <x v="1"/>
    <x v="3"/>
  </r>
  <r>
    <s v="Riverview School District"/>
    <x v="1"/>
    <x v="4"/>
  </r>
  <r>
    <s v="Riverview School District"/>
    <x v="0"/>
    <x v="4"/>
  </r>
  <r>
    <s v="Rochester School District"/>
    <x v="1"/>
    <x v="0"/>
  </r>
  <r>
    <s v="Rochester School District"/>
    <x v="0"/>
    <x v="0"/>
  </r>
  <r>
    <s v="Rochester School District"/>
    <x v="0"/>
    <x v="6"/>
  </r>
  <r>
    <s v="Rochester School District"/>
    <x v="1"/>
    <x v="6"/>
  </r>
  <r>
    <s v="Rochester School District"/>
    <x v="1"/>
    <x v="1"/>
  </r>
  <r>
    <s v="Rochester School District"/>
    <x v="0"/>
    <x v="1"/>
  </r>
  <r>
    <s v="Rochester School District"/>
    <x v="0"/>
    <x v="2"/>
  </r>
  <r>
    <s v="Rochester School District"/>
    <x v="1"/>
    <x v="2"/>
  </r>
  <r>
    <s v="Rochester School District"/>
    <x v="1"/>
    <x v="3"/>
  </r>
  <r>
    <s v="Rochester School District"/>
    <x v="0"/>
    <x v="4"/>
  </r>
  <r>
    <s v="Roosevelt School District"/>
    <x v="1"/>
    <x v="3"/>
  </r>
  <r>
    <s v="Roosevelt School District"/>
    <x v="1"/>
    <x v="4"/>
  </r>
  <r>
    <s v="Roosevelt School District"/>
    <x v="0"/>
    <x v="4"/>
  </r>
  <r>
    <s v="Rosalia School District"/>
    <x v="1"/>
    <x v="0"/>
  </r>
  <r>
    <s v="Rosalia School District"/>
    <x v="0"/>
    <x v="0"/>
  </r>
  <r>
    <s v="Rosalia School District"/>
    <x v="1"/>
    <x v="1"/>
  </r>
  <r>
    <s v="Rosalia School District"/>
    <x v="1"/>
    <x v="3"/>
  </r>
  <r>
    <s v="Rosalia School District"/>
    <x v="0"/>
    <x v="3"/>
  </r>
  <r>
    <s v="Rosalia School District"/>
    <x v="0"/>
    <x v="4"/>
  </r>
  <r>
    <s v="Rosalia School District"/>
    <x v="1"/>
    <x v="4"/>
  </r>
  <r>
    <s v="Royal School District"/>
    <x v="0"/>
    <x v="0"/>
  </r>
  <r>
    <s v="Royal School District"/>
    <x v="1"/>
    <x v="0"/>
  </r>
  <r>
    <s v="Royal School District"/>
    <x v="1"/>
    <x v="1"/>
  </r>
  <r>
    <s v="Royal School District"/>
    <x v="0"/>
    <x v="1"/>
  </r>
  <r>
    <s v="Royal School District"/>
    <x v="0"/>
    <x v="2"/>
  </r>
  <r>
    <s v="Royal School District"/>
    <x v="1"/>
    <x v="2"/>
  </r>
  <r>
    <s v="Royal School District"/>
    <x v="1"/>
    <x v="3"/>
  </r>
  <r>
    <s v="Royal School District"/>
    <x v="0"/>
    <x v="3"/>
  </r>
  <r>
    <s v="Royal School District"/>
    <x v="0"/>
    <x v="4"/>
  </r>
  <r>
    <s v="San Juan Island School District"/>
    <x v="1"/>
    <x v="0"/>
  </r>
  <r>
    <s v="San Juan Island School District"/>
    <x v="0"/>
    <x v="0"/>
  </r>
  <r>
    <s v="San Juan Island School District"/>
    <x v="1"/>
    <x v="6"/>
  </r>
  <r>
    <s v="San Juan Island School District"/>
    <x v="1"/>
    <x v="1"/>
  </r>
  <r>
    <s v="San Juan Island School District"/>
    <x v="0"/>
    <x v="1"/>
  </r>
  <r>
    <s v="San Juan Island School District"/>
    <x v="0"/>
    <x v="2"/>
  </r>
  <r>
    <s v="San Juan Island School District"/>
    <x v="1"/>
    <x v="2"/>
  </r>
  <r>
    <s v="San Juan Island School District"/>
    <x v="1"/>
    <x v="3"/>
  </r>
  <r>
    <s v="San Juan Island School District"/>
    <x v="0"/>
    <x v="3"/>
  </r>
  <r>
    <s v="San Juan Island School District"/>
    <x v="0"/>
    <x v="4"/>
  </r>
  <r>
    <s v="Satsop School District"/>
    <x v="1"/>
    <x v="2"/>
  </r>
  <r>
    <s v="Satsop School District"/>
    <x v="0"/>
    <x v="2"/>
  </r>
  <r>
    <s v="Satsop School District"/>
    <x v="0"/>
    <x v="3"/>
  </r>
  <r>
    <s v="Satsop School District"/>
    <x v="1"/>
    <x v="3"/>
  </r>
  <r>
    <s v="Satsop School District"/>
    <x v="0"/>
    <x v="4"/>
  </r>
  <r>
    <s v="Seattle Public Schools"/>
    <x v="1"/>
    <x v="0"/>
  </r>
  <r>
    <s v="Seattle Public Schools"/>
    <x v="0"/>
    <x v="0"/>
  </r>
  <r>
    <s v="Seattle Public Schools"/>
    <x v="0"/>
    <x v="6"/>
  </r>
  <r>
    <s v="Seattle Public Schools"/>
    <x v="1"/>
    <x v="6"/>
  </r>
  <r>
    <s v="Seattle Public Schools"/>
    <x v="1"/>
    <x v="1"/>
  </r>
  <r>
    <s v="Seattle Public Schools"/>
    <x v="0"/>
    <x v="1"/>
  </r>
  <r>
    <s v="Seattle Public Schools"/>
    <x v="0"/>
    <x v="2"/>
  </r>
  <r>
    <s v="Seattle Public Schools"/>
    <x v="1"/>
    <x v="2"/>
  </r>
  <r>
    <s v="Seattle Public Schools"/>
    <x v="1"/>
    <x v="3"/>
  </r>
  <r>
    <s v="Seattle Public Schools"/>
    <x v="0"/>
    <x v="3"/>
  </r>
  <r>
    <s v="Seattle Public Schools"/>
    <x v="0"/>
    <x v="4"/>
  </r>
  <r>
    <s v="Seattle Public Schools"/>
    <x v="1"/>
    <x v="4"/>
  </r>
  <r>
    <s v="Sedro-Woolley School District"/>
    <x v="1"/>
    <x v="0"/>
  </r>
  <r>
    <s v="Sedro-Woolley School District"/>
    <x v="0"/>
    <x v="0"/>
  </r>
  <r>
    <s v="Sedro-Woolley School District"/>
    <x v="0"/>
    <x v="6"/>
  </r>
  <r>
    <s v="Sedro-Woolley School District"/>
    <x v="0"/>
    <x v="1"/>
  </r>
  <r>
    <s v="Sedro-Woolley School District"/>
    <x v="1"/>
    <x v="1"/>
  </r>
  <r>
    <s v="Sedro-Woolley School District"/>
    <x v="1"/>
    <x v="2"/>
  </r>
  <r>
    <s v="Sedro-Woolley School District"/>
    <x v="0"/>
    <x v="2"/>
  </r>
  <r>
    <s v="Sedro-Woolley School District"/>
    <x v="0"/>
    <x v="3"/>
  </r>
  <r>
    <s v="Sedro-Woolley School District"/>
    <x v="1"/>
    <x v="3"/>
  </r>
  <r>
    <s v="Sedro-Woolley School District"/>
    <x v="1"/>
    <x v="4"/>
  </r>
  <r>
    <s v="Sedro-Woolley School District"/>
    <x v="0"/>
    <x v="4"/>
  </r>
  <r>
    <s v="Selah School District"/>
    <x v="1"/>
    <x v="0"/>
  </r>
  <r>
    <s v="Selah School District"/>
    <x v="0"/>
    <x v="0"/>
  </r>
  <r>
    <s v="Selah School District"/>
    <x v="0"/>
    <x v="6"/>
  </r>
  <r>
    <s v="Selah School District"/>
    <x v="1"/>
    <x v="6"/>
  </r>
  <r>
    <s v="Selah School District"/>
    <x v="1"/>
    <x v="1"/>
  </r>
  <r>
    <s v="Selah School District"/>
    <x v="0"/>
    <x v="1"/>
  </r>
  <r>
    <s v="Selah School District"/>
    <x v="0"/>
    <x v="2"/>
  </r>
  <r>
    <s v="Selah School District"/>
    <x v="1"/>
    <x v="2"/>
  </r>
  <r>
    <s v="Selah School District"/>
    <x v="1"/>
    <x v="3"/>
  </r>
  <r>
    <s v="Selah School District"/>
    <x v="0"/>
    <x v="3"/>
  </r>
  <r>
    <s v="Selah School District"/>
    <x v="0"/>
    <x v="4"/>
  </r>
  <r>
    <s v="Selah School District"/>
    <x v="1"/>
    <x v="4"/>
  </r>
  <r>
    <s v="Selkirk School District"/>
    <x v="1"/>
    <x v="0"/>
  </r>
  <r>
    <s v="Selkirk School District"/>
    <x v="0"/>
    <x v="0"/>
  </r>
  <r>
    <s v="Selkirk School District"/>
    <x v="0"/>
    <x v="1"/>
  </r>
  <r>
    <s v="Selkirk School District"/>
    <x v="1"/>
    <x v="1"/>
  </r>
  <r>
    <s v="Selkirk School District"/>
    <x v="1"/>
    <x v="2"/>
  </r>
  <r>
    <s v="Selkirk School District"/>
    <x v="1"/>
    <x v="3"/>
  </r>
  <r>
    <s v="Selkirk School District"/>
    <x v="0"/>
    <x v="4"/>
  </r>
  <r>
    <s v="Sequim School District"/>
    <x v="1"/>
    <x v="1"/>
  </r>
  <r>
    <s v="Sequim School District"/>
    <x v="0"/>
    <x v="1"/>
  </r>
  <r>
    <s v="Sequim School District"/>
    <x v="0"/>
    <x v="2"/>
  </r>
  <r>
    <s v="Sequim School District"/>
    <x v="1"/>
    <x v="2"/>
  </r>
  <r>
    <s v="Sequim School District"/>
    <x v="1"/>
    <x v="3"/>
  </r>
  <r>
    <s v="Sequim School District"/>
    <x v="0"/>
    <x v="3"/>
  </r>
  <r>
    <s v="Sequim School District"/>
    <x v="0"/>
    <x v="4"/>
  </r>
  <r>
    <s v="Sequim School District"/>
    <x v="1"/>
    <x v="4"/>
  </r>
  <r>
    <s v="Shaw Island School District"/>
    <x v="1"/>
    <x v="0"/>
  </r>
  <r>
    <s v="Shaw Island School District"/>
    <x v="1"/>
    <x v="1"/>
  </r>
  <r>
    <s v="Shaw Island School District"/>
    <x v="1"/>
    <x v="3"/>
  </r>
  <r>
    <s v="Shaw Island School District"/>
    <x v="1"/>
    <x v="4"/>
  </r>
  <r>
    <s v="Shaw Island School District"/>
    <x v="0"/>
    <x v="7"/>
  </r>
  <r>
    <s v="Shelton School District"/>
    <x v="1"/>
    <x v="0"/>
  </r>
  <r>
    <s v="Shelton School District"/>
    <x v="0"/>
    <x v="0"/>
  </r>
  <r>
    <s v="Shelton School District"/>
    <x v="0"/>
    <x v="1"/>
  </r>
  <r>
    <s v="Shelton School District"/>
    <x v="1"/>
    <x v="1"/>
  </r>
  <r>
    <s v="Shelton School District"/>
    <x v="1"/>
    <x v="2"/>
  </r>
  <r>
    <s v="Shelton School District"/>
    <x v="0"/>
    <x v="2"/>
  </r>
  <r>
    <s v="Shelton School District"/>
    <x v="0"/>
    <x v="3"/>
  </r>
  <r>
    <s v="Shelton School District"/>
    <x v="1"/>
    <x v="3"/>
  </r>
  <r>
    <s v="Shelton School District"/>
    <x v="1"/>
    <x v="4"/>
  </r>
  <r>
    <s v="Shelton School District"/>
    <x v="0"/>
    <x v="4"/>
  </r>
  <r>
    <s v="Shoreline School District"/>
    <x v="1"/>
    <x v="0"/>
  </r>
  <r>
    <s v="Shoreline School District"/>
    <x v="0"/>
    <x v="0"/>
  </r>
  <r>
    <s v="Shoreline School District"/>
    <x v="0"/>
    <x v="1"/>
  </r>
  <r>
    <s v="Shoreline School District"/>
    <x v="1"/>
    <x v="1"/>
  </r>
  <r>
    <s v="Shoreline School District"/>
    <x v="1"/>
    <x v="2"/>
  </r>
  <r>
    <s v="Shoreline School District"/>
    <x v="0"/>
    <x v="2"/>
  </r>
  <r>
    <s v="Shoreline School District"/>
    <x v="0"/>
    <x v="3"/>
  </r>
  <r>
    <s v="Shoreline School District"/>
    <x v="1"/>
    <x v="3"/>
  </r>
  <r>
    <s v="Shoreline School District"/>
    <x v="0"/>
    <x v="4"/>
  </r>
  <r>
    <s v="Skamania School District"/>
    <x v="1"/>
    <x v="0"/>
  </r>
  <r>
    <s v="Skamania School District"/>
    <x v="1"/>
    <x v="2"/>
  </r>
  <r>
    <s v="Skamania School District"/>
    <x v="1"/>
    <x v="3"/>
  </r>
  <r>
    <s v="Skamania School District"/>
    <x v="0"/>
    <x v="7"/>
  </r>
  <r>
    <s v="Skykomish School District"/>
    <x v="1"/>
    <x v="0"/>
  </r>
  <r>
    <s v="Skykomish School District"/>
    <x v="1"/>
    <x v="1"/>
  </r>
  <r>
    <s v="Skykomish School District"/>
    <x v="1"/>
    <x v="2"/>
  </r>
  <r>
    <s v="Skykomish School District"/>
    <x v="1"/>
    <x v="3"/>
  </r>
  <r>
    <s v="Skykomish School District"/>
    <x v="0"/>
    <x v="7"/>
  </r>
  <r>
    <s v="Snohomish School District"/>
    <x v="1"/>
    <x v="0"/>
  </r>
  <r>
    <s v="Snohomish School District"/>
    <x v="0"/>
    <x v="0"/>
  </r>
  <r>
    <s v="Snohomish School District"/>
    <x v="0"/>
    <x v="1"/>
  </r>
  <r>
    <s v="Snohomish School District"/>
    <x v="1"/>
    <x v="1"/>
  </r>
  <r>
    <s v="Snohomish School District"/>
    <x v="1"/>
    <x v="2"/>
  </r>
  <r>
    <s v="Snohomish School District"/>
    <x v="0"/>
    <x v="2"/>
  </r>
  <r>
    <s v="Snohomish School District"/>
    <x v="1"/>
    <x v="3"/>
  </r>
  <r>
    <s v="Snohomish School District"/>
    <x v="1"/>
    <x v="4"/>
  </r>
  <r>
    <s v="Snohomish School District"/>
    <x v="0"/>
    <x v="4"/>
  </r>
  <r>
    <s v="Snoqualmie Valley School District"/>
    <x v="1"/>
    <x v="0"/>
  </r>
  <r>
    <s v="Snoqualmie Valley School District"/>
    <x v="0"/>
    <x v="0"/>
  </r>
  <r>
    <s v="Snoqualmie Valley School District"/>
    <x v="0"/>
    <x v="6"/>
  </r>
  <r>
    <s v="Snoqualmie Valley School District"/>
    <x v="0"/>
    <x v="1"/>
  </r>
  <r>
    <s v="Snoqualmie Valley School District"/>
    <x v="1"/>
    <x v="1"/>
  </r>
  <r>
    <s v="Snoqualmie Valley School District"/>
    <x v="1"/>
    <x v="2"/>
  </r>
  <r>
    <s v="Snoqualmie Valley School District"/>
    <x v="0"/>
    <x v="2"/>
  </r>
  <r>
    <s v="Snoqualmie Valley School District"/>
    <x v="0"/>
    <x v="3"/>
  </r>
  <r>
    <s v="Snoqualmie Valley School District"/>
    <x v="1"/>
    <x v="3"/>
  </r>
  <r>
    <s v="Snoqualmie Valley School District"/>
    <x v="1"/>
    <x v="4"/>
  </r>
  <r>
    <s v="Snoqualmie Valley School District"/>
    <x v="0"/>
    <x v="4"/>
  </r>
  <r>
    <s v="Soap Lake School District"/>
    <x v="0"/>
    <x v="0"/>
  </r>
  <r>
    <s v="Soap Lake School District"/>
    <x v="0"/>
    <x v="5"/>
  </r>
  <r>
    <s v="Soap Lake School District"/>
    <x v="0"/>
    <x v="1"/>
  </r>
  <r>
    <s v="Soap Lake School District"/>
    <x v="1"/>
    <x v="1"/>
  </r>
  <r>
    <s v="Soap Lake School District"/>
    <x v="1"/>
    <x v="2"/>
  </r>
  <r>
    <s v="Soap Lake School District"/>
    <x v="0"/>
    <x v="2"/>
  </r>
  <r>
    <s v="Soap Lake School District"/>
    <x v="0"/>
    <x v="3"/>
  </r>
  <r>
    <s v="Soap Lake School District"/>
    <x v="1"/>
    <x v="3"/>
  </r>
  <r>
    <s v="Soap Lake School District"/>
    <x v="1"/>
    <x v="4"/>
  </r>
  <r>
    <s v="Soap Lake School District"/>
    <x v="0"/>
    <x v="4"/>
  </r>
  <r>
    <s v="South Bend School District"/>
    <x v="1"/>
    <x v="0"/>
  </r>
  <r>
    <s v="South Bend School District"/>
    <x v="0"/>
    <x v="0"/>
  </r>
  <r>
    <s v="South Bend School District"/>
    <x v="0"/>
    <x v="1"/>
  </r>
  <r>
    <s v="South Bend School District"/>
    <x v="1"/>
    <x v="1"/>
  </r>
  <r>
    <s v="South Bend School District"/>
    <x v="1"/>
    <x v="2"/>
  </r>
  <r>
    <s v="South Bend School District"/>
    <x v="0"/>
    <x v="2"/>
  </r>
  <r>
    <s v="South Bend School District"/>
    <x v="0"/>
    <x v="3"/>
  </r>
  <r>
    <s v="South Bend School District"/>
    <x v="1"/>
    <x v="3"/>
  </r>
  <r>
    <s v="South Bend School District"/>
    <x v="1"/>
    <x v="4"/>
  </r>
  <r>
    <s v="South Bend School District"/>
    <x v="0"/>
    <x v="4"/>
  </r>
  <r>
    <s v="South Bend School District"/>
    <x v="0"/>
    <x v="7"/>
  </r>
  <r>
    <s v="South Bend School District"/>
    <x v="1"/>
    <x v="7"/>
  </r>
  <r>
    <s v="South Kitsap School District"/>
    <x v="0"/>
    <x v="0"/>
  </r>
  <r>
    <s v="South Kitsap School District"/>
    <x v="1"/>
    <x v="0"/>
  </r>
  <r>
    <s v="South Kitsap School District"/>
    <x v="0"/>
    <x v="6"/>
  </r>
  <r>
    <s v="South Kitsap School District"/>
    <x v="1"/>
    <x v="1"/>
  </r>
  <r>
    <s v="South Kitsap School District"/>
    <x v="1"/>
    <x v="2"/>
  </r>
  <r>
    <s v="South Kitsap School District"/>
    <x v="0"/>
    <x v="2"/>
  </r>
  <r>
    <s v="South Kitsap School District"/>
    <x v="1"/>
    <x v="3"/>
  </r>
  <r>
    <s v="South Kitsap School District"/>
    <x v="0"/>
    <x v="4"/>
  </r>
  <r>
    <s v="South Whidbey School District"/>
    <x v="1"/>
    <x v="3"/>
  </r>
  <r>
    <s v="South Whidbey School District"/>
    <x v="0"/>
    <x v="4"/>
  </r>
  <r>
    <s v="Southside School District"/>
    <x v="0"/>
    <x v="5"/>
  </r>
  <r>
    <s v="Southside School District"/>
    <x v="1"/>
    <x v="1"/>
  </r>
  <r>
    <s v="Southside School District"/>
    <x v="1"/>
    <x v="2"/>
  </r>
  <r>
    <s v="Southside School District"/>
    <x v="0"/>
    <x v="2"/>
  </r>
  <r>
    <s v="Southside School District"/>
    <x v="0"/>
    <x v="3"/>
  </r>
  <r>
    <s v="Southside School District"/>
    <x v="1"/>
    <x v="3"/>
  </r>
  <r>
    <s v="Southside School District"/>
    <x v="0"/>
    <x v="4"/>
  </r>
  <r>
    <s v="Spokane School District"/>
    <x v="1"/>
    <x v="1"/>
  </r>
  <r>
    <s v="Spokane School District"/>
    <x v="1"/>
    <x v="2"/>
  </r>
  <r>
    <s v="Spokane School District"/>
    <x v="0"/>
    <x v="2"/>
  </r>
  <r>
    <s v="Sprague School District"/>
    <x v="1"/>
    <x v="0"/>
  </r>
  <r>
    <s v="Sprague School District"/>
    <x v="0"/>
    <x v="0"/>
  </r>
  <r>
    <s v="Sprague School District"/>
    <x v="0"/>
    <x v="1"/>
  </r>
  <r>
    <s v="Sprague School District"/>
    <x v="1"/>
    <x v="1"/>
  </r>
  <r>
    <s v="Sprague School District"/>
    <x v="1"/>
    <x v="2"/>
  </r>
  <r>
    <s v="Sprague School District"/>
    <x v="0"/>
    <x v="2"/>
  </r>
  <r>
    <s v="Sprague School District"/>
    <x v="0"/>
    <x v="3"/>
  </r>
  <r>
    <s v="Sprague School District"/>
    <x v="1"/>
    <x v="3"/>
  </r>
  <r>
    <s v="Sprague School District"/>
    <x v="1"/>
    <x v="4"/>
  </r>
  <r>
    <s v="Sprague School District"/>
    <x v="0"/>
    <x v="4"/>
  </r>
  <r>
    <s v="St. John School District"/>
    <x v="1"/>
    <x v="0"/>
  </r>
  <r>
    <s v="St. John School District"/>
    <x v="0"/>
    <x v="0"/>
  </r>
  <r>
    <s v="St. John School District"/>
    <x v="0"/>
    <x v="1"/>
  </r>
  <r>
    <s v="St. John School District"/>
    <x v="1"/>
    <x v="1"/>
  </r>
  <r>
    <s v="St. John School District"/>
    <x v="1"/>
    <x v="2"/>
  </r>
  <r>
    <s v="St. John School District"/>
    <x v="0"/>
    <x v="2"/>
  </r>
  <r>
    <s v="St. John School District"/>
    <x v="1"/>
    <x v="3"/>
  </r>
  <r>
    <s v="St. John School District"/>
    <x v="0"/>
    <x v="4"/>
  </r>
  <r>
    <s v="Stanwood-Camano School District"/>
    <x v="1"/>
    <x v="0"/>
  </r>
  <r>
    <s v="Stanwood-Camano School District"/>
    <x v="0"/>
    <x v="0"/>
  </r>
  <r>
    <s v="Stanwood-Camano School District"/>
    <x v="0"/>
    <x v="1"/>
  </r>
  <r>
    <s v="Stanwood-Camano School District"/>
    <x v="1"/>
    <x v="1"/>
  </r>
  <r>
    <s v="Stanwood-Camano School District"/>
    <x v="1"/>
    <x v="2"/>
  </r>
  <r>
    <s v="Stanwood-Camano School District"/>
    <x v="0"/>
    <x v="3"/>
  </r>
  <r>
    <s v="Stanwood-Camano School District"/>
    <x v="0"/>
    <x v="4"/>
  </r>
  <r>
    <s v="Star School District"/>
    <x v="1"/>
    <x v="7"/>
  </r>
  <r>
    <s v="Star School District"/>
    <x v="0"/>
    <x v="7"/>
  </r>
  <r>
    <s v="Starbuck School District"/>
    <x v="1"/>
    <x v="0"/>
  </r>
  <r>
    <s v="Starbuck School District"/>
    <x v="0"/>
    <x v="0"/>
  </r>
  <r>
    <s v="Starbuck School District"/>
    <x v="1"/>
    <x v="1"/>
  </r>
  <r>
    <s v="Starbuck School District"/>
    <x v="1"/>
    <x v="2"/>
  </r>
  <r>
    <s v="Starbuck School District"/>
    <x v="0"/>
    <x v="2"/>
  </r>
  <r>
    <s v="Starbuck School District"/>
    <x v="1"/>
    <x v="3"/>
  </r>
  <r>
    <s v="Starbuck School District"/>
    <x v="0"/>
    <x v="4"/>
  </r>
  <r>
    <s v="Stehekin School District"/>
    <x v="1"/>
    <x v="0"/>
  </r>
  <r>
    <s v="Stehekin School District"/>
    <x v="1"/>
    <x v="3"/>
  </r>
  <r>
    <s v="Stehekin School District"/>
    <x v="0"/>
    <x v="7"/>
  </r>
  <r>
    <s v="Steilacoom Hist. School District"/>
    <x v="1"/>
    <x v="0"/>
  </r>
  <r>
    <s v="Steilacoom Hist. School District"/>
    <x v="0"/>
    <x v="0"/>
  </r>
  <r>
    <s v="Steilacoom Hist. School District"/>
    <x v="0"/>
    <x v="1"/>
  </r>
  <r>
    <s v="Steilacoom Hist. School District"/>
    <x v="1"/>
    <x v="1"/>
  </r>
  <r>
    <s v="Steilacoom Hist. School District"/>
    <x v="1"/>
    <x v="2"/>
  </r>
  <r>
    <s v="Steilacoom Hist. School District"/>
    <x v="0"/>
    <x v="2"/>
  </r>
  <r>
    <s v="Steilacoom Hist. School District"/>
    <x v="0"/>
    <x v="3"/>
  </r>
  <r>
    <s v="Steilacoom Hist. School District"/>
    <x v="1"/>
    <x v="3"/>
  </r>
  <r>
    <s v="Steilacoom Hist. School District"/>
    <x v="0"/>
    <x v="4"/>
  </r>
  <r>
    <s v="Steptoe School District"/>
    <x v="1"/>
    <x v="0"/>
  </r>
  <r>
    <s v="Steptoe School District"/>
    <x v="0"/>
    <x v="0"/>
  </r>
  <r>
    <s v="Steptoe School District"/>
    <x v="0"/>
    <x v="5"/>
  </r>
  <r>
    <s v="Steptoe School District"/>
    <x v="0"/>
    <x v="1"/>
  </r>
  <r>
    <s v="Steptoe School District"/>
    <x v="1"/>
    <x v="1"/>
  </r>
  <r>
    <s v="Steptoe School District"/>
    <x v="1"/>
    <x v="2"/>
  </r>
  <r>
    <s v="Steptoe School District"/>
    <x v="0"/>
    <x v="2"/>
  </r>
  <r>
    <s v="Steptoe School District"/>
    <x v="1"/>
    <x v="3"/>
  </r>
  <r>
    <s v="Steptoe School District"/>
    <x v="0"/>
    <x v="4"/>
  </r>
  <r>
    <s v="Stevenson-Carson School District"/>
    <x v="1"/>
    <x v="0"/>
  </r>
  <r>
    <s v="Stevenson-Carson School District"/>
    <x v="0"/>
    <x v="0"/>
  </r>
  <r>
    <s v="Stevenson-Carson School District"/>
    <x v="0"/>
    <x v="6"/>
  </r>
  <r>
    <s v="Stevenson-Carson School District"/>
    <x v="0"/>
    <x v="1"/>
  </r>
  <r>
    <s v="Stevenson-Carson School District"/>
    <x v="1"/>
    <x v="1"/>
  </r>
  <r>
    <s v="Stevenson-Carson School District"/>
    <x v="1"/>
    <x v="2"/>
  </r>
  <r>
    <s v="Stevenson-Carson School District"/>
    <x v="0"/>
    <x v="2"/>
  </r>
  <r>
    <s v="Stevenson-Carson School District"/>
    <x v="0"/>
    <x v="3"/>
  </r>
  <r>
    <s v="Stevenson-Carson School District"/>
    <x v="1"/>
    <x v="3"/>
  </r>
  <r>
    <s v="Stevenson-Carson School District"/>
    <x v="1"/>
    <x v="4"/>
  </r>
  <r>
    <s v="Stevenson-Carson School District"/>
    <x v="0"/>
    <x v="4"/>
  </r>
  <r>
    <s v="Sultan School District"/>
    <x v="1"/>
    <x v="0"/>
  </r>
  <r>
    <s v="Sultan School District"/>
    <x v="0"/>
    <x v="0"/>
  </r>
  <r>
    <s v="Sultan School District"/>
    <x v="0"/>
    <x v="1"/>
  </r>
  <r>
    <s v="Sultan School District"/>
    <x v="1"/>
    <x v="1"/>
  </r>
  <r>
    <s v="Sultan School District"/>
    <x v="1"/>
    <x v="2"/>
  </r>
  <r>
    <s v="Sultan School District"/>
    <x v="0"/>
    <x v="2"/>
  </r>
  <r>
    <s v="Sultan School District"/>
    <x v="0"/>
    <x v="3"/>
  </r>
  <r>
    <s v="Sultan School District"/>
    <x v="1"/>
    <x v="3"/>
  </r>
  <r>
    <s v="Sultan School District"/>
    <x v="1"/>
    <x v="4"/>
  </r>
  <r>
    <s v="Sultan School District"/>
    <x v="0"/>
    <x v="4"/>
  </r>
  <r>
    <s v="Summit Valley School District"/>
    <x v="1"/>
    <x v="0"/>
  </r>
  <r>
    <s v="Summit Valley School District"/>
    <x v="0"/>
    <x v="0"/>
  </r>
  <r>
    <s v="Summit Valley School District"/>
    <x v="1"/>
    <x v="1"/>
  </r>
  <r>
    <s v="Summit Valley School District"/>
    <x v="1"/>
    <x v="2"/>
  </r>
  <r>
    <s v="Summit Valley School District"/>
    <x v="0"/>
    <x v="2"/>
  </r>
  <r>
    <s v="Summit Valley School District"/>
    <x v="0"/>
    <x v="3"/>
  </r>
  <r>
    <s v="Summit Valley School District"/>
    <x v="1"/>
    <x v="3"/>
  </r>
  <r>
    <s v="Summit Valley School District"/>
    <x v="1"/>
    <x v="4"/>
  </r>
  <r>
    <s v="Summit Valley School District"/>
    <x v="0"/>
    <x v="4"/>
  </r>
  <r>
    <s v="Sumner School District"/>
    <x v="1"/>
    <x v="2"/>
  </r>
  <r>
    <s v="Sumner School District"/>
    <x v="1"/>
    <x v="3"/>
  </r>
  <r>
    <s v="Sumner School District"/>
    <x v="0"/>
    <x v="4"/>
  </r>
  <r>
    <s v="Sunnyside School District"/>
    <x v="1"/>
    <x v="1"/>
  </r>
  <r>
    <s v="Sunnyside School District"/>
    <x v="0"/>
    <x v="1"/>
  </r>
  <r>
    <s v="Sunnyside School District"/>
    <x v="0"/>
    <x v="2"/>
  </r>
  <r>
    <s v="Sunnyside School District"/>
    <x v="1"/>
    <x v="2"/>
  </r>
  <r>
    <s v="Sunnyside School District"/>
    <x v="1"/>
    <x v="3"/>
  </r>
  <r>
    <s v="Sunnyside School District"/>
    <x v="0"/>
    <x v="4"/>
  </r>
  <r>
    <s v="Tacoma School District"/>
    <x v="1"/>
    <x v="0"/>
  </r>
  <r>
    <s v="Tacoma School District"/>
    <x v="0"/>
    <x v="0"/>
  </r>
  <r>
    <s v="Tacoma School District"/>
    <x v="0"/>
    <x v="5"/>
  </r>
  <r>
    <s v="Tacoma School District"/>
    <x v="0"/>
    <x v="6"/>
  </r>
  <r>
    <s v="Tacoma School District"/>
    <x v="1"/>
    <x v="1"/>
  </r>
  <r>
    <s v="Tacoma School District"/>
    <x v="1"/>
    <x v="2"/>
  </r>
  <r>
    <s v="Tacoma School District"/>
    <x v="0"/>
    <x v="2"/>
  </r>
  <r>
    <s v="Tacoma School District"/>
    <x v="1"/>
    <x v="3"/>
  </r>
  <r>
    <s v="Tacoma School District"/>
    <x v="0"/>
    <x v="4"/>
  </r>
  <r>
    <s v="Taholah School District"/>
    <x v="1"/>
    <x v="0"/>
  </r>
  <r>
    <s v="Taholah School District"/>
    <x v="0"/>
    <x v="0"/>
  </r>
  <r>
    <s v="Taholah School District"/>
    <x v="0"/>
    <x v="1"/>
  </r>
  <r>
    <s v="Taholah School District"/>
    <x v="1"/>
    <x v="1"/>
  </r>
  <r>
    <s v="Taholah School District"/>
    <x v="1"/>
    <x v="2"/>
  </r>
  <r>
    <s v="Taholah School District"/>
    <x v="0"/>
    <x v="2"/>
  </r>
  <r>
    <s v="Taholah School District"/>
    <x v="0"/>
    <x v="3"/>
  </r>
  <r>
    <s v="Taholah School District"/>
    <x v="1"/>
    <x v="3"/>
  </r>
  <r>
    <s v="Taholah School District"/>
    <x v="0"/>
    <x v="4"/>
  </r>
  <r>
    <s v="Tahoma School District"/>
    <x v="1"/>
    <x v="0"/>
  </r>
  <r>
    <s v="Tahoma School District"/>
    <x v="0"/>
    <x v="0"/>
  </r>
  <r>
    <s v="Tahoma School District"/>
    <x v="1"/>
    <x v="1"/>
  </r>
  <r>
    <s v="Tahoma School District"/>
    <x v="1"/>
    <x v="2"/>
  </r>
  <r>
    <s v="Tahoma School District"/>
    <x v="0"/>
    <x v="2"/>
  </r>
  <r>
    <s v="Tahoma School District"/>
    <x v="0"/>
    <x v="3"/>
  </r>
  <r>
    <s v="Tahoma School District"/>
    <x v="1"/>
    <x v="3"/>
  </r>
  <r>
    <s v="Tahoma School District"/>
    <x v="0"/>
    <x v="4"/>
  </r>
  <r>
    <s v="Tekoa School District"/>
    <x v="1"/>
    <x v="0"/>
  </r>
  <r>
    <s v="Tekoa School District"/>
    <x v="0"/>
    <x v="0"/>
  </r>
  <r>
    <s v="Tekoa School District"/>
    <x v="0"/>
    <x v="1"/>
  </r>
  <r>
    <s v="Tekoa School District"/>
    <x v="1"/>
    <x v="1"/>
  </r>
  <r>
    <s v="Tekoa School District"/>
    <x v="1"/>
    <x v="2"/>
  </r>
  <r>
    <s v="Tekoa School District"/>
    <x v="0"/>
    <x v="2"/>
  </r>
  <r>
    <s v="Tekoa School District"/>
    <x v="0"/>
    <x v="3"/>
  </r>
  <r>
    <s v="Tekoa School District"/>
    <x v="1"/>
    <x v="3"/>
  </r>
  <r>
    <s v="Tekoa School District"/>
    <x v="1"/>
    <x v="4"/>
  </r>
  <r>
    <s v="Tekoa School District"/>
    <x v="0"/>
    <x v="4"/>
  </r>
  <r>
    <s v="Tenino School District"/>
    <x v="1"/>
    <x v="0"/>
  </r>
  <r>
    <s v="Tenino School District"/>
    <x v="0"/>
    <x v="0"/>
  </r>
  <r>
    <s v="Tenino School District"/>
    <x v="0"/>
    <x v="1"/>
  </r>
  <r>
    <s v="Tenino School District"/>
    <x v="1"/>
    <x v="1"/>
  </r>
  <r>
    <s v="Tenino School District"/>
    <x v="1"/>
    <x v="2"/>
  </r>
  <r>
    <s v="Tenino School District"/>
    <x v="0"/>
    <x v="2"/>
  </r>
  <r>
    <s v="Tenino School District"/>
    <x v="0"/>
    <x v="3"/>
  </r>
  <r>
    <s v="Tenino School District"/>
    <x v="1"/>
    <x v="3"/>
  </r>
  <r>
    <s v="Tenino School District"/>
    <x v="1"/>
    <x v="4"/>
  </r>
  <r>
    <s v="Tenino School District"/>
    <x v="0"/>
    <x v="4"/>
  </r>
  <r>
    <s v="Thorp School District"/>
    <x v="1"/>
    <x v="0"/>
  </r>
  <r>
    <s v="Thorp School District"/>
    <x v="0"/>
    <x v="0"/>
  </r>
  <r>
    <s v="Thorp School District"/>
    <x v="1"/>
    <x v="1"/>
  </r>
  <r>
    <s v="Thorp School District"/>
    <x v="1"/>
    <x v="2"/>
  </r>
  <r>
    <s v="Thorp School District"/>
    <x v="0"/>
    <x v="2"/>
  </r>
  <r>
    <s v="Thorp School District"/>
    <x v="1"/>
    <x v="3"/>
  </r>
  <r>
    <s v="Thorp School District"/>
    <x v="0"/>
    <x v="4"/>
  </r>
  <r>
    <s v="Toledo School District"/>
    <x v="1"/>
    <x v="0"/>
  </r>
  <r>
    <s v="Toledo School District"/>
    <x v="0"/>
    <x v="0"/>
  </r>
  <r>
    <s v="Toledo School District"/>
    <x v="0"/>
    <x v="1"/>
  </r>
  <r>
    <s v="Toledo School District"/>
    <x v="1"/>
    <x v="1"/>
  </r>
  <r>
    <s v="Toledo School District"/>
    <x v="1"/>
    <x v="2"/>
  </r>
  <r>
    <s v="Toledo School District"/>
    <x v="0"/>
    <x v="2"/>
  </r>
  <r>
    <s v="Toledo School District"/>
    <x v="1"/>
    <x v="3"/>
  </r>
  <r>
    <s v="Toledo School District"/>
    <x v="0"/>
    <x v="4"/>
  </r>
  <r>
    <s v="Tonasket School District"/>
    <x v="1"/>
    <x v="0"/>
  </r>
  <r>
    <s v="Tonasket School District"/>
    <x v="0"/>
    <x v="0"/>
  </r>
  <r>
    <s v="Tonasket School District"/>
    <x v="0"/>
    <x v="5"/>
  </r>
  <r>
    <s v="Tonasket School District"/>
    <x v="0"/>
    <x v="6"/>
  </r>
  <r>
    <s v="Tonasket School District"/>
    <x v="0"/>
    <x v="1"/>
  </r>
  <r>
    <s v="Tonasket School District"/>
    <x v="1"/>
    <x v="1"/>
  </r>
  <r>
    <s v="Tonasket School District"/>
    <x v="1"/>
    <x v="2"/>
  </r>
  <r>
    <s v="Tonasket School District"/>
    <x v="0"/>
    <x v="2"/>
  </r>
  <r>
    <s v="Tonasket School District"/>
    <x v="1"/>
    <x v="3"/>
  </r>
  <r>
    <s v="Tonasket School District"/>
    <x v="1"/>
    <x v="4"/>
  </r>
  <r>
    <s v="Tonasket School District"/>
    <x v="0"/>
    <x v="4"/>
  </r>
  <r>
    <s v="Toppenish School District"/>
    <x v="1"/>
    <x v="0"/>
  </r>
  <r>
    <s v="Toppenish School District"/>
    <x v="0"/>
    <x v="0"/>
  </r>
  <r>
    <s v="Toppenish School District"/>
    <x v="0"/>
    <x v="6"/>
  </r>
  <r>
    <s v="Toppenish School District"/>
    <x v="1"/>
    <x v="1"/>
  </r>
  <r>
    <s v="Toppenish School District"/>
    <x v="1"/>
    <x v="2"/>
  </r>
  <r>
    <s v="Toppenish School District"/>
    <x v="0"/>
    <x v="2"/>
  </r>
  <r>
    <s v="Toppenish School District"/>
    <x v="1"/>
    <x v="3"/>
  </r>
  <r>
    <s v="Toppenish School District"/>
    <x v="0"/>
    <x v="4"/>
  </r>
  <r>
    <s v="Touchet School District"/>
    <x v="1"/>
    <x v="0"/>
  </r>
  <r>
    <s v="Touchet School District"/>
    <x v="0"/>
    <x v="0"/>
  </r>
  <r>
    <s v="Touchet School District"/>
    <x v="0"/>
    <x v="5"/>
  </r>
  <r>
    <s v="Touchet School District"/>
    <x v="0"/>
    <x v="6"/>
  </r>
  <r>
    <s v="Touchet School District"/>
    <x v="0"/>
    <x v="1"/>
  </r>
  <r>
    <s v="Touchet School District"/>
    <x v="1"/>
    <x v="1"/>
  </r>
  <r>
    <s v="Touchet School District"/>
    <x v="1"/>
    <x v="2"/>
  </r>
  <r>
    <s v="Touchet School District"/>
    <x v="0"/>
    <x v="2"/>
  </r>
  <r>
    <s v="Touchet School District"/>
    <x v="1"/>
    <x v="3"/>
  </r>
  <r>
    <s v="Touchet School District"/>
    <x v="0"/>
    <x v="4"/>
  </r>
  <r>
    <s v="Toutle Lake School District"/>
    <x v="1"/>
    <x v="0"/>
  </r>
  <r>
    <s v="Toutle Lake School District"/>
    <x v="0"/>
    <x v="0"/>
  </r>
  <r>
    <s v="Toutle Lake School District"/>
    <x v="1"/>
    <x v="1"/>
  </r>
  <r>
    <s v="Toutle Lake School District"/>
    <x v="1"/>
    <x v="2"/>
  </r>
  <r>
    <s v="Toutle Lake School District"/>
    <x v="1"/>
    <x v="3"/>
  </r>
  <r>
    <s v="Toutle Lake School District"/>
    <x v="1"/>
    <x v="4"/>
  </r>
  <r>
    <s v="Toutle Lake School District"/>
    <x v="0"/>
    <x v="4"/>
  </r>
  <r>
    <s v="Trout Lake School District"/>
    <x v="1"/>
    <x v="0"/>
  </r>
  <r>
    <s v="Trout Lake School District"/>
    <x v="0"/>
    <x v="0"/>
  </r>
  <r>
    <s v="Trout Lake School District"/>
    <x v="0"/>
    <x v="1"/>
  </r>
  <r>
    <s v="Trout Lake School District"/>
    <x v="1"/>
    <x v="1"/>
  </r>
  <r>
    <s v="Trout Lake School District"/>
    <x v="1"/>
    <x v="2"/>
  </r>
  <r>
    <s v="Trout Lake School District"/>
    <x v="0"/>
    <x v="2"/>
  </r>
  <r>
    <s v="Trout Lake School District"/>
    <x v="0"/>
    <x v="3"/>
  </r>
  <r>
    <s v="Trout Lake School District"/>
    <x v="1"/>
    <x v="3"/>
  </r>
  <r>
    <s v="Trout Lake School District"/>
    <x v="1"/>
    <x v="4"/>
  </r>
  <r>
    <s v="Trout Lake School District"/>
    <x v="0"/>
    <x v="4"/>
  </r>
  <r>
    <s v="Tukwila School District"/>
    <x v="1"/>
    <x v="0"/>
  </r>
  <r>
    <s v="Tukwila School District"/>
    <x v="0"/>
    <x v="0"/>
  </r>
  <r>
    <s v="Tukwila School District"/>
    <x v="0"/>
    <x v="1"/>
  </r>
  <r>
    <s v="Tukwila School District"/>
    <x v="1"/>
    <x v="1"/>
  </r>
  <r>
    <s v="Tukwila School District"/>
    <x v="1"/>
    <x v="2"/>
  </r>
  <r>
    <s v="Tukwila School District"/>
    <x v="0"/>
    <x v="2"/>
  </r>
  <r>
    <s v="Tukwila School District"/>
    <x v="0"/>
    <x v="3"/>
  </r>
  <r>
    <s v="Tukwila School District"/>
    <x v="1"/>
    <x v="3"/>
  </r>
  <r>
    <s v="Tukwila School District"/>
    <x v="0"/>
    <x v="4"/>
  </r>
  <r>
    <s v="Tukwila School District"/>
    <x v="0"/>
    <x v="7"/>
  </r>
  <r>
    <s v="Tukwila School District"/>
    <x v="1"/>
    <x v="7"/>
  </r>
  <r>
    <s v="Tumwater School District"/>
    <x v="1"/>
    <x v="0"/>
  </r>
  <r>
    <s v="Tumwater School District"/>
    <x v="0"/>
    <x v="0"/>
  </r>
  <r>
    <s v="Tumwater School District"/>
    <x v="0"/>
    <x v="6"/>
  </r>
  <r>
    <s v="Tumwater School District"/>
    <x v="1"/>
    <x v="6"/>
  </r>
  <r>
    <s v="Tumwater School District"/>
    <x v="1"/>
    <x v="1"/>
  </r>
  <r>
    <s v="Tumwater School District"/>
    <x v="0"/>
    <x v="1"/>
  </r>
  <r>
    <s v="Tumwater School District"/>
    <x v="0"/>
    <x v="2"/>
  </r>
  <r>
    <s v="Tumwater School District"/>
    <x v="1"/>
    <x v="2"/>
  </r>
  <r>
    <s v="Tumwater School District"/>
    <x v="1"/>
    <x v="3"/>
  </r>
  <r>
    <s v="Tumwater School District"/>
    <x v="0"/>
    <x v="4"/>
  </r>
  <r>
    <s v="Union Gap School District"/>
    <x v="1"/>
    <x v="0"/>
  </r>
  <r>
    <s v="Union Gap School District"/>
    <x v="1"/>
    <x v="1"/>
  </r>
  <r>
    <s v="Union Gap School District"/>
    <x v="0"/>
    <x v="1"/>
  </r>
  <r>
    <s v="Union Gap School District"/>
    <x v="0"/>
    <x v="2"/>
  </r>
  <r>
    <s v="Union Gap School District"/>
    <x v="1"/>
    <x v="2"/>
  </r>
  <r>
    <s v="Union Gap School District"/>
    <x v="1"/>
    <x v="3"/>
  </r>
  <r>
    <s v="Union Gap School District"/>
    <x v="0"/>
    <x v="4"/>
  </r>
  <r>
    <s v="University Place School District"/>
    <x v="1"/>
    <x v="0"/>
  </r>
  <r>
    <s v="University Place School District"/>
    <x v="0"/>
    <x v="0"/>
  </r>
  <r>
    <s v="University Place School District"/>
    <x v="0"/>
    <x v="1"/>
  </r>
  <r>
    <s v="University Place School District"/>
    <x v="1"/>
    <x v="1"/>
  </r>
  <r>
    <s v="University Place School District"/>
    <x v="1"/>
    <x v="2"/>
  </r>
  <r>
    <s v="University Place School District"/>
    <x v="0"/>
    <x v="2"/>
  </r>
  <r>
    <s v="University Place School District"/>
    <x v="1"/>
    <x v="3"/>
  </r>
  <r>
    <s v="University Place School District"/>
    <x v="0"/>
    <x v="4"/>
  </r>
  <r>
    <s v="Valley School District"/>
    <x v="1"/>
    <x v="0"/>
  </r>
  <r>
    <s v="Valley School District"/>
    <x v="0"/>
    <x v="0"/>
  </r>
  <r>
    <s v="Valley School District"/>
    <x v="0"/>
    <x v="6"/>
  </r>
  <r>
    <s v="Valley School District"/>
    <x v="1"/>
    <x v="6"/>
  </r>
  <r>
    <s v="Valley School District"/>
    <x v="1"/>
    <x v="1"/>
  </r>
  <r>
    <s v="Valley School District"/>
    <x v="0"/>
    <x v="1"/>
  </r>
  <r>
    <s v="Valley School District"/>
    <x v="0"/>
    <x v="3"/>
  </r>
  <r>
    <s v="Valley School District"/>
    <x v="1"/>
    <x v="3"/>
  </r>
  <r>
    <s v="Valley School District"/>
    <x v="1"/>
    <x v="4"/>
  </r>
  <r>
    <s v="Valley School District"/>
    <x v="0"/>
    <x v="4"/>
  </r>
  <r>
    <s v="Vancouver School District"/>
    <x v="1"/>
    <x v="0"/>
  </r>
  <r>
    <s v="Vancouver School District"/>
    <x v="0"/>
    <x v="0"/>
  </r>
  <r>
    <s v="Vancouver School District"/>
    <x v="0"/>
    <x v="6"/>
  </r>
  <r>
    <s v="Vancouver School District"/>
    <x v="1"/>
    <x v="6"/>
  </r>
  <r>
    <s v="Vancouver School District"/>
    <x v="1"/>
    <x v="1"/>
  </r>
  <r>
    <s v="Vancouver School District"/>
    <x v="1"/>
    <x v="2"/>
  </r>
  <r>
    <s v="Vancouver School District"/>
    <x v="0"/>
    <x v="2"/>
  </r>
  <r>
    <s v="Vancouver School District"/>
    <x v="0"/>
    <x v="3"/>
  </r>
  <r>
    <s v="Vancouver School District"/>
    <x v="1"/>
    <x v="3"/>
  </r>
  <r>
    <s v="Vancouver School District"/>
    <x v="0"/>
    <x v="4"/>
  </r>
  <r>
    <s v="Vashon Island School District"/>
    <x v="1"/>
    <x v="0"/>
  </r>
  <r>
    <s v="Vashon Island School District"/>
    <x v="0"/>
    <x v="0"/>
  </r>
  <r>
    <s v="Vashon Island School District"/>
    <x v="0"/>
    <x v="6"/>
  </r>
  <r>
    <s v="Vashon Island School District"/>
    <x v="0"/>
    <x v="1"/>
  </r>
  <r>
    <s v="Vashon Island School District"/>
    <x v="1"/>
    <x v="1"/>
  </r>
  <r>
    <s v="Vashon Island School District"/>
    <x v="1"/>
    <x v="2"/>
  </r>
  <r>
    <s v="Vashon Island School District"/>
    <x v="0"/>
    <x v="2"/>
  </r>
  <r>
    <s v="Vashon Island School District"/>
    <x v="0"/>
    <x v="3"/>
  </r>
  <r>
    <s v="Vashon Island School District"/>
    <x v="1"/>
    <x v="3"/>
  </r>
  <r>
    <s v="Vashon Island School District"/>
    <x v="1"/>
    <x v="4"/>
  </r>
  <r>
    <s v="Vashon Island School District"/>
    <x v="0"/>
    <x v="4"/>
  </r>
  <r>
    <s v="Wahkiakum School District"/>
    <x v="1"/>
    <x v="0"/>
  </r>
  <r>
    <s v="Wahkiakum School District"/>
    <x v="0"/>
    <x v="0"/>
  </r>
  <r>
    <s v="Wahkiakum School District"/>
    <x v="0"/>
    <x v="1"/>
  </r>
  <r>
    <s v="Wahkiakum School District"/>
    <x v="1"/>
    <x v="1"/>
  </r>
  <r>
    <s v="Wahkiakum School District"/>
    <x v="1"/>
    <x v="2"/>
  </r>
  <r>
    <s v="Wahkiakum School District"/>
    <x v="0"/>
    <x v="2"/>
  </r>
  <r>
    <s v="Wahkiakum School District"/>
    <x v="1"/>
    <x v="3"/>
  </r>
  <r>
    <s v="Wahkiakum School District"/>
    <x v="0"/>
    <x v="4"/>
  </r>
  <r>
    <s v="Wahluke School District"/>
    <x v="1"/>
    <x v="0"/>
  </r>
  <r>
    <s v="Wahluke School District"/>
    <x v="0"/>
    <x v="0"/>
  </r>
  <r>
    <s v="Wahluke School District"/>
    <x v="1"/>
    <x v="6"/>
  </r>
  <r>
    <s v="Wahluke School District"/>
    <x v="1"/>
    <x v="1"/>
  </r>
  <r>
    <s v="Wahluke School District"/>
    <x v="0"/>
    <x v="1"/>
  </r>
  <r>
    <s v="Wahluke School District"/>
    <x v="0"/>
    <x v="2"/>
  </r>
  <r>
    <s v="Wahluke School District"/>
    <x v="1"/>
    <x v="2"/>
  </r>
  <r>
    <s v="Wahluke School District"/>
    <x v="1"/>
    <x v="3"/>
  </r>
  <r>
    <s v="Wahluke School District"/>
    <x v="0"/>
    <x v="3"/>
  </r>
  <r>
    <s v="Wahluke School District"/>
    <x v="0"/>
    <x v="4"/>
  </r>
  <r>
    <s v="Wahluke School District"/>
    <x v="1"/>
    <x v="4"/>
  </r>
  <r>
    <s v="Waitsburg School District"/>
    <x v="1"/>
    <x v="0"/>
  </r>
  <r>
    <s v="Waitsburg School District"/>
    <x v="0"/>
    <x v="0"/>
  </r>
  <r>
    <s v="Waitsburg School District"/>
    <x v="1"/>
    <x v="1"/>
  </r>
  <r>
    <s v="Waitsburg School District"/>
    <x v="1"/>
    <x v="2"/>
  </r>
  <r>
    <s v="Waitsburg School District"/>
    <x v="0"/>
    <x v="2"/>
  </r>
  <r>
    <s v="Waitsburg School District"/>
    <x v="1"/>
    <x v="3"/>
  </r>
  <r>
    <s v="Waitsburg School District"/>
    <x v="0"/>
    <x v="4"/>
  </r>
  <r>
    <s v="Walla Walla Public Schools"/>
    <x v="1"/>
    <x v="0"/>
  </r>
  <r>
    <s v="Walla Walla Public Schools"/>
    <x v="0"/>
    <x v="0"/>
  </r>
  <r>
    <s v="Walla Walla Public Schools"/>
    <x v="0"/>
    <x v="5"/>
  </r>
  <r>
    <s v="Walla Walla Public Schools"/>
    <x v="0"/>
    <x v="6"/>
  </r>
  <r>
    <s v="Walla Walla Public Schools"/>
    <x v="1"/>
    <x v="6"/>
  </r>
  <r>
    <s v="Walla Walla Public Schools"/>
    <x v="1"/>
    <x v="2"/>
  </r>
  <r>
    <s v="Walla Walla Public Schools"/>
    <x v="0"/>
    <x v="2"/>
  </r>
  <r>
    <s v="Walla Walla Public Schools"/>
    <x v="0"/>
    <x v="3"/>
  </r>
  <r>
    <s v="Walla Walla Public Schools"/>
    <x v="1"/>
    <x v="3"/>
  </r>
  <r>
    <s v="Walla Walla Public Schools"/>
    <x v="1"/>
    <x v="4"/>
  </r>
  <r>
    <s v="Walla Walla Public Schools"/>
    <x v="0"/>
    <x v="4"/>
  </r>
  <r>
    <s v="Wapato School District"/>
    <x v="1"/>
    <x v="0"/>
  </r>
  <r>
    <s v="Wapato School District"/>
    <x v="0"/>
    <x v="0"/>
  </r>
  <r>
    <s v="Wapato School District"/>
    <x v="0"/>
    <x v="6"/>
  </r>
  <r>
    <s v="Wapato School District"/>
    <x v="0"/>
    <x v="2"/>
  </r>
  <r>
    <s v="Wapato School District"/>
    <x v="1"/>
    <x v="2"/>
  </r>
  <r>
    <s v="Wapato School District"/>
    <x v="1"/>
    <x v="3"/>
  </r>
  <r>
    <s v="Wapato School District"/>
    <x v="0"/>
    <x v="4"/>
  </r>
  <r>
    <s v="Warden School District"/>
    <x v="1"/>
    <x v="0"/>
  </r>
  <r>
    <s v="Warden School District"/>
    <x v="0"/>
    <x v="0"/>
  </r>
  <r>
    <s v="Warden School District"/>
    <x v="0"/>
    <x v="5"/>
  </r>
  <r>
    <s v="Warden School District"/>
    <x v="0"/>
    <x v="1"/>
  </r>
  <r>
    <s v="Warden School District"/>
    <x v="1"/>
    <x v="1"/>
  </r>
  <r>
    <s v="Warden School District"/>
    <x v="1"/>
    <x v="2"/>
  </r>
  <r>
    <s v="Warden School District"/>
    <x v="0"/>
    <x v="2"/>
  </r>
  <r>
    <s v="Warden School District"/>
    <x v="0"/>
    <x v="3"/>
  </r>
  <r>
    <s v="Warden School District"/>
    <x v="1"/>
    <x v="3"/>
  </r>
  <r>
    <s v="Warden School District"/>
    <x v="0"/>
    <x v="4"/>
  </r>
  <r>
    <s v="Washougal School District"/>
    <x v="1"/>
    <x v="0"/>
  </r>
  <r>
    <s v="Washougal School District"/>
    <x v="0"/>
    <x v="0"/>
  </r>
  <r>
    <s v="Washougal School District"/>
    <x v="0"/>
    <x v="2"/>
  </r>
  <r>
    <s v="Washougal School District"/>
    <x v="1"/>
    <x v="2"/>
  </r>
  <r>
    <s v="Washougal School District"/>
    <x v="1"/>
    <x v="3"/>
  </r>
  <r>
    <s v="Washougal School District"/>
    <x v="1"/>
    <x v="4"/>
  </r>
  <r>
    <s v="Washougal School District"/>
    <x v="0"/>
    <x v="4"/>
  </r>
  <r>
    <s v="Washtucna School District"/>
    <x v="1"/>
    <x v="0"/>
  </r>
  <r>
    <s v="Washtucna School District"/>
    <x v="0"/>
    <x v="0"/>
  </r>
  <r>
    <s v="Washtucna School District"/>
    <x v="0"/>
    <x v="2"/>
  </r>
  <r>
    <s v="Washtucna School District"/>
    <x v="1"/>
    <x v="2"/>
  </r>
  <r>
    <s v="Washtucna School District"/>
    <x v="1"/>
    <x v="3"/>
  </r>
  <r>
    <s v="Washtucna School District"/>
    <x v="0"/>
    <x v="4"/>
  </r>
  <r>
    <s v="Waterville School District"/>
    <x v="1"/>
    <x v="0"/>
  </r>
  <r>
    <s v="Waterville School District"/>
    <x v="0"/>
    <x v="0"/>
  </r>
  <r>
    <s v="Waterville School District"/>
    <x v="0"/>
    <x v="1"/>
  </r>
  <r>
    <s v="Waterville School District"/>
    <x v="1"/>
    <x v="1"/>
  </r>
  <r>
    <s v="Waterville School District"/>
    <x v="1"/>
    <x v="2"/>
  </r>
  <r>
    <s v="Waterville School District"/>
    <x v="0"/>
    <x v="2"/>
  </r>
  <r>
    <s v="Waterville School District"/>
    <x v="1"/>
    <x v="3"/>
  </r>
  <r>
    <s v="Waterville School District"/>
    <x v="1"/>
    <x v="4"/>
  </r>
  <r>
    <s v="Waterville School District"/>
    <x v="0"/>
    <x v="4"/>
  </r>
  <r>
    <s v="Wellpinit School District"/>
    <x v="1"/>
    <x v="0"/>
  </r>
  <r>
    <s v="Wellpinit School District"/>
    <x v="0"/>
    <x v="0"/>
  </r>
  <r>
    <s v="Wellpinit School District"/>
    <x v="0"/>
    <x v="2"/>
  </r>
  <r>
    <s v="Wellpinit School District"/>
    <x v="1"/>
    <x v="2"/>
  </r>
  <r>
    <s v="Wellpinit School District"/>
    <x v="1"/>
    <x v="3"/>
  </r>
  <r>
    <s v="Wellpinit School District"/>
    <x v="0"/>
    <x v="4"/>
  </r>
  <r>
    <s v="Wenatchee School District"/>
    <x v="1"/>
    <x v="0"/>
  </r>
  <r>
    <s v="Wenatchee School District"/>
    <x v="0"/>
    <x v="0"/>
  </r>
  <r>
    <s v="Wenatchee School District"/>
    <x v="0"/>
    <x v="6"/>
  </r>
  <r>
    <s v="Wenatchee School District"/>
    <x v="1"/>
    <x v="1"/>
  </r>
  <r>
    <s v="Wenatchee School District"/>
    <x v="1"/>
    <x v="2"/>
  </r>
  <r>
    <s v="Wenatchee School District"/>
    <x v="0"/>
    <x v="2"/>
  </r>
  <r>
    <s v="Wenatchee School District"/>
    <x v="1"/>
    <x v="3"/>
  </r>
  <r>
    <s v="Wenatchee School District"/>
    <x v="0"/>
    <x v="4"/>
  </r>
  <r>
    <s v="West Valley School District (Spokane)"/>
    <x v="1"/>
    <x v="0"/>
  </r>
  <r>
    <s v="West Valley School District (Spokane)"/>
    <x v="0"/>
    <x v="0"/>
  </r>
  <r>
    <s v="West Valley School District (Spokane)"/>
    <x v="0"/>
    <x v="1"/>
  </r>
  <r>
    <s v="West Valley School District (Spokane)"/>
    <x v="1"/>
    <x v="1"/>
  </r>
  <r>
    <s v="West Valley School District (Spokane)"/>
    <x v="1"/>
    <x v="2"/>
  </r>
  <r>
    <s v="West Valley School District (Spokane)"/>
    <x v="0"/>
    <x v="2"/>
  </r>
  <r>
    <s v="West Valley School District (Spokane)"/>
    <x v="0"/>
    <x v="3"/>
  </r>
  <r>
    <s v="West Valley School District (Spokane)"/>
    <x v="1"/>
    <x v="3"/>
  </r>
  <r>
    <s v="West Valley School District (Spokane)"/>
    <x v="0"/>
    <x v="4"/>
  </r>
  <r>
    <s v="West Valley School District (Yakima)"/>
    <x v="1"/>
    <x v="0"/>
  </r>
  <r>
    <s v="West Valley School District (Yakima)"/>
    <x v="0"/>
    <x v="0"/>
  </r>
  <r>
    <s v="West Valley School District (Yakima)"/>
    <x v="0"/>
    <x v="1"/>
  </r>
  <r>
    <s v="West Valley School District (Yakima)"/>
    <x v="1"/>
    <x v="1"/>
  </r>
  <r>
    <s v="West Valley School District (Yakima)"/>
    <x v="1"/>
    <x v="2"/>
  </r>
  <r>
    <s v="West Valley School District (Yakima)"/>
    <x v="0"/>
    <x v="2"/>
  </r>
  <r>
    <s v="West Valley School District (Yakima)"/>
    <x v="0"/>
    <x v="4"/>
  </r>
  <r>
    <s v="White Pass School District"/>
    <x v="1"/>
    <x v="0"/>
  </r>
  <r>
    <s v="White Pass School District"/>
    <x v="0"/>
    <x v="0"/>
  </r>
  <r>
    <s v="White Pass School District"/>
    <x v="0"/>
    <x v="1"/>
  </r>
  <r>
    <s v="White Pass School District"/>
    <x v="1"/>
    <x v="1"/>
  </r>
  <r>
    <s v="White Pass School District"/>
    <x v="1"/>
    <x v="2"/>
  </r>
  <r>
    <s v="White Pass School District"/>
    <x v="0"/>
    <x v="2"/>
  </r>
  <r>
    <s v="White Pass School District"/>
    <x v="1"/>
    <x v="3"/>
  </r>
  <r>
    <s v="White Pass School District"/>
    <x v="0"/>
    <x v="4"/>
  </r>
  <r>
    <s v="White River School District"/>
    <x v="1"/>
    <x v="0"/>
  </r>
  <r>
    <s v="White River School District"/>
    <x v="0"/>
    <x v="0"/>
  </r>
  <r>
    <s v="White River School District"/>
    <x v="0"/>
    <x v="1"/>
  </r>
  <r>
    <s v="White River School District"/>
    <x v="1"/>
    <x v="1"/>
  </r>
  <r>
    <s v="White River School District"/>
    <x v="1"/>
    <x v="2"/>
  </r>
  <r>
    <s v="White River School District"/>
    <x v="0"/>
    <x v="2"/>
  </r>
  <r>
    <s v="White River School District"/>
    <x v="0"/>
    <x v="3"/>
  </r>
  <r>
    <s v="White River School District"/>
    <x v="1"/>
    <x v="3"/>
  </r>
  <r>
    <s v="White River School District"/>
    <x v="1"/>
    <x v="4"/>
  </r>
  <r>
    <s v="White River School District"/>
    <x v="0"/>
    <x v="4"/>
  </r>
  <r>
    <s v="White Salmon Valley School District"/>
    <x v="1"/>
    <x v="1"/>
  </r>
  <r>
    <s v="White Salmon Valley School District"/>
    <x v="0"/>
    <x v="1"/>
  </r>
  <r>
    <s v="White Salmon Valley School District"/>
    <x v="0"/>
    <x v="2"/>
  </r>
  <r>
    <s v="White Salmon Valley School District"/>
    <x v="1"/>
    <x v="2"/>
  </r>
  <r>
    <s v="White Salmon Valley School District"/>
    <x v="1"/>
    <x v="3"/>
  </r>
  <r>
    <s v="White Salmon Valley School District"/>
    <x v="0"/>
    <x v="3"/>
  </r>
  <r>
    <s v="White Salmon Valley School District"/>
    <x v="0"/>
    <x v="4"/>
  </r>
  <r>
    <s v="White Salmon Valley School District"/>
    <x v="1"/>
    <x v="4"/>
  </r>
  <r>
    <s v="Wilbur School District"/>
    <x v="1"/>
    <x v="0"/>
  </r>
  <r>
    <s v="Wilbur School District"/>
    <x v="1"/>
    <x v="1"/>
  </r>
  <r>
    <s v="Wilbur School District"/>
    <x v="0"/>
    <x v="1"/>
  </r>
  <r>
    <s v="Wilbur School District"/>
    <x v="0"/>
    <x v="2"/>
  </r>
  <r>
    <s v="Wilbur School District"/>
    <x v="1"/>
    <x v="2"/>
  </r>
  <r>
    <s v="Wilbur School District"/>
    <x v="1"/>
    <x v="3"/>
  </r>
  <r>
    <s v="Wilbur School District"/>
    <x v="0"/>
    <x v="3"/>
  </r>
  <r>
    <s v="Willapa Valley School District"/>
    <x v="1"/>
    <x v="0"/>
  </r>
  <r>
    <s v="Willapa Valley School District"/>
    <x v="1"/>
    <x v="1"/>
  </r>
  <r>
    <s v="Willapa Valley School District"/>
    <x v="1"/>
    <x v="2"/>
  </r>
  <r>
    <s v="Willapa Valley School District"/>
    <x v="1"/>
    <x v="3"/>
  </r>
  <r>
    <s v="Willapa Valley School District"/>
    <x v="0"/>
    <x v="4"/>
  </r>
  <r>
    <s v="Wilson Creek School District"/>
    <x v="1"/>
    <x v="0"/>
  </r>
  <r>
    <s v="Wilson Creek School District"/>
    <x v="1"/>
    <x v="1"/>
  </r>
  <r>
    <s v="Wilson Creek School District"/>
    <x v="1"/>
    <x v="2"/>
  </r>
  <r>
    <s v="Wilson Creek School District"/>
    <x v="1"/>
    <x v="3"/>
  </r>
  <r>
    <s v="Wilson Creek School District"/>
    <x v="1"/>
    <x v="4"/>
  </r>
  <r>
    <s v="Wilson Creek School District"/>
    <x v="0"/>
    <x v="7"/>
  </r>
  <r>
    <s v="Winlock School District"/>
    <x v="1"/>
    <x v="0"/>
  </r>
  <r>
    <s v="Winlock School District"/>
    <x v="0"/>
    <x v="0"/>
  </r>
  <r>
    <s v="Winlock School District"/>
    <x v="0"/>
    <x v="5"/>
  </r>
  <r>
    <s v="Winlock School District"/>
    <x v="0"/>
    <x v="1"/>
  </r>
  <r>
    <s v="Winlock School District"/>
    <x v="1"/>
    <x v="1"/>
  </r>
  <r>
    <s v="Winlock School District"/>
    <x v="1"/>
    <x v="2"/>
  </r>
  <r>
    <s v="Winlock School District"/>
    <x v="0"/>
    <x v="2"/>
  </r>
  <r>
    <s v="Winlock School District"/>
    <x v="0"/>
    <x v="3"/>
  </r>
  <r>
    <s v="Winlock School District"/>
    <x v="1"/>
    <x v="3"/>
  </r>
  <r>
    <s v="Winlock School District"/>
    <x v="1"/>
    <x v="4"/>
  </r>
  <r>
    <s v="Winlock School District"/>
    <x v="0"/>
    <x v="4"/>
  </r>
  <r>
    <s v="Wishkah Valley School District"/>
    <x v="1"/>
    <x v="0"/>
  </r>
  <r>
    <s v="Wishkah Valley School District"/>
    <x v="0"/>
    <x v="0"/>
  </r>
  <r>
    <s v="Wishkah Valley School District"/>
    <x v="0"/>
    <x v="1"/>
  </r>
  <r>
    <s v="Wishkah Valley School District"/>
    <x v="1"/>
    <x v="1"/>
  </r>
  <r>
    <s v="Wishkah Valley School District"/>
    <x v="1"/>
    <x v="2"/>
  </r>
  <r>
    <s v="Wishkah Valley School District"/>
    <x v="0"/>
    <x v="2"/>
  </r>
  <r>
    <s v="Wishkah Valley School District"/>
    <x v="0"/>
    <x v="3"/>
  </r>
  <r>
    <s v="Wishkah Valley School District"/>
    <x v="1"/>
    <x v="3"/>
  </r>
  <r>
    <s v="Wishkah Valley School District"/>
    <x v="1"/>
    <x v="4"/>
  </r>
  <r>
    <s v="Wishkah Valley School District"/>
    <x v="0"/>
    <x v="4"/>
  </r>
  <r>
    <s v="Wishram School District"/>
    <x v="1"/>
    <x v="0"/>
  </r>
  <r>
    <s v="Wishram School District"/>
    <x v="0"/>
    <x v="0"/>
  </r>
  <r>
    <s v="Wishram School District"/>
    <x v="1"/>
    <x v="1"/>
  </r>
  <r>
    <s v="Wishram School District"/>
    <x v="1"/>
    <x v="2"/>
  </r>
  <r>
    <s v="Wishram School District"/>
    <x v="1"/>
    <x v="3"/>
  </r>
  <r>
    <s v="Wishram School District"/>
    <x v="0"/>
    <x v="3"/>
  </r>
  <r>
    <s v="Wishram School District"/>
    <x v="0"/>
    <x v="4"/>
  </r>
  <r>
    <s v="Wishram School District"/>
    <x v="1"/>
    <x v="4"/>
  </r>
  <r>
    <s v="Woodland School District"/>
    <x v="1"/>
    <x v="0"/>
  </r>
  <r>
    <s v="Woodland School District"/>
    <x v="0"/>
    <x v="0"/>
  </r>
  <r>
    <s v="Woodland School District"/>
    <x v="1"/>
    <x v="1"/>
  </r>
  <r>
    <s v="Woodland School District"/>
    <x v="1"/>
    <x v="2"/>
  </r>
  <r>
    <s v="Woodland School District"/>
    <x v="0"/>
    <x v="2"/>
  </r>
  <r>
    <s v="Woodland School District"/>
    <x v="1"/>
    <x v="3"/>
  </r>
  <r>
    <s v="Woodland School District"/>
    <x v="0"/>
    <x v="4"/>
  </r>
  <r>
    <s v="Yakima School District"/>
    <x v="1"/>
    <x v="0"/>
  </r>
  <r>
    <s v="Yakima School District"/>
    <x v="0"/>
    <x v="0"/>
  </r>
  <r>
    <s v="Yakima School District"/>
    <x v="1"/>
    <x v="1"/>
  </r>
  <r>
    <s v="Yakima School District"/>
    <x v="1"/>
    <x v="2"/>
  </r>
  <r>
    <s v="Yakima School District"/>
    <x v="0"/>
    <x v="2"/>
  </r>
  <r>
    <s v="Yakima School District"/>
    <x v="1"/>
    <x v="3"/>
  </r>
  <r>
    <s v="Yakima School District"/>
    <x v="0"/>
    <x v="4"/>
  </r>
  <r>
    <s v="Yelm School District"/>
    <x v="1"/>
    <x v="0"/>
  </r>
  <r>
    <s v="Yelm School District"/>
    <x v="0"/>
    <x v="0"/>
  </r>
  <r>
    <s v="Yelm School District"/>
    <x v="0"/>
    <x v="1"/>
  </r>
  <r>
    <s v="Yelm School District"/>
    <x v="1"/>
    <x v="1"/>
  </r>
  <r>
    <s v="Yelm School District"/>
    <x v="1"/>
    <x v="2"/>
  </r>
  <r>
    <s v="Yelm School District"/>
    <x v="0"/>
    <x v="2"/>
  </r>
  <r>
    <s v="Yelm School District"/>
    <x v="1"/>
    <x v="3"/>
  </r>
  <r>
    <s v="Yelm School District"/>
    <x v="0"/>
    <x v="4"/>
  </r>
  <r>
    <s v="Zillah School District"/>
    <x v="1"/>
    <x v="0"/>
  </r>
  <r>
    <s v="Zillah School District"/>
    <x v="0"/>
    <x v="0"/>
  </r>
  <r>
    <s v="Zillah School District"/>
    <x v="0"/>
    <x v="6"/>
  </r>
  <r>
    <s v="Zillah School District"/>
    <x v="1"/>
    <x v="6"/>
  </r>
  <r>
    <s v="Zillah School District"/>
    <x v="1"/>
    <x v="1"/>
  </r>
  <r>
    <s v="Zillah School District"/>
    <x v="1"/>
    <x v="2"/>
  </r>
  <r>
    <s v="Zillah School District"/>
    <x v="1"/>
    <x v="3"/>
  </r>
  <r>
    <s v="Zillah School District"/>
    <x v="0"/>
    <x v="3"/>
  </r>
  <r>
    <s v="Zillah School District"/>
    <x v="0"/>
    <x v="4"/>
  </r>
  <r>
    <s v="Zillah School District"/>
    <x v="1"/>
    <x v="4"/>
  </r>
</pivotCacheRecords>
</file>

<file path=xl/pivotCache/pivotCacheRecords2.xml><?xml version="1.0" encoding="utf-8"?>
<pivotCacheRecords xmlns="http://schemas.openxmlformats.org/spreadsheetml/2006/main" xmlns:r="http://schemas.openxmlformats.org/officeDocument/2006/relationships" count="1162">
  <r>
    <s v="Aberdeen School District"/>
    <x v="0"/>
    <x v="0"/>
    <x v="0"/>
  </r>
  <r>
    <s v="Aberdeen School District"/>
    <x v="0"/>
    <x v="1"/>
    <x v="1"/>
  </r>
  <r>
    <s v="Aberdeen School District"/>
    <x v="0"/>
    <x v="2"/>
    <x v="2"/>
  </r>
  <r>
    <s v="Aberdeen School District"/>
    <x v="1"/>
    <x v="3"/>
    <x v="3"/>
  </r>
  <r>
    <s v="Adna School District"/>
    <x v="1"/>
    <x v="3"/>
    <x v="3"/>
  </r>
  <r>
    <s v="Adna School District"/>
    <x v="0"/>
    <x v="2"/>
    <x v="1"/>
  </r>
  <r>
    <s v="Adna School District"/>
    <x v="0"/>
    <x v="1"/>
    <x v="1"/>
  </r>
  <r>
    <s v="Adna School District"/>
    <x v="0"/>
    <x v="0"/>
    <x v="1"/>
  </r>
  <r>
    <s v="Almira School District"/>
    <x v="0"/>
    <x v="2"/>
    <x v="3"/>
  </r>
  <r>
    <s v="Almira School District"/>
    <x v="1"/>
    <x v="3"/>
    <x v="0"/>
  </r>
  <r>
    <s v="Almira School District"/>
    <x v="0"/>
    <x v="1"/>
    <x v="1"/>
  </r>
  <r>
    <s v="Almira School District"/>
    <x v="0"/>
    <x v="0"/>
    <x v="1"/>
  </r>
  <r>
    <s v="Anacortes School District"/>
    <x v="0"/>
    <x v="2"/>
    <x v="1"/>
  </r>
  <r>
    <s v="Anacortes School District"/>
    <x v="0"/>
    <x v="1"/>
    <x v="1"/>
  </r>
  <r>
    <s v="Anacortes School District"/>
    <x v="0"/>
    <x v="0"/>
    <x v="0"/>
  </r>
  <r>
    <s v="Anacortes School District"/>
    <x v="1"/>
    <x v="3"/>
    <x v="3"/>
  </r>
  <r>
    <s v="Arlington School District"/>
    <x v="0"/>
    <x v="2"/>
    <x v="2"/>
  </r>
  <r>
    <s v="Arlington School District"/>
    <x v="1"/>
    <x v="3"/>
    <x v="3"/>
  </r>
  <r>
    <s v="Arlington School District"/>
    <x v="0"/>
    <x v="0"/>
    <x v="0"/>
  </r>
  <r>
    <s v="Arlington School District"/>
    <x v="0"/>
    <x v="1"/>
    <x v="1"/>
  </r>
  <r>
    <s v="Asotin-Anatone School District"/>
    <x v="0"/>
    <x v="2"/>
    <x v="1"/>
  </r>
  <r>
    <s v="Asotin-Anatone School District"/>
    <x v="0"/>
    <x v="1"/>
    <x v="1"/>
  </r>
  <r>
    <s v="Asotin-Anatone School District"/>
    <x v="1"/>
    <x v="3"/>
    <x v="0"/>
  </r>
  <r>
    <s v="Asotin-Anatone School District"/>
    <x v="0"/>
    <x v="0"/>
    <x v="3"/>
  </r>
  <r>
    <s v="Auburn School District"/>
    <x v="1"/>
    <x v="3"/>
    <x v="3"/>
  </r>
  <r>
    <s v="Auburn School District"/>
    <x v="0"/>
    <x v="2"/>
    <x v="1"/>
  </r>
  <r>
    <s v="Auburn School District"/>
    <x v="0"/>
    <x v="1"/>
    <x v="1"/>
  </r>
  <r>
    <s v="Auburn School District"/>
    <x v="0"/>
    <x v="0"/>
    <x v="2"/>
  </r>
  <r>
    <s v="Bainbridge Island School District"/>
    <x v="0"/>
    <x v="2"/>
    <x v="1"/>
  </r>
  <r>
    <s v="Bainbridge Island School District"/>
    <x v="0"/>
    <x v="1"/>
    <x v="3"/>
  </r>
  <r>
    <s v="Bainbridge Island School District"/>
    <x v="0"/>
    <x v="0"/>
    <x v="3"/>
  </r>
  <r>
    <s v="Bainbridge Island School District"/>
    <x v="1"/>
    <x v="3"/>
    <x v="3"/>
  </r>
  <r>
    <s v="Battle Ground School District"/>
    <x v="0"/>
    <x v="2"/>
    <x v="1"/>
  </r>
  <r>
    <s v="Battle Ground School District"/>
    <x v="0"/>
    <x v="1"/>
    <x v="1"/>
  </r>
  <r>
    <s v="Battle Ground School District"/>
    <x v="0"/>
    <x v="0"/>
    <x v="0"/>
  </r>
  <r>
    <s v="Battle Ground School District"/>
    <x v="1"/>
    <x v="3"/>
    <x v="0"/>
  </r>
  <r>
    <s v="Bellevue School District"/>
    <x v="0"/>
    <x v="2"/>
    <x v="1"/>
  </r>
  <r>
    <s v="Bellevue School District"/>
    <x v="0"/>
    <x v="1"/>
    <x v="1"/>
  </r>
  <r>
    <s v="Bellevue School District"/>
    <x v="1"/>
    <x v="3"/>
    <x v="1"/>
  </r>
  <r>
    <s v="Bellevue School District"/>
    <x v="0"/>
    <x v="0"/>
    <x v="3"/>
  </r>
  <r>
    <s v="Bellingham School District"/>
    <x v="1"/>
    <x v="3"/>
    <x v="3"/>
  </r>
  <r>
    <s v="Bellingham School District"/>
    <x v="0"/>
    <x v="0"/>
    <x v="0"/>
  </r>
  <r>
    <s v="Bellingham School District"/>
    <x v="0"/>
    <x v="2"/>
    <x v="1"/>
  </r>
  <r>
    <s v="Bellingham School District"/>
    <x v="0"/>
    <x v="1"/>
    <x v="1"/>
  </r>
  <r>
    <s v="Benge School District"/>
    <x v="0"/>
    <x v="2"/>
    <x v="1"/>
  </r>
  <r>
    <s v="Benge School District"/>
    <x v="0"/>
    <x v="1"/>
    <x v="1"/>
  </r>
  <r>
    <s v="Benge School District"/>
    <x v="0"/>
    <x v="0"/>
    <x v="1"/>
  </r>
  <r>
    <s v="Benge School District"/>
    <x v="1"/>
    <x v="3"/>
    <x v="3"/>
  </r>
  <r>
    <s v="Bethel School District"/>
    <x v="0"/>
    <x v="2"/>
    <x v="1"/>
  </r>
  <r>
    <s v="Bethel School District"/>
    <x v="0"/>
    <x v="1"/>
    <x v="1"/>
  </r>
  <r>
    <s v="Bethel School District"/>
    <x v="0"/>
    <x v="0"/>
    <x v="1"/>
  </r>
  <r>
    <s v="Bethel School District"/>
    <x v="1"/>
    <x v="3"/>
    <x v="0"/>
  </r>
  <r>
    <s v="Bickleton School District"/>
    <x v="1"/>
    <x v="3"/>
    <x v="0"/>
  </r>
  <r>
    <s v="Bickleton School District"/>
    <x v="0"/>
    <x v="2"/>
    <x v="1"/>
  </r>
  <r>
    <s v="Bickleton School District"/>
    <x v="0"/>
    <x v="1"/>
    <x v="1"/>
  </r>
  <r>
    <s v="Bickleton School District"/>
    <x v="0"/>
    <x v="0"/>
    <x v="3"/>
  </r>
  <r>
    <s v="Blaine School District"/>
    <x v="1"/>
    <x v="3"/>
    <x v="3"/>
  </r>
  <r>
    <s v="Blaine School District"/>
    <x v="0"/>
    <x v="2"/>
    <x v="1"/>
  </r>
  <r>
    <s v="Blaine School District"/>
    <x v="0"/>
    <x v="1"/>
    <x v="1"/>
  </r>
  <r>
    <s v="Blaine School District"/>
    <x v="0"/>
    <x v="0"/>
    <x v="0"/>
  </r>
  <r>
    <s v="Boistfort School District"/>
    <x v="1"/>
    <x v="3"/>
    <x v="1"/>
  </r>
  <r>
    <s v="Boistfort School District"/>
    <x v="0"/>
    <x v="2"/>
    <x v="1"/>
  </r>
  <r>
    <s v="Boistfort School District"/>
    <x v="0"/>
    <x v="1"/>
    <x v="1"/>
  </r>
  <r>
    <s v="Boistfort School District"/>
    <x v="0"/>
    <x v="0"/>
    <x v="3"/>
  </r>
  <r>
    <s v="Bremerton School District"/>
    <x v="0"/>
    <x v="2"/>
    <x v="1"/>
  </r>
  <r>
    <s v="Bremerton School District"/>
    <x v="0"/>
    <x v="1"/>
    <x v="1"/>
  </r>
  <r>
    <s v="Bremerton School District"/>
    <x v="0"/>
    <x v="0"/>
    <x v="1"/>
  </r>
  <r>
    <s v="Bremerton School District"/>
    <x v="1"/>
    <x v="3"/>
    <x v="1"/>
  </r>
  <r>
    <s v="Brewster School District"/>
    <x v="0"/>
    <x v="2"/>
    <x v="3"/>
  </r>
  <r>
    <s v="Brewster School District"/>
    <x v="0"/>
    <x v="1"/>
    <x v="1"/>
  </r>
  <r>
    <s v="Brewster School District"/>
    <x v="0"/>
    <x v="0"/>
    <x v="3"/>
  </r>
  <r>
    <s v="Brewster School District"/>
    <x v="1"/>
    <x v="3"/>
    <x v="0"/>
  </r>
  <r>
    <s v="Bridgeport School District"/>
    <x v="0"/>
    <x v="1"/>
    <x v="0"/>
  </r>
  <r>
    <s v="Bridgeport School District"/>
    <x v="0"/>
    <x v="0"/>
    <x v="0"/>
  </r>
  <r>
    <s v="Bridgeport School District"/>
    <x v="1"/>
    <x v="3"/>
    <x v="0"/>
  </r>
  <r>
    <s v="Bridgeport School District"/>
    <x v="0"/>
    <x v="2"/>
    <x v="2"/>
  </r>
  <r>
    <s v="Brinnon School District"/>
    <x v="0"/>
    <x v="2"/>
    <x v="2"/>
  </r>
  <r>
    <s v="Brinnon School District"/>
    <x v="1"/>
    <x v="3"/>
    <x v="3"/>
  </r>
  <r>
    <s v="Brinnon School District"/>
    <x v="0"/>
    <x v="0"/>
    <x v="0"/>
  </r>
  <r>
    <s v="Brinnon School District"/>
    <x v="0"/>
    <x v="1"/>
    <x v="1"/>
  </r>
  <r>
    <s v="Burlington-Edison School District"/>
    <x v="1"/>
    <x v="3"/>
    <x v="1"/>
  </r>
  <r>
    <s v="Burlington-Edison School District"/>
    <x v="0"/>
    <x v="0"/>
    <x v="0"/>
  </r>
  <r>
    <s v="Burlington-Edison School District"/>
    <x v="0"/>
    <x v="1"/>
    <x v="1"/>
  </r>
  <r>
    <s v="Burlington-Edison School District"/>
    <x v="0"/>
    <x v="2"/>
    <x v="2"/>
  </r>
  <r>
    <s v="Camas School District"/>
    <x v="1"/>
    <x v="3"/>
    <x v="3"/>
  </r>
  <r>
    <s v="Camas School District"/>
    <x v="0"/>
    <x v="2"/>
    <x v="2"/>
  </r>
  <r>
    <s v="Camas School District"/>
    <x v="0"/>
    <x v="1"/>
    <x v="1"/>
  </r>
  <r>
    <s v="Camas School District"/>
    <x v="0"/>
    <x v="0"/>
    <x v="0"/>
  </r>
  <r>
    <s v="Cape Flattery School District"/>
    <x v="1"/>
    <x v="3"/>
    <x v="1"/>
  </r>
  <r>
    <s v="Cape Flattery School District"/>
    <x v="0"/>
    <x v="1"/>
    <x v="1"/>
  </r>
  <r>
    <s v="Cape Flattery School District"/>
    <x v="0"/>
    <x v="2"/>
    <x v="2"/>
  </r>
  <r>
    <s v="Cape Flattery School District"/>
    <x v="0"/>
    <x v="0"/>
    <x v="3"/>
  </r>
  <r>
    <s v="Carbonado School District"/>
    <x v="0"/>
    <x v="2"/>
    <x v="1"/>
  </r>
  <r>
    <s v="Carbonado School District"/>
    <x v="1"/>
    <x v="3"/>
    <x v="1"/>
  </r>
  <r>
    <s v="Carbonado School District"/>
    <x v="0"/>
    <x v="1"/>
    <x v="0"/>
  </r>
  <r>
    <s v="Carbonado School District"/>
    <x v="0"/>
    <x v="0"/>
    <x v="0"/>
  </r>
  <r>
    <s v="Cascade School District"/>
    <x v="0"/>
    <x v="1"/>
    <x v="0"/>
  </r>
  <r>
    <s v="Cascade School District"/>
    <x v="0"/>
    <x v="0"/>
    <x v="0"/>
  </r>
  <r>
    <s v="Cascade School District"/>
    <x v="1"/>
    <x v="3"/>
    <x v="0"/>
  </r>
  <r>
    <s v="Cascade School District"/>
    <x v="0"/>
    <x v="2"/>
    <x v="1"/>
  </r>
  <r>
    <s v="Cashmere School District"/>
    <x v="0"/>
    <x v="1"/>
    <x v="1"/>
  </r>
  <r>
    <s v="Cashmere School District"/>
    <x v="0"/>
    <x v="0"/>
    <x v="3"/>
  </r>
  <r>
    <s v="Cashmere School District"/>
    <x v="1"/>
    <x v="3"/>
    <x v="3"/>
  </r>
  <r>
    <s v="Cashmere School District"/>
    <x v="0"/>
    <x v="2"/>
    <x v="3"/>
  </r>
  <r>
    <s v="Castle Rock School District"/>
    <x v="0"/>
    <x v="2"/>
    <x v="1"/>
  </r>
  <r>
    <s v="Castle Rock School District"/>
    <x v="0"/>
    <x v="1"/>
    <x v="1"/>
  </r>
  <r>
    <s v="Castle Rock School District"/>
    <x v="0"/>
    <x v="0"/>
    <x v="0"/>
  </r>
  <r>
    <s v="Castle Rock School District"/>
    <x v="1"/>
    <x v="3"/>
    <x v="0"/>
  </r>
  <r>
    <s v="Centerville School District"/>
    <x v="0"/>
    <x v="2"/>
    <x v="1"/>
  </r>
  <r>
    <s v="Centerville School District"/>
    <x v="0"/>
    <x v="1"/>
    <x v="1"/>
  </r>
  <r>
    <s v="Centerville School District"/>
    <x v="1"/>
    <x v="3"/>
    <x v="1"/>
  </r>
  <r>
    <s v="Centerville School District"/>
    <x v="0"/>
    <x v="0"/>
    <x v="3"/>
  </r>
  <r>
    <s v="Central Kitsap School District"/>
    <x v="1"/>
    <x v="3"/>
    <x v="3"/>
  </r>
  <r>
    <s v="Central Kitsap School District"/>
    <x v="0"/>
    <x v="2"/>
    <x v="1"/>
  </r>
  <r>
    <s v="Central Kitsap School District"/>
    <x v="0"/>
    <x v="1"/>
    <x v="1"/>
  </r>
  <r>
    <s v="Central Kitsap School District"/>
    <x v="0"/>
    <x v="0"/>
    <x v="1"/>
  </r>
  <r>
    <s v="Central Valley School District"/>
    <x v="0"/>
    <x v="0"/>
    <x v="3"/>
  </r>
  <r>
    <s v="Central Valley School District"/>
    <x v="1"/>
    <x v="3"/>
    <x v="3"/>
  </r>
  <r>
    <s v="Central Valley School District"/>
    <x v="0"/>
    <x v="2"/>
    <x v="1"/>
  </r>
  <r>
    <s v="Central Valley School District"/>
    <x v="0"/>
    <x v="1"/>
    <x v="1"/>
  </r>
  <r>
    <s v="Centralia School District"/>
    <x v="0"/>
    <x v="1"/>
    <x v="3"/>
  </r>
  <r>
    <s v="Centralia School District"/>
    <x v="0"/>
    <x v="0"/>
    <x v="3"/>
  </r>
  <r>
    <s v="Centralia School District"/>
    <x v="1"/>
    <x v="3"/>
    <x v="3"/>
  </r>
  <r>
    <s v="Centralia School District"/>
    <x v="0"/>
    <x v="2"/>
    <x v="1"/>
  </r>
  <r>
    <s v="Chehalis School District"/>
    <x v="0"/>
    <x v="0"/>
    <x v="3"/>
  </r>
  <r>
    <s v="Chehalis School District"/>
    <x v="1"/>
    <x v="3"/>
    <x v="3"/>
  </r>
  <r>
    <s v="Chehalis School District"/>
    <x v="0"/>
    <x v="2"/>
    <x v="1"/>
  </r>
  <r>
    <s v="Chehalis School District"/>
    <x v="0"/>
    <x v="1"/>
    <x v="1"/>
  </r>
  <r>
    <s v="Cheney School District"/>
    <x v="1"/>
    <x v="3"/>
    <x v="0"/>
  </r>
  <r>
    <s v="Cheney School District"/>
    <x v="0"/>
    <x v="2"/>
    <x v="1"/>
  </r>
  <r>
    <s v="Cheney School District"/>
    <x v="0"/>
    <x v="1"/>
    <x v="1"/>
  </r>
  <r>
    <s v="Cheney School District"/>
    <x v="0"/>
    <x v="0"/>
    <x v="2"/>
  </r>
  <r>
    <s v="Chewelah School District"/>
    <x v="0"/>
    <x v="2"/>
    <x v="1"/>
  </r>
  <r>
    <s v="Chewelah School District"/>
    <x v="0"/>
    <x v="1"/>
    <x v="0"/>
  </r>
  <r>
    <s v="Chewelah School District"/>
    <x v="0"/>
    <x v="0"/>
    <x v="0"/>
  </r>
  <r>
    <s v="Chewelah School District"/>
    <x v="1"/>
    <x v="3"/>
    <x v="0"/>
  </r>
  <r>
    <s v="Chimacum School District"/>
    <x v="0"/>
    <x v="0"/>
    <x v="0"/>
  </r>
  <r>
    <s v="Chimacum School District"/>
    <x v="0"/>
    <x v="1"/>
    <x v="1"/>
  </r>
  <r>
    <s v="Chimacum School District"/>
    <x v="0"/>
    <x v="2"/>
    <x v="2"/>
  </r>
  <r>
    <s v="Chimacum School District"/>
    <x v="1"/>
    <x v="3"/>
    <x v="3"/>
  </r>
  <r>
    <s v="Clarkston School District"/>
    <x v="0"/>
    <x v="2"/>
    <x v="2"/>
  </r>
  <r>
    <s v="Clarkston School District"/>
    <x v="1"/>
    <x v="3"/>
    <x v="1"/>
  </r>
  <r>
    <s v="Clarkston School District"/>
    <x v="0"/>
    <x v="1"/>
    <x v="1"/>
  </r>
  <r>
    <s v="Clarkston School District"/>
    <x v="0"/>
    <x v="0"/>
    <x v="0"/>
  </r>
  <r>
    <s v="Cle Elum-Roslyn School District"/>
    <x v="0"/>
    <x v="0"/>
    <x v="0"/>
  </r>
  <r>
    <s v="Cle Elum-Roslyn School District"/>
    <x v="0"/>
    <x v="1"/>
    <x v="1"/>
  </r>
  <r>
    <s v="Cle Elum-Roslyn School District"/>
    <x v="0"/>
    <x v="2"/>
    <x v="2"/>
  </r>
  <r>
    <s v="Cle Elum-Roslyn School District"/>
    <x v="1"/>
    <x v="3"/>
    <x v="3"/>
  </r>
  <r>
    <s v="Clover Park School District"/>
    <x v="1"/>
    <x v="3"/>
    <x v="3"/>
  </r>
  <r>
    <s v="Clover Park School District"/>
    <x v="0"/>
    <x v="2"/>
    <x v="2"/>
  </r>
  <r>
    <s v="Clover Park School District"/>
    <x v="0"/>
    <x v="1"/>
    <x v="1"/>
  </r>
  <r>
    <s v="Clover Park School District"/>
    <x v="0"/>
    <x v="0"/>
    <x v="1"/>
  </r>
  <r>
    <s v="Colfax School District"/>
    <x v="0"/>
    <x v="2"/>
    <x v="2"/>
  </r>
  <r>
    <s v="Colfax School District"/>
    <x v="0"/>
    <x v="1"/>
    <x v="2"/>
  </r>
  <r>
    <s v="Colfax School District"/>
    <x v="0"/>
    <x v="0"/>
    <x v="3"/>
  </r>
  <r>
    <s v="Colfax School District"/>
    <x v="1"/>
    <x v="3"/>
    <x v="3"/>
  </r>
  <r>
    <s v="College Place School District"/>
    <x v="0"/>
    <x v="2"/>
    <x v="2"/>
  </r>
  <r>
    <s v="College Place School District"/>
    <x v="0"/>
    <x v="1"/>
    <x v="1"/>
  </r>
  <r>
    <s v="College Place School District"/>
    <x v="0"/>
    <x v="0"/>
    <x v="1"/>
  </r>
  <r>
    <s v="College Place School District"/>
    <x v="1"/>
    <x v="3"/>
    <x v="0"/>
  </r>
  <r>
    <s v="Colton School District"/>
    <x v="1"/>
    <x v="3"/>
    <x v="0"/>
  </r>
  <r>
    <s v="Colton School District"/>
    <x v="0"/>
    <x v="2"/>
    <x v="1"/>
  </r>
  <r>
    <s v="Colton School District"/>
    <x v="0"/>
    <x v="1"/>
    <x v="1"/>
  </r>
  <r>
    <s v="Colton School District"/>
    <x v="0"/>
    <x v="0"/>
    <x v="1"/>
  </r>
  <r>
    <s v="Columbia (Stevens) School District"/>
    <x v="1"/>
    <x v="3"/>
    <x v="0"/>
  </r>
  <r>
    <s v="Columbia (Stevens) School District"/>
    <x v="0"/>
    <x v="2"/>
    <x v="1"/>
  </r>
  <r>
    <s v="Columbia (Stevens) School District"/>
    <x v="0"/>
    <x v="1"/>
    <x v="1"/>
  </r>
  <r>
    <s v="Columbia (Stevens) School District"/>
    <x v="0"/>
    <x v="0"/>
    <x v="1"/>
  </r>
  <r>
    <s v="Columbia (Walla Walla) School District"/>
    <x v="0"/>
    <x v="1"/>
    <x v="1"/>
  </r>
  <r>
    <s v="Columbia (Walla Walla) School District"/>
    <x v="0"/>
    <x v="0"/>
    <x v="1"/>
  </r>
  <r>
    <s v="Columbia (Walla Walla) School District"/>
    <x v="1"/>
    <x v="3"/>
    <x v="2"/>
  </r>
  <r>
    <s v="Columbia (Walla Walla) School District"/>
    <x v="0"/>
    <x v="2"/>
    <x v="2"/>
  </r>
  <r>
    <s v="Colville School District"/>
    <x v="0"/>
    <x v="0"/>
    <x v="0"/>
  </r>
  <r>
    <s v="Colville School District"/>
    <x v="0"/>
    <x v="2"/>
    <x v="1"/>
  </r>
  <r>
    <s v="Colville School District"/>
    <x v="0"/>
    <x v="1"/>
    <x v="1"/>
  </r>
  <r>
    <s v="Colville School District"/>
    <x v="1"/>
    <x v="3"/>
    <x v="1"/>
  </r>
  <r>
    <s v="Concrete School District"/>
    <x v="0"/>
    <x v="0"/>
    <x v="0"/>
  </r>
  <r>
    <s v="Concrete School District"/>
    <x v="1"/>
    <x v="3"/>
    <x v="0"/>
  </r>
  <r>
    <s v="Concrete School District"/>
    <x v="0"/>
    <x v="2"/>
    <x v="2"/>
  </r>
  <r>
    <s v="Concrete School District"/>
    <x v="0"/>
    <x v="1"/>
    <x v="1"/>
  </r>
  <r>
    <s v="Conway School District"/>
    <x v="0"/>
    <x v="1"/>
    <x v="3"/>
  </r>
  <r>
    <s v="Conway School District"/>
    <x v="0"/>
    <x v="0"/>
    <x v="3"/>
  </r>
  <r>
    <s v="Conway School District"/>
    <x v="1"/>
    <x v="3"/>
    <x v="3"/>
  </r>
  <r>
    <s v="Conway School District"/>
    <x v="0"/>
    <x v="2"/>
    <x v="1"/>
  </r>
  <r>
    <s v="Cosmopolis School District"/>
    <x v="2"/>
    <x v="4"/>
    <x v="4"/>
  </r>
  <r>
    <s v="Coulee-Hartline School District"/>
    <x v="0"/>
    <x v="2"/>
    <x v="1"/>
  </r>
  <r>
    <s v="Coulee-Hartline School District"/>
    <x v="0"/>
    <x v="1"/>
    <x v="1"/>
  </r>
  <r>
    <s v="Coulee-Hartline School District"/>
    <x v="0"/>
    <x v="0"/>
    <x v="1"/>
  </r>
  <r>
    <s v="Coulee-Hartline School District"/>
    <x v="1"/>
    <x v="3"/>
    <x v="1"/>
  </r>
  <r>
    <s v="Coupeville School District"/>
    <x v="0"/>
    <x v="1"/>
    <x v="1"/>
  </r>
  <r>
    <s v="Coupeville School District"/>
    <x v="0"/>
    <x v="0"/>
    <x v="0"/>
  </r>
  <r>
    <s v="Coupeville School District"/>
    <x v="0"/>
    <x v="2"/>
    <x v="3"/>
  </r>
  <r>
    <s v="Coupeville School District"/>
    <x v="1"/>
    <x v="3"/>
    <x v="3"/>
  </r>
  <r>
    <s v="Crescent School District"/>
    <x v="0"/>
    <x v="1"/>
    <x v="0"/>
  </r>
  <r>
    <s v="Crescent School District"/>
    <x v="0"/>
    <x v="0"/>
    <x v="0"/>
  </r>
  <r>
    <s v="Crescent School District"/>
    <x v="1"/>
    <x v="3"/>
    <x v="1"/>
  </r>
  <r>
    <s v="Crescent School District"/>
    <x v="0"/>
    <x v="2"/>
    <x v="1"/>
  </r>
  <r>
    <s v="Creston School District"/>
    <x v="0"/>
    <x v="0"/>
    <x v="0"/>
  </r>
  <r>
    <s v="Creston School District"/>
    <x v="1"/>
    <x v="3"/>
    <x v="3"/>
  </r>
  <r>
    <s v="Creston School District"/>
    <x v="0"/>
    <x v="2"/>
    <x v="3"/>
  </r>
  <r>
    <s v="Creston School District"/>
    <x v="0"/>
    <x v="1"/>
    <x v="1"/>
  </r>
  <r>
    <s v="Curlew School District"/>
    <x v="0"/>
    <x v="2"/>
    <x v="1"/>
  </r>
  <r>
    <s v="Curlew School District"/>
    <x v="0"/>
    <x v="1"/>
    <x v="1"/>
  </r>
  <r>
    <s v="Curlew School District"/>
    <x v="0"/>
    <x v="0"/>
    <x v="0"/>
  </r>
  <r>
    <s v="Curlew School District"/>
    <x v="1"/>
    <x v="3"/>
    <x v="0"/>
  </r>
  <r>
    <s v="Cusick School District"/>
    <x v="0"/>
    <x v="2"/>
    <x v="1"/>
  </r>
  <r>
    <s v="Cusick School District"/>
    <x v="0"/>
    <x v="1"/>
    <x v="1"/>
  </r>
  <r>
    <s v="Cusick School District"/>
    <x v="0"/>
    <x v="0"/>
    <x v="1"/>
  </r>
  <r>
    <s v="Cusick School District"/>
    <x v="1"/>
    <x v="3"/>
    <x v="1"/>
  </r>
  <r>
    <s v="Damman School District"/>
    <x v="2"/>
    <x v="4"/>
    <x v="4"/>
  </r>
  <r>
    <s v="Darrington School District"/>
    <x v="0"/>
    <x v="1"/>
    <x v="0"/>
  </r>
  <r>
    <s v="Darrington School District"/>
    <x v="1"/>
    <x v="3"/>
    <x v="0"/>
  </r>
  <r>
    <s v="Darrington School District"/>
    <x v="0"/>
    <x v="0"/>
    <x v="1"/>
  </r>
  <r>
    <s v="Darrington School District"/>
    <x v="0"/>
    <x v="2"/>
    <x v="1"/>
  </r>
  <r>
    <s v="Davenport School District"/>
    <x v="0"/>
    <x v="0"/>
    <x v="0"/>
  </r>
  <r>
    <s v="Davenport School District"/>
    <x v="0"/>
    <x v="1"/>
    <x v="1"/>
  </r>
  <r>
    <s v="Davenport School District"/>
    <x v="0"/>
    <x v="2"/>
    <x v="2"/>
  </r>
  <r>
    <s v="Davenport School District"/>
    <x v="1"/>
    <x v="3"/>
    <x v="3"/>
  </r>
  <r>
    <s v="Dayton School District"/>
    <x v="0"/>
    <x v="0"/>
    <x v="3"/>
  </r>
  <r>
    <s v="Dayton School District"/>
    <x v="0"/>
    <x v="1"/>
    <x v="0"/>
  </r>
  <r>
    <s v="Dayton School District"/>
    <x v="1"/>
    <x v="3"/>
    <x v="0"/>
  </r>
  <r>
    <s v="Dayton School District"/>
    <x v="0"/>
    <x v="2"/>
    <x v="1"/>
  </r>
  <r>
    <s v="Deer Park School District"/>
    <x v="0"/>
    <x v="0"/>
    <x v="0"/>
  </r>
  <r>
    <s v="Deer Park School District"/>
    <x v="0"/>
    <x v="2"/>
    <x v="1"/>
  </r>
  <r>
    <s v="Deer Park School District"/>
    <x v="0"/>
    <x v="1"/>
    <x v="1"/>
  </r>
  <r>
    <s v="Deer Park School District"/>
    <x v="1"/>
    <x v="3"/>
    <x v="3"/>
  </r>
  <r>
    <s v="Dieringer School District"/>
    <x v="0"/>
    <x v="0"/>
    <x v="3"/>
  </r>
  <r>
    <s v="Dieringer School District"/>
    <x v="1"/>
    <x v="3"/>
    <x v="3"/>
  </r>
  <r>
    <s v="Dieringer School District"/>
    <x v="0"/>
    <x v="1"/>
    <x v="0"/>
  </r>
  <r>
    <s v="Dieringer School District"/>
    <x v="0"/>
    <x v="2"/>
    <x v="1"/>
  </r>
  <r>
    <s v="Dixie School District"/>
    <x v="0"/>
    <x v="1"/>
    <x v="1"/>
  </r>
  <r>
    <s v="Dixie School District"/>
    <x v="1"/>
    <x v="3"/>
    <x v="0"/>
  </r>
  <r>
    <s v="Dixie School District"/>
    <x v="0"/>
    <x v="0"/>
    <x v="3"/>
  </r>
  <r>
    <s v="Dixie School District"/>
    <x v="0"/>
    <x v="2"/>
    <x v="2"/>
  </r>
  <r>
    <s v="East Valley School District (Spokane)"/>
    <x v="1"/>
    <x v="3"/>
    <x v="3"/>
  </r>
  <r>
    <s v="East Valley School District (Spokane)"/>
    <x v="0"/>
    <x v="2"/>
    <x v="1"/>
  </r>
  <r>
    <s v="East Valley School District (Spokane)"/>
    <x v="0"/>
    <x v="1"/>
    <x v="1"/>
  </r>
  <r>
    <s v="East Valley School District (Spokane)"/>
    <x v="0"/>
    <x v="0"/>
    <x v="1"/>
  </r>
  <r>
    <s v="East Valley School District (Yakima)"/>
    <x v="1"/>
    <x v="3"/>
    <x v="0"/>
  </r>
  <r>
    <s v="East Valley School District (Yakima)"/>
    <x v="0"/>
    <x v="2"/>
    <x v="2"/>
  </r>
  <r>
    <s v="East Valley School District (Yakima)"/>
    <x v="0"/>
    <x v="1"/>
    <x v="1"/>
  </r>
  <r>
    <s v="East Valley School District (Yakima)"/>
    <x v="0"/>
    <x v="0"/>
    <x v="1"/>
  </r>
  <r>
    <s v="Eastmont School District"/>
    <x v="0"/>
    <x v="2"/>
    <x v="3"/>
  </r>
  <r>
    <s v="Eastmont School District"/>
    <x v="0"/>
    <x v="1"/>
    <x v="0"/>
  </r>
  <r>
    <s v="Eastmont School District"/>
    <x v="0"/>
    <x v="0"/>
    <x v="0"/>
  </r>
  <r>
    <s v="Eastmont School District"/>
    <x v="1"/>
    <x v="3"/>
    <x v="0"/>
  </r>
  <r>
    <s v="Easton School District"/>
    <x v="0"/>
    <x v="0"/>
    <x v="0"/>
  </r>
  <r>
    <s v="Easton School District"/>
    <x v="1"/>
    <x v="3"/>
    <x v="0"/>
  </r>
  <r>
    <s v="Easton School District"/>
    <x v="0"/>
    <x v="2"/>
    <x v="2"/>
  </r>
  <r>
    <s v="Easton School District"/>
    <x v="0"/>
    <x v="1"/>
    <x v="2"/>
  </r>
  <r>
    <s v="Eatonville School District"/>
    <x v="0"/>
    <x v="2"/>
    <x v="2"/>
  </r>
  <r>
    <s v="Eatonville School District"/>
    <x v="0"/>
    <x v="1"/>
    <x v="1"/>
  </r>
  <r>
    <s v="Eatonville School District"/>
    <x v="1"/>
    <x v="3"/>
    <x v="3"/>
  </r>
  <r>
    <s v="Eatonville School District"/>
    <x v="0"/>
    <x v="0"/>
    <x v="0"/>
  </r>
  <r>
    <s v="Edmonds School District"/>
    <x v="0"/>
    <x v="0"/>
    <x v="3"/>
  </r>
  <r>
    <s v="Edmonds School District"/>
    <x v="1"/>
    <x v="3"/>
    <x v="1"/>
  </r>
  <r>
    <s v="Edmonds School District"/>
    <x v="0"/>
    <x v="2"/>
    <x v="1"/>
  </r>
  <r>
    <s v="Edmonds School District"/>
    <x v="0"/>
    <x v="1"/>
    <x v="1"/>
  </r>
  <r>
    <s v="Ellensburg School District"/>
    <x v="0"/>
    <x v="2"/>
    <x v="2"/>
  </r>
  <r>
    <s v="Ellensburg School District"/>
    <x v="0"/>
    <x v="1"/>
    <x v="1"/>
  </r>
  <r>
    <s v="Ellensburg School District"/>
    <x v="0"/>
    <x v="0"/>
    <x v="1"/>
  </r>
  <r>
    <s v="Ellensburg School District"/>
    <x v="1"/>
    <x v="3"/>
    <x v="0"/>
  </r>
  <r>
    <s v="Elma School District"/>
    <x v="0"/>
    <x v="2"/>
    <x v="1"/>
  </r>
  <r>
    <s v="Elma School District"/>
    <x v="0"/>
    <x v="1"/>
    <x v="1"/>
  </r>
  <r>
    <s v="Elma School District"/>
    <x v="1"/>
    <x v="3"/>
    <x v="1"/>
  </r>
  <r>
    <s v="Elma School District"/>
    <x v="0"/>
    <x v="0"/>
    <x v="3"/>
  </r>
  <r>
    <s v="Endicott School District"/>
    <x v="0"/>
    <x v="0"/>
    <x v="2"/>
  </r>
  <r>
    <s v="Endicott School District"/>
    <x v="1"/>
    <x v="3"/>
    <x v="2"/>
  </r>
  <r>
    <s v="Endicott School District"/>
    <x v="0"/>
    <x v="2"/>
    <x v="2"/>
  </r>
  <r>
    <s v="Endicott School District"/>
    <x v="0"/>
    <x v="1"/>
    <x v="1"/>
  </r>
  <r>
    <s v="Entiat School District"/>
    <x v="0"/>
    <x v="0"/>
    <x v="3"/>
  </r>
  <r>
    <s v="Entiat School District"/>
    <x v="1"/>
    <x v="3"/>
    <x v="3"/>
  </r>
  <r>
    <s v="Entiat School District"/>
    <x v="0"/>
    <x v="2"/>
    <x v="1"/>
  </r>
  <r>
    <s v="Entiat School District"/>
    <x v="0"/>
    <x v="1"/>
    <x v="1"/>
  </r>
  <r>
    <s v="Enumclaw School District"/>
    <x v="0"/>
    <x v="2"/>
    <x v="2"/>
  </r>
  <r>
    <s v="Enumclaw School District"/>
    <x v="0"/>
    <x v="1"/>
    <x v="2"/>
  </r>
  <r>
    <s v="Enumclaw School District"/>
    <x v="0"/>
    <x v="0"/>
    <x v="2"/>
  </r>
  <r>
    <s v="Enumclaw School District"/>
    <x v="1"/>
    <x v="3"/>
    <x v="3"/>
  </r>
  <r>
    <s v="Ephrata School District"/>
    <x v="0"/>
    <x v="0"/>
    <x v="3"/>
  </r>
  <r>
    <s v="Ephrata School District"/>
    <x v="1"/>
    <x v="3"/>
    <x v="3"/>
  </r>
  <r>
    <s v="Ephrata School District"/>
    <x v="0"/>
    <x v="2"/>
    <x v="3"/>
  </r>
  <r>
    <s v="Ephrata School District"/>
    <x v="0"/>
    <x v="1"/>
    <x v="1"/>
  </r>
  <r>
    <s v="Evaline School District"/>
    <x v="0"/>
    <x v="2"/>
    <x v="1"/>
  </r>
  <r>
    <s v="Evaline School District"/>
    <x v="0"/>
    <x v="1"/>
    <x v="1"/>
  </r>
  <r>
    <s v="Evaline School District"/>
    <x v="0"/>
    <x v="0"/>
    <x v="3"/>
  </r>
  <r>
    <s v="Evaline School District"/>
    <x v="1"/>
    <x v="3"/>
    <x v="3"/>
  </r>
  <r>
    <s v="Everett School District"/>
    <x v="0"/>
    <x v="0"/>
    <x v="3"/>
  </r>
  <r>
    <s v="Everett School District"/>
    <x v="1"/>
    <x v="3"/>
    <x v="3"/>
  </r>
  <r>
    <s v="Everett School District"/>
    <x v="0"/>
    <x v="2"/>
    <x v="1"/>
  </r>
  <r>
    <s v="Everett School District"/>
    <x v="0"/>
    <x v="1"/>
    <x v="1"/>
  </r>
  <r>
    <s v="Evergreen School District (Clark)"/>
    <x v="0"/>
    <x v="2"/>
    <x v="1"/>
  </r>
  <r>
    <s v="Evergreen School District (Clark)"/>
    <x v="0"/>
    <x v="1"/>
    <x v="1"/>
  </r>
  <r>
    <s v="Evergreen School District (Clark)"/>
    <x v="0"/>
    <x v="0"/>
    <x v="1"/>
  </r>
  <r>
    <s v="Evergreen School District (Clark)"/>
    <x v="1"/>
    <x v="3"/>
    <x v="1"/>
  </r>
  <r>
    <s v="Evergreen School District (Stevens)"/>
    <x v="1"/>
    <x v="3"/>
    <x v="0"/>
  </r>
  <r>
    <s v="Evergreen School District (Stevens)"/>
    <x v="0"/>
    <x v="2"/>
    <x v="1"/>
  </r>
  <r>
    <s v="Evergreen School District (Stevens)"/>
    <x v="0"/>
    <x v="1"/>
    <x v="1"/>
  </r>
  <r>
    <s v="Evergreen School District (Stevens)"/>
    <x v="0"/>
    <x v="0"/>
    <x v="1"/>
  </r>
  <r>
    <s v="Federal Way School District"/>
    <x v="0"/>
    <x v="2"/>
    <x v="1"/>
  </r>
  <r>
    <s v="Federal Way School District"/>
    <x v="0"/>
    <x v="1"/>
    <x v="1"/>
  </r>
  <r>
    <s v="Federal Way School District"/>
    <x v="0"/>
    <x v="0"/>
    <x v="1"/>
  </r>
  <r>
    <s v="Federal Way School District"/>
    <x v="1"/>
    <x v="3"/>
    <x v="3"/>
  </r>
  <r>
    <s v="Ferndale School District"/>
    <x v="2"/>
    <x v="4"/>
    <x v="4"/>
  </r>
  <r>
    <s v="Fife School District"/>
    <x v="0"/>
    <x v="0"/>
    <x v="3"/>
  </r>
  <r>
    <s v="Fife School District"/>
    <x v="0"/>
    <x v="2"/>
    <x v="1"/>
  </r>
  <r>
    <s v="Fife School District"/>
    <x v="0"/>
    <x v="1"/>
    <x v="1"/>
  </r>
  <r>
    <s v="Fife School District"/>
    <x v="1"/>
    <x v="3"/>
    <x v="0"/>
  </r>
  <r>
    <s v="Finley School District"/>
    <x v="0"/>
    <x v="2"/>
    <x v="2"/>
  </r>
  <r>
    <s v="Finley School District"/>
    <x v="0"/>
    <x v="1"/>
    <x v="1"/>
  </r>
  <r>
    <s v="Finley School District"/>
    <x v="1"/>
    <x v="3"/>
    <x v="1"/>
  </r>
  <r>
    <s v="Finley School District"/>
    <x v="0"/>
    <x v="0"/>
    <x v="3"/>
  </r>
  <r>
    <s v="Franklin Pierce School District"/>
    <x v="0"/>
    <x v="0"/>
    <x v="0"/>
  </r>
  <r>
    <s v="Franklin Pierce School District"/>
    <x v="0"/>
    <x v="2"/>
    <x v="1"/>
  </r>
  <r>
    <s v="Franklin Pierce School District"/>
    <x v="0"/>
    <x v="1"/>
    <x v="1"/>
  </r>
  <r>
    <s v="Franklin Pierce School District"/>
    <x v="1"/>
    <x v="3"/>
    <x v="1"/>
  </r>
  <r>
    <s v="Freeman School District"/>
    <x v="0"/>
    <x v="2"/>
    <x v="1"/>
  </r>
  <r>
    <s v="Freeman School District"/>
    <x v="0"/>
    <x v="1"/>
    <x v="1"/>
  </r>
  <r>
    <s v="Freeman School District"/>
    <x v="0"/>
    <x v="0"/>
    <x v="1"/>
  </r>
  <r>
    <s v="Freeman School District"/>
    <x v="1"/>
    <x v="3"/>
    <x v="1"/>
  </r>
  <r>
    <s v="Garfield School District"/>
    <x v="0"/>
    <x v="2"/>
    <x v="1"/>
  </r>
  <r>
    <s v="Garfield School District"/>
    <x v="0"/>
    <x v="1"/>
    <x v="1"/>
  </r>
  <r>
    <s v="Garfield School District"/>
    <x v="0"/>
    <x v="0"/>
    <x v="1"/>
  </r>
  <r>
    <s v="Garfield School District"/>
    <x v="1"/>
    <x v="3"/>
    <x v="0"/>
  </r>
  <r>
    <s v="Glenwood School District"/>
    <x v="0"/>
    <x v="2"/>
    <x v="1"/>
  </r>
  <r>
    <s v="Glenwood School District"/>
    <x v="0"/>
    <x v="1"/>
    <x v="1"/>
  </r>
  <r>
    <s v="Glenwood School District"/>
    <x v="0"/>
    <x v="0"/>
    <x v="3"/>
  </r>
  <r>
    <s v="Glenwood School District"/>
    <x v="1"/>
    <x v="3"/>
    <x v="3"/>
  </r>
  <r>
    <s v="Goldendale School District"/>
    <x v="0"/>
    <x v="1"/>
    <x v="1"/>
  </r>
  <r>
    <s v="Goldendale School District"/>
    <x v="0"/>
    <x v="0"/>
    <x v="1"/>
  </r>
  <r>
    <s v="Goldendale School District"/>
    <x v="1"/>
    <x v="3"/>
    <x v="1"/>
  </r>
  <r>
    <s v="Goldendale School District"/>
    <x v="0"/>
    <x v="2"/>
    <x v="2"/>
  </r>
  <r>
    <s v="Grand Coulee Dam School District"/>
    <x v="0"/>
    <x v="0"/>
    <x v="2"/>
  </r>
  <r>
    <s v="Grand Coulee Dam School District"/>
    <x v="0"/>
    <x v="2"/>
    <x v="1"/>
  </r>
  <r>
    <s v="Grand Coulee Dam School District"/>
    <x v="0"/>
    <x v="1"/>
    <x v="1"/>
  </r>
  <r>
    <s v="Grand Coulee Dam School District"/>
    <x v="1"/>
    <x v="3"/>
    <x v="0"/>
  </r>
  <r>
    <s v="Grandview School District"/>
    <x v="0"/>
    <x v="0"/>
    <x v="0"/>
  </r>
  <r>
    <s v="Grandview School District"/>
    <x v="0"/>
    <x v="2"/>
    <x v="2"/>
  </r>
  <r>
    <s v="Grandview School District"/>
    <x v="1"/>
    <x v="3"/>
    <x v="1"/>
  </r>
  <r>
    <s v="Grandview School District"/>
    <x v="0"/>
    <x v="1"/>
    <x v="1"/>
  </r>
  <r>
    <s v="Granger School District"/>
    <x v="0"/>
    <x v="2"/>
    <x v="2"/>
  </r>
  <r>
    <s v="Granger School District"/>
    <x v="1"/>
    <x v="3"/>
    <x v="0"/>
  </r>
  <r>
    <s v="Granger School District"/>
    <x v="0"/>
    <x v="1"/>
    <x v="1"/>
  </r>
  <r>
    <s v="Granger School District"/>
    <x v="0"/>
    <x v="0"/>
    <x v="1"/>
  </r>
  <r>
    <s v="Granite Falls School District"/>
    <x v="0"/>
    <x v="1"/>
    <x v="0"/>
  </r>
  <r>
    <s v="Granite Falls School District"/>
    <x v="0"/>
    <x v="0"/>
    <x v="3"/>
  </r>
  <r>
    <s v="Granite Falls School District"/>
    <x v="1"/>
    <x v="3"/>
    <x v="3"/>
  </r>
  <r>
    <s v="Granite Falls School District"/>
    <x v="0"/>
    <x v="2"/>
    <x v="1"/>
  </r>
  <r>
    <s v="Grapeview School District"/>
    <x v="2"/>
    <x v="4"/>
    <x v="4"/>
  </r>
  <r>
    <s v="Great Northern School District"/>
    <x v="1"/>
    <x v="3"/>
    <x v="3"/>
  </r>
  <r>
    <s v="Great Northern School District"/>
    <x v="0"/>
    <x v="1"/>
    <x v="3"/>
  </r>
  <r>
    <s v="Great Northern School District"/>
    <x v="0"/>
    <x v="0"/>
    <x v="1"/>
  </r>
  <r>
    <s v="Great Northern School District"/>
    <x v="0"/>
    <x v="2"/>
    <x v="1"/>
  </r>
  <r>
    <s v="Green Mountain School District"/>
    <x v="0"/>
    <x v="2"/>
    <x v="1"/>
  </r>
  <r>
    <s v="Green Mountain School District"/>
    <x v="0"/>
    <x v="1"/>
    <x v="1"/>
  </r>
  <r>
    <s v="Green Mountain School District"/>
    <x v="1"/>
    <x v="3"/>
    <x v="0"/>
  </r>
  <r>
    <s v="Green Mountain School District"/>
    <x v="0"/>
    <x v="0"/>
    <x v="3"/>
  </r>
  <r>
    <s v="Griffin School District"/>
    <x v="0"/>
    <x v="2"/>
    <x v="1"/>
  </r>
  <r>
    <s v="Griffin School District"/>
    <x v="0"/>
    <x v="1"/>
    <x v="1"/>
  </r>
  <r>
    <s v="Griffin School District"/>
    <x v="0"/>
    <x v="0"/>
    <x v="1"/>
  </r>
  <r>
    <s v="Griffin School District"/>
    <x v="1"/>
    <x v="3"/>
    <x v="0"/>
  </r>
  <r>
    <s v="Harrington School District"/>
    <x v="0"/>
    <x v="2"/>
    <x v="1"/>
  </r>
  <r>
    <s v="Harrington School District"/>
    <x v="0"/>
    <x v="1"/>
    <x v="1"/>
  </r>
  <r>
    <s v="Harrington School District"/>
    <x v="0"/>
    <x v="0"/>
    <x v="1"/>
  </r>
  <r>
    <s v="Harrington School District"/>
    <x v="1"/>
    <x v="3"/>
    <x v="1"/>
  </r>
  <r>
    <s v="Highland School District"/>
    <x v="0"/>
    <x v="0"/>
    <x v="2"/>
  </r>
  <r>
    <s v="Highland School District"/>
    <x v="1"/>
    <x v="3"/>
    <x v="0"/>
  </r>
  <r>
    <s v="Highland School District"/>
    <x v="0"/>
    <x v="1"/>
    <x v="0"/>
  </r>
  <r>
    <s v="Highland School District"/>
    <x v="0"/>
    <x v="2"/>
    <x v="1"/>
  </r>
  <r>
    <s v="Highline School District"/>
    <x v="0"/>
    <x v="2"/>
    <x v="1"/>
  </r>
  <r>
    <s v="Highline School District"/>
    <x v="0"/>
    <x v="1"/>
    <x v="1"/>
  </r>
  <r>
    <s v="Highline School District"/>
    <x v="1"/>
    <x v="3"/>
    <x v="1"/>
  </r>
  <r>
    <s v="Highline School District"/>
    <x v="0"/>
    <x v="0"/>
    <x v="0"/>
  </r>
  <r>
    <s v="Hockinson School District"/>
    <x v="0"/>
    <x v="1"/>
    <x v="1"/>
  </r>
  <r>
    <s v="Hockinson School District"/>
    <x v="0"/>
    <x v="0"/>
    <x v="1"/>
  </r>
  <r>
    <s v="Hockinson School District"/>
    <x v="1"/>
    <x v="3"/>
    <x v="1"/>
  </r>
  <r>
    <s v="Hockinson School District"/>
    <x v="0"/>
    <x v="2"/>
    <x v="2"/>
  </r>
  <r>
    <s v="Hood Canal School District"/>
    <x v="0"/>
    <x v="2"/>
    <x v="1"/>
  </r>
  <r>
    <s v="Hood Canal School District"/>
    <x v="0"/>
    <x v="1"/>
    <x v="1"/>
  </r>
  <r>
    <s v="Hood Canal School District"/>
    <x v="1"/>
    <x v="3"/>
    <x v="3"/>
  </r>
  <r>
    <s v="Hood Canal School District"/>
    <x v="0"/>
    <x v="0"/>
    <x v="0"/>
  </r>
  <r>
    <s v="Hoquiam School District"/>
    <x v="0"/>
    <x v="0"/>
    <x v="0"/>
  </r>
  <r>
    <s v="Hoquiam School District"/>
    <x v="0"/>
    <x v="1"/>
    <x v="1"/>
  </r>
  <r>
    <s v="Hoquiam School District"/>
    <x v="1"/>
    <x v="3"/>
    <x v="3"/>
  </r>
  <r>
    <s v="Hoquiam School District"/>
    <x v="0"/>
    <x v="2"/>
    <x v="2"/>
  </r>
  <r>
    <s v="Inchelium School District"/>
    <x v="0"/>
    <x v="2"/>
    <x v="1"/>
  </r>
  <r>
    <s v="Inchelium School District"/>
    <x v="0"/>
    <x v="1"/>
    <x v="0"/>
  </r>
  <r>
    <s v="Inchelium School District"/>
    <x v="0"/>
    <x v="0"/>
    <x v="0"/>
  </r>
  <r>
    <s v="Inchelium School District"/>
    <x v="1"/>
    <x v="3"/>
    <x v="0"/>
  </r>
  <r>
    <s v="Index School District"/>
    <x v="1"/>
    <x v="3"/>
    <x v="2"/>
  </r>
  <r>
    <s v="Index School District"/>
    <x v="0"/>
    <x v="2"/>
    <x v="2"/>
  </r>
  <r>
    <s v="Index School District"/>
    <x v="0"/>
    <x v="1"/>
    <x v="1"/>
  </r>
  <r>
    <s v="Index School District"/>
    <x v="0"/>
    <x v="0"/>
    <x v="1"/>
  </r>
  <r>
    <s v="Issaquah School District"/>
    <x v="0"/>
    <x v="2"/>
    <x v="1"/>
  </r>
  <r>
    <s v="Issaquah School District"/>
    <x v="0"/>
    <x v="1"/>
    <x v="1"/>
  </r>
  <r>
    <s v="Issaquah School District"/>
    <x v="0"/>
    <x v="0"/>
    <x v="3"/>
  </r>
  <r>
    <s v="Issaquah School District"/>
    <x v="1"/>
    <x v="3"/>
    <x v="0"/>
  </r>
  <r>
    <s v="Kahlotus School District"/>
    <x v="0"/>
    <x v="0"/>
    <x v="3"/>
  </r>
  <r>
    <s v="Kahlotus School District"/>
    <x v="1"/>
    <x v="3"/>
    <x v="3"/>
  </r>
  <r>
    <s v="Kahlotus School District"/>
    <x v="0"/>
    <x v="2"/>
    <x v="1"/>
  </r>
  <r>
    <s v="Kahlotus School District"/>
    <x v="0"/>
    <x v="1"/>
    <x v="1"/>
  </r>
  <r>
    <s v="Kalama School District"/>
    <x v="0"/>
    <x v="2"/>
    <x v="2"/>
  </r>
  <r>
    <s v="Kalama School District"/>
    <x v="0"/>
    <x v="1"/>
    <x v="1"/>
  </r>
  <r>
    <s v="Kalama School District"/>
    <x v="1"/>
    <x v="3"/>
    <x v="1"/>
  </r>
  <r>
    <s v="Kalama School District"/>
    <x v="0"/>
    <x v="0"/>
    <x v="3"/>
  </r>
  <r>
    <s v="Keller School District"/>
    <x v="0"/>
    <x v="2"/>
    <x v="1"/>
  </r>
  <r>
    <s v="Keller School District"/>
    <x v="0"/>
    <x v="1"/>
    <x v="1"/>
  </r>
  <r>
    <s v="Keller School District"/>
    <x v="0"/>
    <x v="0"/>
    <x v="1"/>
  </r>
  <r>
    <s v="Keller School District"/>
    <x v="1"/>
    <x v="3"/>
    <x v="1"/>
  </r>
  <r>
    <s v="Kelso School District"/>
    <x v="0"/>
    <x v="2"/>
    <x v="1"/>
  </r>
  <r>
    <s v="Kelso School District"/>
    <x v="0"/>
    <x v="1"/>
    <x v="1"/>
  </r>
  <r>
    <s v="Kelso School District"/>
    <x v="0"/>
    <x v="0"/>
    <x v="1"/>
  </r>
  <r>
    <s v="Kelso School District"/>
    <x v="1"/>
    <x v="3"/>
    <x v="0"/>
  </r>
  <r>
    <s v="Kennewick School District"/>
    <x v="0"/>
    <x v="2"/>
    <x v="2"/>
  </r>
  <r>
    <s v="Kennewick School District"/>
    <x v="0"/>
    <x v="1"/>
    <x v="1"/>
  </r>
  <r>
    <s v="Kennewick School District"/>
    <x v="0"/>
    <x v="0"/>
    <x v="3"/>
  </r>
  <r>
    <s v="Kennewick School District"/>
    <x v="1"/>
    <x v="3"/>
    <x v="3"/>
  </r>
  <r>
    <s v="Kent School District"/>
    <x v="0"/>
    <x v="0"/>
    <x v="0"/>
  </r>
  <r>
    <s v="Kent School District"/>
    <x v="1"/>
    <x v="3"/>
    <x v="3"/>
  </r>
  <r>
    <s v="Kent School District"/>
    <x v="0"/>
    <x v="2"/>
    <x v="2"/>
  </r>
  <r>
    <s v="Kent School District"/>
    <x v="0"/>
    <x v="1"/>
    <x v="2"/>
  </r>
  <r>
    <s v="Kettle Falls School District"/>
    <x v="0"/>
    <x v="0"/>
    <x v="3"/>
  </r>
  <r>
    <s v="Kettle Falls School District"/>
    <x v="1"/>
    <x v="3"/>
    <x v="3"/>
  </r>
  <r>
    <s v="Kettle Falls School District"/>
    <x v="0"/>
    <x v="2"/>
    <x v="1"/>
  </r>
  <r>
    <s v="Kettle Falls School District"/>
    <x v="0"/>
    <x v="1"/>
    <x v="1"/>
  </r>
  <r>
    <s v="Kiona-Benton City School District"/>
    <x v="0"/>
    <x v="2"/>
    <x v="2"/>
  </r>
  <r>
    <s v="Kiona-Benton City School District"/>
    <x v="0"/>
    <x v="1"/>
    <x v="2"/>
  </r>
  <r>
    <s v="Kiona-Benton City School District"/>
    <x v="1"/>
    <x v="3"/>
    <x v="0"/>
  </r>
  <r>
    <s v="Kiona-Benton City School District"/>
    <x v="0"/>
    <x v="0"/>
    <x v="1"/>
  </r>
  <r>
    <s v="Kittitas School District"/>
    <x v="0"/>
    <x v="2"/>
    <x v="1"/>
  </r>
  <r>
    <s v="Kittitas School District"/>
    <x v="0"/>
    <x v="1"/>
    <x v="1"/>
  </r>
  <r>
    <s v="Kittitas School District"/>
    <x v="0"/>
    <x v="0"/>
    <x v="1"/>
  </r>
  <r>
    <s v="Kittitas School District"/>
    <x v="1"/>
    <x v="3"/>
    <x v="1"/>
  </r>
  <r>
    <s v="Klickitat School District"/>
    <x v="0"/>
    <x v="2"/>
    <x v="2"/>
  </r>
  <r>
    <s v="Klickitat School District"/>
    <x v="1"/>
    <x v="3"/>
    <x v="3"/>
  </r>
  <r>
    <s v="Klickitat School District"/>
    <x v="0"/>
    <x v="1"/>
    <x v="1"/>
  </r>
  <r>
    <s v="Klickitat School District"/>
    <x v="0"/>
    <x v="0"/>
    <x v="1"/>
  </r>
  <r>
    <s v="La Center School District"/>
    <x v="0"/>
    <x v="2"/>
    <x v="1"/>
  </r>
  <r>
    <s v="La Center School District"/>
    <x v="0"/>
    <x v="1"/>
    <x v="1"/>
  </r>
  <r>
    <s v="La Center School District"/>
    <x v="1"/>
    <x v="3"/>
    <x v="0"/>
  </r>
  <r>
    <s v="La Center School District"/>
    <x v="0"/>
    <x v="0"/>
    <x v="3"/>
  </r>
  <r>
    <s v="La Conner School District"/>
    <x v="0"/>
    <x v="0"/>
    <x v="3"/>
  </r>
  <r>
    <s v="La Conner School District"/>
    <x v="0"/>
    <x v="2"/>
    <x v="2"/>
  </r>
  <r>
    <s v="La Conner School District"/>
    <x v="0"/>
    <x v="1"/>
    <x v="0"/>
  </r>
  <r>
    <s v="La Conner School District"/>
    <x v="1"/>
    <x v="3"/>
    <x v="0"/>
  </r>
  <r>
    <s v="LaCrosse School District"/>
    <x v="0"/>
    <x v="2"/>
    <x v="1"/>
  </r>
  <r>
    <s v="LaCrosse School District"/>
    <x v="0"/>
    <x v="1"/>
    <x v="1"/>
  </r>
  <r>
    <s v="LaCrosse School District"/>
    <x v="0"/>
    <x v="0"/>
    <x v="3"/>
  </r>
  <r>
    <s v="LaCrosse School District"/>
    <x v="1"/>
    <x v="3"/>
    <x v="3"/>
  </r>
  <r>
    <s v="Lake Chelan School District"/>
    <x v="0"/>
    <x v="2"/>
    <x v="1"/>
  </r>
  <r>
    <s v="Lake Chelan School District"/>
    <x v="0"/>
    <x v="1"/>
    <x v="1"/>
  </r>
  <r>
    <s v="Lake Chelan School District"/>
    <x v="0"/>
    <x v="0"/>
    <x v="1"/>
  </r>
  <r>
    <s v="Lake Chelan School District"/>
    <x v="1"/>
    <x v="3"/>
    <x v="1"/>
  </r>
  <r>
    <s v="Lake Quinault School District"/>
    <x v="0"/>
    <x v="2"/>
    <x v="2"/>
  </r>
  <r>
    <s v="Lake Quinault School District"/>
    <x v="0"/>
    <x v="1"/>
    <x v="1"/>
  </r>
  <r>
    <s v="Lake Quinault School District"/>
    <x v="1"/>
    <x v="3"/>
    <x v="3"/>
  </r>
  <r>
    <s v="Lake Quinault School District"/>
    <x v="0"/>
    <x v="0"/>
    <x v="0"/>
  </r>
  <r>
    <s v="Lake Stevens School District"/>
    <x v="1"/>
    <x v="3"/>
    <x v="3"/>
  </r>
  <r>
    <s v="Lake Stevens School District"/>
    <x v="0"/>
    <x v="2"/>
    <x v="1"/>
  </r>
  <r>
    <s v="Lake Stevens School District"/>
    <x v="0"/>
    <x v="1"/>
    <x v="1"/>
  </r>
  <r>
    <s v="Lake Stevens School District"/>
    <x v="0"/>
    <x v="0"/>
    <x v="1"/>
  </r>
  <r>
    <s v="Lake Washington School District"/>
    <x v="0"/>
    <x v="2"/>
    <x v="3"/>
  </r>
  <r>
    <s v="Lake Washington School District"/>
    <x v="0"/>
    <x v="1"/>
    <x v="3"/>
  </r>
  <r>
    <s v="Lake Washington School District"/>
    <x v="0"/>
    <x v="0"/>
    <x v="3"/>
  </r>
  <r>
    <s v="Lake Washington School District"/>
    <x v="1"/>
    <x v="3"/>
    <x v="3"/>
  </r>
  <r>
    <s v="Lakewood School District"/>
    <x v="0"/>
    <x v="0"/>
    <x v="3"/>
  </r>
  <r>
    <s v="Lakewood School District"/>
    <x v="1"/>
    <x v="3"/>
    <x v="0"/>
  </r>
  <r>
    <s v="Lakewood School District"/>
    <x v="0"/>
    <x v="2"/>
    <x v="1"/>
  </r>
  <r>
    <s v="Lakewood School District"/>
    <x v="0"/>
    <x v="1"/>
    <x v="1"/>
  </r>
  <r>
    <s v="Lamont School District"/>
    <x v="0"/>
    <x v="0"/>
    <x v="0"/>
  </r>
  <r>
    <s v="Lamont School District"/>
    <x v="1"/>
    <x v="3"/>
    <x v="0"/>
  </r>
  <r>
    <s v="Lamont School District"/>
    <x v="0"/>
    <x v="2"/>
    <x v="2"/>
  </r>
  <r>
    <s v="Lamont School District"/>
    <x v="0"/>
    <x v="1"/>
    <x v="1"/>
  </r>
  <r>
    <s v="Liberty School District"/>
    <x v="1"/>
    <x v="3"/>
    <x v="3"/>
  </r>
  <r>
    <s v="Liberty School District"/>
    <x v="0"/>
    <x v="2"/>
    <x v="1"/>
  </r>
  <r>
    <s v="Liberty School District"/>
    <x v="0"/>
    <x v="1"/>
    <x v="1"/>
  </r>
  <r>
    <s v="Liberty School District"/>
    <x v="0"/>
    <x v="0"/>
    <x v="1"/>
  </r>
  <r>
    <s v="Lind School District"/>
    <x v="0"/>
    <x v="1"/>
    <x v="1"/>
  </r>
  <r>
    <s v="Lind School District"/>
    <x v="1"/>
    <x v="3"/>
    <x v="0"/>
  </r>
  <r>
    <s v="Lind School District"/>
    <x v="0"/>
    <x v="2"/>
    <x v="3"/>
  </r>
  <r>
    <s v="Lind School District"/>
    <x v="0"/>
    <x v="0"/>
    <x v="2"/>
  </r>
  <r>
    <s v="Longview School District"/>
    <x v="0"/>
    <x v="2"/>
    <x v="1"/>
  </r>
  <r>
    <s v="Longview School District"/>
    <x v="0"/>
    <x v="1"/>
    <x v="1"/>
  </r>
  <r>
    <s v="Longview School District"/>
    <x v="0"/>
    <x v="0"/>
    <x v="0"/>
  </r>
  <r>
    <s v="Longview School District"/>
    <x v="1"/>
    <x v="3"/>
    <x v="0"/>
  </r>
  <r>
    <s v="Loon Lake School District"/>
    <x v="0"/>
    <x v="1"/>
    <x v="0"/>
  </r>
  <r>
    <s v="Loon Lake School District"/>
    <x v="0"/>
    <x v="0"/>
    <x v="0"/>
  </r>
  <r>
    <s v="Loon Lake School District"/>
    <x v="0"/>
    <x v="2"/>
    <x v="2"/>
  </r>
  <r>
    <s v="Loon Lake School District"/>
    <x v="1"/>
    <x v="3"/>
    <x v="1"/>
  </r>
  <r>
    <s v="Lopez School District"/>
    <x v="0"/>
    <x v="0"/>
    <x v="3"/>
  </r>
  <r>
    <s v="Lopez School District"/>
    <x v="1"/>
    <x v="3"/>
    <x v="0"/>
  </r>
  <r>
    <s v="Lopez School District"/>
    <x v="0"/>
    <x v="2"/>
    <x v="1"/>
  </r>
  <r>
    <s v="Lopez School District"/>
    <x v="0"/>
    <x v="1"/>
    <x v="1"/>
  </r>
  <r>
    <s v="Lyle School District"/>
    <x v="0"/>
    <x v="1"/>
    <x v="0"/>
  </r>
  <r>
    <s v="Lyle School District"/>
    <x v="0"/>
    <x v="0"/>
    <x v="0"/>
  </r>
  <r>
    <s v="Lyle School District"/>
    <x v="1"/>
    <x v="3"/>
    <x v="0"/>
  </r>
  <r>
    <s v="Lyle School District"/>
    <x v="0"/>
    <x v="2"/>
    <x v="1"/>
  </r>
  <r>
    <s v="Lynden School District"/>
    <x v="0"/>
    <x v="2"/>
    <x v="1"/>
  </r>
  <r>
    <s v="Lynden School District"/>
    <x v="0"/>
    <x v="1"/>
    <x v="1"/>
  </r>
  <r>
    <s v="Lynden School District"/>
    <x v="0"/>
    <x v="0"/>
    <x v="1"/>
  </r>
  <r>
    <s v="Lynden School District"/>
    <x v="1"/>
    <x v="3"/>
    <x v="1"/>
  </r>
  <r>
    <s v="Mabton School District"/>
    <x v="0"/>
    <x v="2"/>
    <x v="1"/>
  </r>
  <r>
    <s v="Mabton School District"/>
    <x v="0"/>
    <x v="1"/>
    <x v="1"/>
  </r>
  <r>
    <s v="Mabton School District"/>
    <x v="0"/>
    <x v="0"/>
    <x v="1"/>
  </r>
  <r>
    <s v="Mabton School District"/>
    <x v="1"/>
    <x v="3"/>
    <x v="1"/>
  </r>
  <r>
    <s v="Mansfield School District"/>
    <x v="0"/>
    <x v="2"/>
    <x v="1"/>
  </r>
  <r>
    <s v="Mansfield School District"/>
    <x v="0"/>
    <x v="1"/>
    <x v="0"/>
  </r>
  <r>
    <s v="Mansfield School District"/>
    <x v="0"/>
    <x v="0"/>
    <x v="0"/>
  </r>
  <r>
    <s v="Mansfield School District"/>
    <x v="1"/>
    <x v="3"/>
    <x v="0"/>
  </r>
  <r>
    <s v="Manson School District"/>
    <x v="0"/>
    <x v="0"/>
    <x v="0"/>
  </r>
  <r>
    <s v="Manson School District"/>
    <x v="0"/>
    <x v="2"/>
    <x v="2"/>
  </r>
  <r>
    <s v="Manson School District"/>
    <x v="0"/>
    <x v="1"/>
    <x v="2"/>
  </r>
  <r>
    <s v="Manson School District"/>
    <x v="1"/>
    <x v="3"/>
    <x v="3"/>
  </r>
  <r>
    <s v="Mary M Knight School District"/>
    <x v="0"/>
    <x v="2"/>
    <x v="1"/>
  </r>
  <r>
    <s v="Mary M Knight School District"/>
    <x v="0"/>
    <x v="1"/>
    <x v="1"/>
  </r>
  <r>
    <s v="Mary M Knight School District"/>
    <x v="0"/>
    <x v="0"/>
    <x v="0"/>
  </r>
  <r>
    <s v="Mary M Knight School District"/>
    <x v="1"/>
    <x v="3"/>
    <x v="0"/>
  </r>
  <r>
    <s v="Mary Walker School District"/>
    <x v="2"/>
    <x v="4"/>
    <x v="4"/>
  </r>
  <r>
    <s v="Marysville School District"/>
    <x v="0"/>
    <x v="0"/>
    <x v="0"/>
  </r>
  <r>
    <s v="Marysville School District"/>
    <x v="0"/>
    <x v="1"/>
    <x v="1"/>
  </r>
  <r>
    <s v="Marysville School District"/>
    <x v="1"/>
    <x v="3"/>
    <x v="1"/>
  </r>
  <r>
    <s v="Marysville School District"/>
    <x v="0"/>
    <x v="2"/>
    <x v="2"/>
  </r>
  <r>
    <s v="McCleary School District"/>
    <x v="0"/>
    <x v="2"/>
    <x v="1"/>
  </r>
  <r>
    <s v="McCleary School District"/>
    <x v="0"/>
    <x v="1"/>
    <x v="1"/>
  </r>
  <r>
    <s v="McCleary School District"/>
    <x v="0"/>
    <x v="0"/>
    <x v="0"/>
  </r>
  <r>
    <s v="McCleary School District"/>
    <x v="1"/>
    <x v="3"/>
    <x v="0"/>
  </r>
  <r>
    <s v="Mead School District"/>
    <x v="0"/>
    <x v="1"/>
    <x v="1"/>
  </r>
  <r>
    <s v="Mead School District"/>
    <x v="0"/>
    <x v="2"/>
    <x v="2"/>
  </r>
  <r>
    <s v="Mead School District"/>
    <x v="0"/>
    <x v="0"/>
    <x v="3"/>
  </r>
  <r>
    <s v="Mead School District"/>
    <x v="1"/>
    <x v="3"/>
    <x v="3"/>
  </r>
  <r>
    <s v="Medical Lake School District"/>
    <x v="0"/>
    <x v="2"/>
    <x v="1"/>
  </r>
  <r>
    <s v="Medical Lake School District"/>
    <x v="0"/>
    <x v="1"/>
    <x v="1"/>
  </r>
  <r>
    <s v="Medical Lake School District"/>
    <x v="0"/>
    <x v="0"/>
    <x v="0"/>
  </r>
  <r>
    <s v="Medical Lake School District"/>
    <x v="1"/>
    <x v="3"/>
    <x v="0"/>
  </r>
  <r>
    <s v="Mercer Island School District"/>
    <x v="0"/>
    <x v="0"/>
    <x v="0"/>
  </r>
  <r>
    <s v="Mercer Island School District"/>
    <x v="1"/>
    <x v="3"/>
    <x v="3"/>
  </r>
  <r>
    <s v="Mercer Island School District"/>
    <x v="0"/>
    <x v="2"/>
    <x v="3"/>
  </r>
  <r>
    <s v="Mercer Island School District"/>
    <x v="0"/>
    <x v="1"/>
    <x v="3"/>
  </r>
  <r>
    <s v="Meridian School District"/>
    <x v="0"/>
    <x v="2"/>
    <x v="1"/>
  </r>
  <r>
    <s v="Meridian School District"/>
    <x v="0"/>
    <x v="1"/>
    <x v="1"/>
  </r>
  <r>
    <s v="Meridian School District"/>
    <x v="0"/>
    <x v="0"/>
    <x v="1"/>
  </r>
  <r>
    <s v="Meridian School District"/>
    <x v="1"/>
    <x v="3"/>
    <x v="1"/>
  </r>
  <r>
    <s v="Methow Valley School District"/>
    <x v="1"/>
    <x v="3"/>
    <x v="0"/>
  </r>
  <r>
    <s v="Methow Valley School District"/>
    <x v="0"/>
    <x v="2"/>
    <x v="3"/>
  </r>
  <r>
    <s v="Methow Valley School District"/>
    <x v="0"/>
    <x v="1"/>
    <x v="1"/>
  </r>
  <r>
    <s v="Methow Valley School District"/>
    <x v="0"/>
    <x v="0"/>
    <x v="1"/>
  </r>
  <r>
    <s v="Mill A School District"/>
    <x v="0"/>
    <x v="0"/>
    <x v="0"/>
  </r>
  <r>
    <s v="Mill A School District"/>
    <x v="1"/>
    <x v="3"/>
    <x v="1"/>
  </r>
  <r>
    <s v="Mill A School District"/>
    <x v="0"/>
    <x v="2"/>
    <x v="1"/>
  </r>
  <r>
    <s v="Mill A School District"/>
    <x v="0"/>
    <x v="1"/>
    <x v="1"/>
  </r>
  <r>
    <s v="Monroe School District"/>
    <x v="0"/>
    <x v="2"/>
    <x v="1"/>
  </r>
  <r>
    <s v="Monroe School District"/>
    <x v="0"/>
    <x v="1"/>
    <x v="1"/>
  </r>
  <r>
    <s v="Monroe School District"/>
    <x v="0"/>
    <x v="0"/>
    <x v="3"/>
  </r>
  <r>
    <s v="Monroe School District"/>
    <x v="1"/>
    <x v="3"/>
    <x v="3"/>
  </r>
  <r>
    <s v="Montesano School District"/>
    <x v="1"/>
    <x v="3"/>
    <x v="3"/>
  </r>
  <r>
    <s v="Montesano School District"/>
    <x v="0"/>
    <x v="2"/>
    <x v="1"/>
  </r>
  <r>
    <s v="Montesano School District"/>
    <x v="0"/>
    <x v="1"/>
    <x v="1"/>
  </r>
  <r>
    <s v="Montesano School District"/>
    <x v="0"/>
    <x v="0"/>
    <x v="1"/>
  </r>
  <r>
    <s v="Morton School District"/>
    <x v="0"/>
    <x v="1"/>
    <x v="1"/>
  </r>
  <r>
    <s v="Morton School District"/>
    <x v="1"/>
    <x v="3"/>
    <x v="0"/>
  </r>
  <r>
    <s v="Morton School District"/>
    <x v="0"/>
    <x v="0"/>
    <x v="2"/>
  </r>
  <r>
    <s v="Morton School District"/>
    <x v="0"/>
    <x v="2"/>
    <x v="2"/>
  </r>
  <r>
    <s v="Moses Lake School District"/>
    <x v="0"/>
    <x v="0"/>
    <x v="0"/>
  </r>
  <r>
    <s v="Moses Lake School District"/>
    <x v="1"/>
    <x v="3"/>
    <x v="0"/>
  </r>
  <r>
    <s v="Moses Lake School District"/>
    <x v="0"/>
    <x v="2"/>
    <x v="1"/>
  </r>
  <r>
    <s v="Moses Lake School District"/>
    <x v="0"/>
    <x v="1"/>
    <x v="1"/>
  </r>
  <r>
    <s v="Mossyrock School District"/>
    <x v="0"/>
    <x v="2"/>
    <x v="1"/>
  </r>
  <r>
    <s v="Mossyrock School District"/>
    <x v="0"/>
    <x v="1"/>
    <x v="1"/>
  </r>
  <r>
    <s v="Mossyrock School District"/>
    <x v="0"/>
    <x v="0"/>
    <x v="3"/>
  </r>
  <r>
    <s v="Mossyrock School District"/>
    <x v="1"/>
    <x v="3"/>
    <x v="3"/>
  </r>
  <r>
    <s v="Mount Adams School District"/>
    <x v="0"/>
    <x v="0"/>
    <x v="3"/>
  </r>
  <r>
    <s v="Mount Adams School District"/>
    <x v="1"/>
    <x v="3"/>
    <x v="0"/>
  </r>
  <r>
    <s v="Mount Adams School District"/>
    <x v="0"/>
    <x v="2"/>
    <x v="1"/>
  </r>
  <r>
    <s v="Mount Adams School District"/>
    <x v="0"/>
    <x v="1"/>
    <x v="1"/>
  </r>
  <r>
    <s v="Mount Baker School District"/>
    <x v="2"/>
    <x v="4"/>
    <x v="4"/>
  </r>
  <r>
    <s v="Mount Pleasant School District"/>
    <x v="0"/>
    <x v="0"/>
    <x v="0"/>
  </r>
  <r>
    <s v="Mount Pleasant School District"/>
    <x v="1"/>
    <x v="3"/>
    <x v="0"/>
  </r>
  <r>
    <s v="Mount Pleasant School District"/>
    <x v="0"/>
    <x v="1"/>
    <x v="1"/>
  </r>
  <r>
    <s v="Mount Pleasant School District"/>
    <x v="0"/>
    <x v="2"/>
    <x v="2"/>
  </r>
  <r>
    <s v="Mount Vernon School District"/>
    <x v="1"/>
    <x v="3"/>
    <x v="3"/>
  </r>
  <r>
    <s v="Mount Vernon School District"/>
    <x v="0"/>
    <x v="2"/>
    <x v="1"/>
  </r>
  <r>
    <s v="Mount Vernon School District"/>
    <x v="0"/>
    <x v="1"/>
    <x v="1"/>
  </r>
  <r>
    <s v="Mount Vernon School District"/>
    <x v="0"/>
    <x v="0"/>
    <x v="0"/>
  </r>
  <r>
    <s v="Mukilteo School District"/>
    <x v="0"/>
    <x v="1"/>
    <x v="0"/>
  </r>
  <r>
    <s v="Mukilteo School District"/>
    <x v="1"/>
    <x v="3"/>
    <x v="1"/>
  </r>
  <r>
    <s v="Mukilteo School District"/>
    <x v="0"/>
    <x v="2"/>
    <x v="1"/>
  </r>
  <r>
    <s v="Mukilteo School District"/>
    <x v="0"/>
    <x v="0"/>
    <x v="3"/>
  </r>
  <r>
    <s v="Naches Valley School District"/>
    <x v="0"/>
    <x v="2"/>
    <x v="2"/>
  </r>
  <r>
    <s v="Naches Valley School District"/>
    <x v="0"/>
    <x v="1"/>
    <x v="1"/>
  </r>
  <r>
    <s v="Naches Valley School District"/>
    <x v="0"/>
    <x v="0"/>
    <x v="1"/>
  </r>
  <r>
    <s v="Naches Valley School District"/>
    <x v="1"/>
    <x v="3"/>
    <x v="0"/>
  </r>
  <r>
    <s v="Napavine School District"/>
    <x v="1"/>
    <x v="3"/>
    <x v="1"/>
  </r>
  <r>
    <s v="Napavine School District"/>
    <x v="0"/>
    <x v="2"/>
    <x v="1"/>
  </r>
  <r>
    <s v="Napavine School District"/>
    <x v="0"/>
    <x v="1"/>
    <x v="1"/>
  </r>
  <r>
    <s v="Napavine School District"/>
    <x v="0"/>
    <x v="0"/>
    <x v="3"/>
  </r>
  <r>
    <s v="Naselle-Grays River Valley School District"/>
    <x v="0"/>
    <x v="1"/>
    <x v="0"/>
  </r>
  <r>
    <s v="Naselle-Grays River Valley School District"/>
    <x v="0"/>
    <x v="0"/>
    <x v="0"/>
  </r>
  <r>
    <s v="Naselle-Grays River Valley School District"/>
    <x v="1"/>
    <x v="3"/>
    <x v="0"/>
  </r>
  <r>
    <s v="Naselle-Grays River Valley School District"/>
    <x v="0"/>
    <x v="2"/>
    <x v="1"/>
  </r>
  <r>
    <s v="Nespelem School District"/>
    <x v="0"/>
    <x v="2"/>
    <x v="3"/>
  </r>
  <r>
    <s v="Nespelem School District"/>
    <x v="0"/>
    <x v="0"/>
    <x v="3"/>
  </r>
  <r>
    <s v="Nespelem School District"/>
    <x v="0"/>
    <x v="1"/>
    <x v="1"/>
  </r>
  <r>
    <s v="Nespelem School District"/>
    <x v="1"/>
    <x v="3"/>
    <x v="1"/>
  </r>
  <r>
    <s v="Newport School District"/>
    <x v="0"/>
    <x v="2"/>
    <x v="3"/>
  </r>
  <r>
    <s v="Newport School District"/>
    <x v="0"/>
    <x v="0"/>
    <x v="0"/>
  </r>
  <r>
    <s v="Newport School District"/>
    <x v="1"/>
    <x v="3"/>
    <x v="0"/>
  </r>
  <r>
    <s v="Newport School District"/>
    <x v="0"/>
    <x v="1"/>
    <x v="1"/>
  </r>
  <r>
    <s v="Nine Mile Falls School District"/>
    <x v="0"/>
    <x v="0"/>
    <x v="3"/>
  </r>
  <r>
    <s v="Nine Mile Falls School District"/>
    <x v="1"/>
    <x v="3"/>
    <x v="3"/>
  </r>
  <r>
    <s v="Nine Mile Falls School District"/>
    <x v="0"/>
    <x v="2"/>
    <x v="1"/>
  </r>
  <r>
    <s v="Nine Mile Falls School District"/>
    <x v="0"/>
    <x v="1"/>
    <x v="1"/>
  </r>
  <r>
    <s v="Nooksack Valley School District"/>
    <x v="0"/>
    <x v="2"/>
    <x v="2"/>
  </r>
  <r>
    <s v="Nooksack Valley School District"/>
    <x v="0"/>
    <x v="1"/>
    <x v="3"/>
  </r>
  <r>
    <s v="Nooksack Valley School District"/>
    <x v="0"/>
    <x v="0"/>
    <x v="3"/>
  </r>
  <r>
    <s v="Nooksack Valley School District"/>
    <x v="1"/>
    <x v="3"/>
    <x v="0"/>
  </r>
  <r>
    <s v="North Beach School District"/>
    <x v="1"/>
    <x v="3"/>
    <x v="3"/>
  </r>
  <r>
    <s v="North Beach School District"/>
    <x v="0"/>
    <x v="2"/>
    <x v="1"/>
  </r>
  <r>
    <s v="North Beach School District"/>
    <x v="0"/>
    <x v="1"/>
    <x v="1"/>
  </r>
  <r>
    <s v="North Beach School District"/>
    <x v="0"/>
    <x v="0"/>
    <x v="1"/>
  </r>
  <r>
    <s v="North Franklin School District"/>
    <x v="0"/>
    <x v="2"/>
    <x v="2"/>
  </r>
  <r>
    <s v="North Franklin School District"/>
    <x v="1"/>
    <x v="3"/>
    <x v="0"/>
  </r>
  <r>
    <s v="North Franklin School District"/>
    <x v="0"/>
    <x v="1"/>
    <x v="1"/>
  </r>
  <r>
    <s v="North Franklin School District"/>
    <x v="0"/>
    <x v="0"/>
    <x v="1"/>
  </r>
  <r>
    <s v="North Kitsap School District"/>
    <x v="1"/>
    <x v="3"/>
    <x v="1"/>
  </r>
  <r>
    <s v="North Kitsap School District"/>
    <x v="0"/>
    <x v="2"/>
    <x v="1"/>
  </r>
  <r>
    <s v="North Kitsap School District"/>
    <x v="0"/>
    <x v="1"/>
    <x v="1"/>
  </r>
  <r>
    <s v="North Kitsap School District"/>
    <x v="0"/>
    <x v="0"/>
    <x v="0"/>
  </r>
  <r>
    <s v="North Mason School District"/>
    <x v="0"/>
    <x v="0"/>
    <x v="0"/>
  </r>
  <r>
    <s v="North Mason School District"/>
    <x v="0"/>
    <x v="2"/>
    <x v="1"/>
  </r>
  <r>
    <s v="North Mason School District"/>
    <x v="0"/>
    <x v="1"/>
    <x v="1"/>
  </r>
  <r>
    <s v="North Mason School District"/>
    <x v="1"/>
    <x v="3"/>
    <x v="3"/>
  </r>
  <r>
    <s v="North River School District"/>
    <x v="0"/>
    <x v="2"/>
    <x v="1"/>
  </r>
  <r>
    <s v="North River School District"/>
    <x v="0"/>
    <x v="1"/>
    <x v="1"/>
  </r>
  <r>
    <s v="North River School District"/>
    <x v="0"/>
    <x v="0"/>
    <x v="1"/>
  </r>
  <r>
    <s v="North River School District"/>
    <x v="1"/>
    <x v="3"/>
    <x v="0"/>
  </r>
  <r>
    <s v="North Thurston Public Schools"/>
    <x v="0"/>
    <x v="2"/>
    <x v="1"/>
  </r>
  <r>
    <s v="North Thurston Public Schools"/>
    <x v="0"/>
    <x v="1"/>
    <x v="1"/>
  </r>
  <r>
    <s v="North Thurston Public Schools"/>
    <x v="0"/>
    <x v="0"/>
    <x v="3"/>
  </r>
  <r>
    <s v="North Thurston Public Schools"/>
    <x v="1"/>
    <x v="3"/>
    <x v="3"/>
  </r>
  <r>
    <s v="Northport School District"/>
    <x v="0"/>
    <x v="2"/>
    <x v="1"/>
  </r>
  <r>
    <s v="Northport School District"/>
    <x v="0"/>
    <x v="1"/>
    <x v="1"/>
  </r>
  <r>
    <s v="Northport School District"/>
    <x v="0"/>
    <x v="0"/>
    <x v="1"/>
  </r>
  <r>
    <s v="Northport School District"/>
    <x v="1"/>
    <x v="3"/>
    <x v="0"/>
  </r>
  <r>
    <s v="Northshore School District"/>
    <x v="0"/>
    <x v="0"/>
    <x v="0"/>
  </r>
  <r>
    <s v="Northshore School District"/>
    <x v="1"/>
    <x v="3"/>
    <x v="0"/>
  </r>
  <r>
    <s v="Northshore School District"/>
    <x v="0"/>
    <x v="2"/>
    <x v="1"/>
  </r>
  <r>
    <s v="Northshore School District"/>
    <x v="0"/>
    <x v="1"/>
    <x v="1"/>
  </r>
  <r>
    <s v="Oak Harbor School District"/>
    <x v="0"/>
    <x v="0"/>
    <x v="0"/>
  </r>
  <r>
    <s v="Oak Harbor School District"/>
    <x v="0"/>
    <x v="2"/>
    <x v="1"/>
  </r>
  <r>
    <s v="Oak Harbor School District"/>
    <x v="0"/>
    <x v="1"/>
    <x v="1"/>
  </r>
  <r>
    <s v="Oak Harbor School District"/>
    <x v="1"/>
    <x v="3"/>
    <x v="2"/>
  </r>
  <r>
    <s v="Oakesdale School District"/>
    <x v="0"/>
    <x v="2"/>
    <x v="1"/>
  </r>
  <r>
    <s v="Oakesdale School District"/>
    <x v="0"/>
    <x v="1"/>
    <x v="1"/>
  </r>
  <r>
    <s v="Oakesdale School District"/>
    <x v="0"/>
    <x v="0"/>
    <x v="1"/>
  </r>
  <r>
    <s v="Oakesdale School District"/>
    <x v="1"/>
    <x v="3"/>
    <x v="1"/>
  </r>
  <r>
    <s v="Oakville School District"/>
    <x v="0"/>
    <x v="2"/>
    <x v="1"/>
  </r>
  <r>
    <s v="Oakville School District"/>
    <x v="0"/>
    <x v="1"/>
    <x v="0"/>
  </r>
  <r>
    <s v="Oakville School District"/>
    <x v="0"/>
    <x v="0"/>
    <x v="0"/>
  </r>
  <r>
    <s v="Oakville School District"/>
    <x v="1"/>
    <x v="3"/>
    <x v="0"/>
  </r>
  <r>
    <s v="Ocean Beach School District"/>
    <x v="0"/>
    <x v="2"/>
    <x v="1"/>
  </r>
  <r>
    <s v="Ocean Beach School District"/>
    <x v="0"/>
    <x v="1"/>
    <x v="1"/>
  </r>
  <r>
    <s v="Ocean Beach School District"/>
    <x v="0"/>
    <x v="0"/>
    <x v="1"/>
  </r>
  <r>
    <s v="Ocean Beach School District"/>
    <x v="1"/>
    <x v="3"/>
    <x v="1"/>
  </r>
  <r>
    <s v="Ocosta School District"/>
    <x v="0"/>
    <x v="1"/>
    <x v="1"/>
  </r>
  <r>
    <s v="Ocosta School District"/>
    <x v="0"/>
    <x v="0"/>
    <x v="1"/>
  </r>
  <r>
    <s v="Ocosta School District"/>
    <x v="0"/>
    <x v="2"/>
    <x v="2"/>
  </r>
  <r>
    <s v="Ocosta School District"/>
    <x v="1"/>
    <x v="3"/>
    <x v="0"/>
  </r>
  <r>
    <s v="Odessa School District"/>
    <x v="0"/>
    <x v="1"/>
    <x v="1"/>
  </r>
  <r>
    <s v="Odessa School District"/>
    <x v="0"/>
    <x v="2"/>
    <x v="3"/>
  </r>
  <r>
    <s v="Odessa School District"/>
    <x v="0"/>
    <x v="0"/>
    <x v="3"/>
  </r>
  <r>
    <s v="Odessa School District"/>
    <x v="1"/>
    <x v="3"/>
    <x v="3"/>
  </r>
  <r>
    <s v="Okanogan School District"/>
    <x v="1"/>
    <x v="3"/>
    <x v="0"/>
  </r>
  <r>
    <s v="Okanogan School District"/>
    <x v="0"/>
    <x v="2"/>
    <x v="2"/>
  </r>
  <r>
    <s v="Okanogan School District"/>
    <x v="0"/>
    <x v="1"/>
    <x v="1"/>
  </r>
  <r>
    <s v="Okanogan School District"/>
    <x v="0"/>
    <x v="0"/>
    <x v="3"/>
  </r>
  <r>
    <s v="Olympia School District"/>
    <x v="0"/>
    <x v="2"/>
    <x v="3"/>
  </r>
  <r>
    <s v="Olympia School District"/>
    <x v="0"/>
    <x v="0"/>
    <x v="3"/>
  </r>
  <r>
    <s v="Olympia School District"/>
    <x v="1"/>
    <x v="3"/>
    <x v="3"/>
  </r>
  <r>
    <s v="Olympia School District"/>
    <x v="0"/>
    <x v="1"/>
    <x v="1"/>
  </r>
  <r>
    <s v="Omak School District"/>
    <x v="1"/>
    <x v="3"/>
    <x v="3"/>
  </r>
  <r>
    <s v="Omak School District"/>
    <x v="0"/>
    <x v="2"/>
    <x v="3"/>
  </r>
  <r>
    <s v="Omak School District"/>
    <x v="0"/>
    <x v="1"/>
    <x v="1"/>
  </r>
  <r>
    <s v="Omak School District"/>
    <x v="0"/>
    <x v="0"/>
    <x v="1"/>
  </r>
  <r>
    <s v="Onalaska School District"/>
    <x v="0"/>
    <x v="1"/>
    <x v="1"/>
  </r>
  <r>
    <s v="Onalaska School District"/>
    <x v="0"/>
    <x v="0"/>
    <x v="1"/>
  </r>
  <r>
    <s v="Onalaska School District"/>
    <x v="1"/>
    <x v="3"/>
    <x v="3"/>
  </r>
  <r>
    <s v="Onalaska School District"/>
    <x v="0"/>
    <x v="2"/>
    <x v="2"/>
  </r>
  <r>
    <s v="Onion Creek School District"/>
    <x v="0"/>
    <x v="0"/>
    <x v="3"/>
  </r>
  <r>
    <s v="Onion Creek School District"/>
    <x v="1"/>
    <x v="3"/>
    <x v="0"/>
  </r>
  <r>
    <s v="Onion Creek School District"/>
    <x v="0"/>
    <x v="2"/>
    <x v="1"/>
  </r>
  <r>
    <s v="Onion Creek School District"/>
    <x v="0"/>
    <x v="1"/>
    <x v="1"/>
  </r>
  <r>
    <s v="Orcas Island School District"/>
    <x v="0"/>
    <x v="0"/>
    <x v="3"/>
  </r>
  <r>
    <s v="Orcas Island School District"/>
    <x v="0"/>
    <x v="2"/>
    <x v="1"/>
  </r>
  <r>
    <s v="Orcas Island School District"/>
    <x v="0"/>
    <x v="1"/>
    <x v="1"/>
  </r>
  <r>
    <s v="Orcas Island School District"/>
    <x v="1"/>
    <x v="3"/>
    <x v="1"/>
  </r>
  <r>
    <s v="Orchard Prairie School District"/>
    <x v="0"/>
    <x v="0"/>
    <x v="0"/>
  </r>
  <r>
    <s v="Orchard Prairie School District"/>
    <x v="1"/>
    <x v="3"/>
    <x v="0"/>
  </r>
  <r>
    <s v="Orchard Prairie School District"/>
    <x v="0"/>
    <x v="2"/>
    <x v="1"/>
  </r>
  <r>
    <s v="Orchard Prairie School District"/>
    <x v="0"/>
    <x v="1"/>
    <x v="1"/>
  </r>
  <r>
    <s v="Orient School District"/>
    <x v="0"/>
    <x v="1"/>
    <x v="0"/>
  </r>
  <r>
    <s v="Orient School District"/>
    <x v="1"/>
    <x v="3"/>
    <x v="0"/>
  </r>
  <r>
    <s v="Orient School District"/>
    <x v="0"/>
    <x v="0"/>
    <x v="1"/>
  </r>
  <r>
    <s v="Orient School District"/>
    <x v="0"/>
    <x v="2"/>
    <x v="1"/>
  </r>
  <r>
    <s v="Orondo School District"/>
    <x v="0"/>
    <x v="2"/>
    <x v="1"/>
  </r>
  <r>
    <s v="Orondo School District"/>
    <x v="0"/>
    <x v="0"/>
    <x v="3"/>
  </r>
  <r>
    <s v="Orondo School District"/>
    <x v="1"/>
    <x v="3"/>
    <x v="3"/>
  </r>
  <r>
    <s v="Orondo School District"/>
    <x v="0"/>
    <x v="1"/>
    <x v="0"/>
  </r>
  <r>
    <s v="Oroville School District"/>
    <x v="0"/>
    <x v="1"/>
    <x v="1"/>
  </r>
  <r>
    <s v="Oroville School District"/>
    <x v="0"/>
    <x v="0"/>
    <x v="1"/>
  </r>
  <r>
    <s v="Oroville School District"/>
    <x v="1"/>
    <x v="3"/>
    <x v="1"/>
  </r>
  <r>
    <s v="Oroville School District"/>
    <x v="0"/>
    <x v="2"/>
    <x v="2"/>
  </r>
  <r>
    <s v="Orting School District"/>
    <x v="1"/>
    <x v="3"/>
    <x v="1"/>
  </r>
  <r>
    <s v="Orting School District"/>
    <x v="0"/>
    <x v="2"/>
    <x v="1"/>
  </r>
  <r>
    <s v="Orting School District"/>
    <x v="0"/>
    <x v="1"/>
    <x v="1"/>
  </r>
  <r>
    <s v="Orting School District"/>
    <x v="0"/>
    <x v="0"/>
    <x v="0"/>
  </r>
  <r>
    <s v="Othello School District"/>
    <x v="0"/>
    <x v="0"/>
    <x v="0"/>
  </r>
  <r>
    <s v="Othello School District"/>
    <x v="1"/>
    <x v="3"/>
    <x v="0"/>
  </r>
  <r>
    <s v="Othello School District"/>
    <x v="0"/>
    <x v="1"/>
    <x v="1"/>
  </r>
  <r>
    <s v="Othello School District"/>
    <x v="0"/>
    <x v="2"/>
    <x v="2"/>
  </r>
  <r>
    <s v="Palisades School District"/>
    <x v="0"/>
    <x v="2"/>
    <x v="1"/>
  </r>
  <r>
    <s v="Palisades School District"/>
    <x v="0"/>
    <x v="1"/>
    <x v="0"/>
  </r>
  <r>
    <s v="Palisades School District"/>
    <x v="0"/>
    <x v="0"/>
    <x v="0"/>
  </r>
  <r>
    <s v="Palisades School District"/>
    <x v="1"/>
    <x v="3"/>
    <x v="0"/>
  </r>
  <r>
    <s v="Palouse School District"/>
    <x v="0"/>
    <x v="0"/>
    <x v="0"/>
  </r>
  <r>
    <s v="Palouse School District"/>
    <x v="1"/>
    <x v="3"/>
    <x v="0"/>
  </r>
  <r>
    <s v="Palouse School District"/>
    <x v="0"/>
    <x v="2"/>
    <x v="1"/>
  </r>
  <r>
    <s v="Palouse School District"/>
    <x v="0"/>
    <x v="1"/>
    <x v="1"/>
  </r>
  <r>
    <s v="Pasco School District"/>
    <x v="0"/>
    <x v="2"/>
    <x v="1"/>
  </r>
  <r>
    <s v="Pasco School District"/>
    <x v="0"/>
    <x v="1"/>
    <x v="1"/>
  </r>
  <r>
    <s v="Pasco School District"/>
    <x v="0"/>
    <x v="0"/>
    <x v="1"/>
  </r>
  <r>
    <s v="Pasco School District"/>
    <x v="1"/>
    <x v="3"/>
    <x v="3"/>
  </r>
  <r>
    <s v="Pateros School District"/>
    <x v="0"/>
    <x v="2"/>
    <x v="1"/>
  </r>
  <r>
    <s v="Pateros School District"/>
    <x v="0"/>
    <x v="1"/>
    <x v="1"/>
  </r>
  <r>
    <s v="Pateros School District"/>
    <x v="0"/>
    <x v="0"/>
    <x v="1"/>
  </r>
  <r>
    <s v="Pateros School District"/>
    <x v="1"/>
    <x v="3"/>
    <x v="1"/>
  </r>
  <r>
    <s v="Paterson School District"/>
    <x v="0"/>
    <x v="2"/>
    <x v="1"/>
  </r>
  <r>
    <s v="Paterson School District"/>
    <x v="0"/>
    <x v="1"/>
    <x v="1"/>
  </r>
  <r>
    <s v="Paterson School District"/>
    <x v="1"/>
    <x v="3"/>
    <x v="1"/>
  </r>
  <r>
    <s v="Paterson School District"/>
    <x v="0"/>
    <x v="0"/>
    <x v="2"/>
  </r>
  <r>
    <s v="Pe Ell School District"/>
    <x v="1"/>
    <x v="3"/>
    <x v="3"/>
  </r>
  <r>
    <s v="Pe Ell School District"/>
    <x v="0"/>
    <x v="2"/>
    <x v="1"/>
  </r>
  <r>
    <s v="Pe Ell School District"/>
    <x v="0"/>
    <x v="1"/>
    <x v="0"/>
  </r>
  <r>
    <s v="Pe Ell School District"/>
    <x v="0"/>
    <x v="0"/>
    <x v="0"/>
  </r>
  <r>
    <s v="Peninsula School District"/>
    <x v="0"/>
    <x v="2"/>
    <x v="1"/>
  </r>
  <r>
    <s v="Peninsula School District"/>
    <x v="0"/>
    <x v="1"/>
    <x v="3"/>
  </r>
  <r>
    <s v="Peninsula School District"/>
    <x v="0"/>
    <x v="0"/>
    <x v="3"/>
  </r>
  <r>
    <s v="Peninsula School District"/>
    <x v="1"/>
    <x v="3"/>
    <x v="3"/>
  </r>
  <r>
    <s v="Pioneer School District"/>
    <x v="0"/>
    <x v="2"/>
    <x v="1"/>
  </r>
  <r>
    <s v="Pioneer School District"/>
    <x v="0"/>
    <x v="1"/>
    <x v="1"/>
  </r>
  <r>
    <s v="Pioneer School District"/>
    <x v="0"/>
    <x v="0"/>
    <x v="1"/>
  </r>
  <r>
    <s v="Pioneer School District"/>
    <x v="1"/>
    <x v="3"/>
    <x v="1"/>
  </r>
  <r>
    <s v="Pomeroy School District"/>
    <x v="0"/>
    <x v="2"/>
    <x v="1"/>
  </r>
  <r>
    <s v="Pomeroy School District"/>
    <x v="0"/>
    <x v="1"/>
    <x v="1"/>
  </r>
  <r>
    <s v="Pomeroy School District"/>
    <x v="0"/>
    <x v="0"/>
    <x v="3"/>
  </r>
  <r>
    <s v="Pomeroy School District"/>
    <x v="1"/>
    <x v="3"/>
    <x v="3"/>
  </r>
  <r>
    <s v="Port Angeles School District"/>
    <x v="0"/>
    <x v="2"/>
    <x v="1"/>
  </r>
  <r>
    <s v="Port Angeles School District"/>
    <x v="0"/>
    <x v="1"/>
    <x v="1"/>
  </r>
  <r>
    <s v="Port Angeles School District"/>
    <x v="0"/>
    <x v="0"/>
    <x v="1"/>
  </r>
  <r>
    <s v="Port Angeles School District"/>
    <x v="1"/>
    <x v="3"/>
    <x v="1"/>
  </r>
  <r>
    <s v="Port Townsend School District"/>
    <x v="0"/>
    <x v="1"/>
    <x v="0"/>
  </r>
  <r>
    <s v="Port Townsend School District"/>
    <x v="0"/>
    <x v="0"/>
    <x v="0"/>
  </r>
  <r>
    <s v="Port Townsend School District"/>
    <x v="1"/>
    <x v="3"/>
    <x v="0"/>
  </r>
  <r>
    <s v="Port Townsend School District"/>
    <x v="0"/>
    <x v="2"/>
    <x v="3"/>
  </r>
  <r>
    <s v="Prescott School District"/>
    <x v="0"/>
    <x v="2"/>
    <x v="2"/>
  </r>
  <r>
    <s v="Prescott School District"/>
    <x v="0"/>
    <x v="0"/>
    <x v="3"/>
  </r>
  <r>
    <s v="Prescott School District"/>
    <x v="1"/>
    <x v="3"/>
    <x v="3"/>
  </r>
  <r>
    <s v="Prescott School District"/>
    <x v="0"/>
    <x v="1"/>
    <x v="1"/>
  </r>
  <r>
    <s v="Prosser School District"/>
    <x v="1"/>
    <x v="3"/>
    <x v="0"/>
  </r>
  <r>
    <s v="Prosser School District"/>
    <x v="0"/>
    <x v="2"/>
    <x v="1"/>
  </r>
  <r>
    <s v="Prosser School District"/>
    <x v="0"/>
    <x v="1"/>
    <x v="1"/>
  </r>
  <r>
    <s v="Prosser School District"/>
    <x v="0"/>
    <x v="0"/>
    <x v="3"/>
  </r>
  <r>
    <s v="Pullman School District"/>
    <x v="0"/>
    <x v="2"/>
    <x v="1"/>
  </r>
  <r>
    <s v="Pullman School District"/>
    <x v="0"/>
    <x v="1"/>
    <x v="1"/>
  </r>
  <r>
    <s v="Pullman School District"/>
    <x v="0"/>
    <x v="0"/>
    <x v="1"/>
  </r>
  <r>
    <s v="Pullman School District"/>
    <x v="1"/>
    <x v="3"/>
    <x v="1"/>
  </r>
  <r>
    <s v="Puyallup School District"/>
    <x v="0"/>
    <x v="2"/>
    <x v="1"/>
  </r>
  <r>
    <s v="Puyallup School District"/>
    <x v="0"/>
    <x v="1"/>
    <x v="1"/>
  </r>
  <r>
    <s v="Puyallup School District"/>
    <x v="0"/>
    <x v="0"/>
    <x v="0"/>
  </r>
  <r>
    <s v="Puyallup School District"/>
    <x v="1"/>
    <x v="3"/>
    <x v="0"/>
  </r>
  <r>
    <s v="Queets-Clearwater School District"/>
    <x v="0"/>
    <x v="2"/>
    <x v="1"/>
  </r>
  <r>
    <s v="Queets-Clearwater School District"/>
    <x v="0"/>
    <x v="1"/>
    <x v="1"/>
  </r>
  <r>
    <s v="Queets-Clearwater School District"/>
    <x v="0"/>
    <x v="0"/>
    <x v="1"/>
  </r>
  <r>
    <s v="Queets-Clearwater School District"/>
    <x v="1"/>
    <x v="3"/>
    <x v="0"/>
  </r>
  <r>
    <s v="Quilcene School District"/>
    <x v="0"/>
    <x v="1"/>
    <x v="0"/>
  </r>
  <r>
    <s v="Quilcene School District"/>
    <x v="1"/>
    <x v="3"/>
    <x v="0"/>
  </r>
  <r>
    <s v="Quilcene School District"/>
    <x v="0"/>
    <x v="0"/>
    <x v="3"/>
  </r>
  <r>
    <s v="Quilcene School District"/>
    <x v="0"/>
    <x v="2"/>
    <x v="1"/>
  </r>
  <r>
    <s v="Quillayute Valley School District"/>
    <x v="0"/>
    <x v="2"/>
    <x v="3"/>
  </r>
  <r>
    <s v="Quillayute Valley School District"/>
    <x v="1"/>
    <x v="3"/>
    <x v="3"/>
  </r>
  <r>
    <s v="Quillayute Valley School District"/>
    <x v="0"/>
    <x v="0"/>
    <x v="0"/>
  </r>
  <r>
    <s v="Quillayute Valley School District"/>
    <x v="0"/>
    <x v="1"/>
    <x v="1"/>
  </r>
  <r>
    <s v="Quincy School District"/>
    <x v="0"/>
    <x v="0"/>
    <x v="3"/>
  </r>
  <r>
    <s v="Quincy School District"/>
    <x v="1"/>
    <x v="3"/>
    <x v="3"/>
  </r>
  <r>
    <s v="Quincy School District"/>
    <x v="0"/>
    <x v="2"/>
    <x v="3"/>
  </r>
  <r>
    <s v="Quincy School District"/>
    <x v="0"/>
    <x v="1"/>
    <x v="1"/>
  </r>
  <r>
    <s v="Rainier School District"/>
    <x v="0"/>
    <x v="1"/>
    <x v="1"/>
  </r>
  <r>
    <s v="Rainier School District"/>
    <x v="0"/>
    <x v="0"/>
    <x v="1"/>
  </r>
  <r>
    <s v="Rainier School District"/>
    <x v="1"/>
    <x v="3"/>
    <x v="1"/>
  </r>
  <r>
    <s v="Rainier School District"/>
    <x v="0"/>
    <x v="2"/>
    <x v="2"/>
  </r>
  <r>
    <s v="Raymond School District"/>
    <x v="1"/>
    <x v="3"/>
    <x v="2"/>
  </r>
  <r>
    <s v="Raymond School District"/>
    <x v="0"/>
    <x v="2"/>
    <x v="2"/>
  </r>
  <r>
    <s v="Raymond School District"/>
    <x v="0"/>
    <x v="1"/>
    <x v="1"/>
  </r>
  <r>
    <s v="Raymond School District"/>
    <x v="0"/>
    <x v="0"/>
    <x v="1"/>
  </r>
  <r>
    <s v="Reardan-Edwall School District"/>
    <x v="0"/>
    <x v="2"/>
    <x v="2"/>
  </r>
  <r>
    <s v="Reardan-Edwall School District"/>
    <x v="0"/>
    <x v="0"/>
    <x v="0"/>
  </r>
  <r>
    <s v="Reardan-Edwall School District"/>
    <x v="1"/>
    <x v="3"/>
    <x v="0"/>
  </r>
  <r>
    <s v="Reardan-Edwall School District"/>
    <x v="0"/>
    <x v="1"/>
    <x v="1"/>
  </r>
  <r>
    <s v="Renton School District"/>
    <x v="0"/>
    <x v="0"/>
    <x v="0"/>
  </r>
  <r>
    <s v="Renton School District"/>
    <x v="0"/>
    <x v="2"/>
    <x v="1"/>
  </r>
  <r>
    <s v="Renton School District"/>
    <x v="0"/>
    <x v="1"/>
    <x v="1"/>
  </r>
  <r>
    <s v="Renton School District"/>
    <x v="1"/>
    <x v="3"/>
    <x v="3"/>
  </r>
  <r>
    <s v="Republic School District"/>
    <x v="1"/>
    <x v="3"/>
    <x v="2"/>
  </r>
  <r>
    <s v="Republic School District"/>
    <x v="0"/>
    <x v="2"/>
    <x v="1"/>
  </r>
  <r>
    <s v="Republic School District"/>
    <x v="0"/>
    <x v="1"/>
    <x v="1"/>
  </r>
  <r>
    <s v="Republic School District"/>
    <x v="0"/>
    <x v="0"/>
    <x v="1"/>
  </r>
  <r>
    <s v="Richland School District"/>
    <x v="0"/>
    <x v="2"/>
    <x v="2"/>
  </r>
  <r>
    <s v="Richland School District"/>
    <x v="0"/>
    <x v="0"/>
    <x v="2"/>
  </r>
  <r>
    <s v="Richland School District"/>
    <x v="0"/>
    <x v="1"/>
    <x v="1"/>
  </r>
  <r>
    <s v="Richland School District"/>
    <x v="1"/>
    <x v="3"/>
    <x v="0"/>
  </r>
  <r>
    <s v="Ridgefield School District"/>
    <x v="0"/>
    <x v="1"/>
    <x v="1"/>
  </r>
  <r>
    <s v="Ridgefield School District"/>
    <x v="0"/>
    <x v="0"/>
    <x v="1"/>
  </r>
  <r>
    <s v="Ridgefield School District"/>
    <x v="1"/>
    <x v="3"/>
    <x v="1"/>
  </r>
  <r>
    <s v="Ridgefield School District"/>
    <x v="0"/>
    <x v="2"/>
    <x v="2"/>
  </r>
  <r>
    <s v="Ritzville School District"/>
    <x v="0"/>
    <x v="2"/>
    <x v="2"/>
  </r>
  <r>
    <s v="Ritzville School District"/>
    <x v="0"/>
    <x v="1"/>
    <x v="1"/>
  </r>
  <r>
    <s v="Ritzville School District"/>
    <x v="0"/>
    <x v="0"/>
    <x v="1"/>
  </r>
  <r>
    <s v="Ritzville School District"/>
    <x v="1"/>
    <x v="3"/>
    <x v="1"/>
  </r>
  <r>
    <s v="Riverside School District"/>
    <x v="0"/>
    <x v="2"/>
    <x v="1"/>
  </r>
  <r>
    <s v="Riverside School District"/>
    <x v="0"/>
    <x v="1"/>
    <x v="1"/>
  </r>
  <r>
    <s v="Riverside School District"/>
    <x v="0"/>
    <x v="0"/>
    <x v="1"/>
  </r>
  <r>
    <s v="Riverside School District"/>
    <x v="1"/>
    <x v="3"/>
    <x v="3"/>
  </r>
  <r>
    <s v="Riverview School District"/>
    <x v="0"/>
    <x v="0"/>
    <x v="3"/>
  </r>
  <r>
    <s v="Riverview School District"/>
    <x v="0"/>
    <x v="2"/>
    <x v="1"/>
  </r>
  <r>
    <s v="Riverview School District"/>
    <x v="0"/>
    <x v="1"/>
    <x v="1"/>
  </r>
  <r>
    <s v="Riverview School District"/>
    <x v="1"/>
    <x v="3"/>
    <x v="1"/>
  </r>
  <r>
    <s v="Rochester School District"/>
    <x v="0"/>
    <x v="0"/>
    <x v="0"/>
  </r>
  <r>
    <s v="Rochester School District"/>
    <x v="1"/>
    <x v="3"/>
    <x v="0"/>
  </r>
  <r>
    <s v="Rochester School District"/>
    <x v="0"/>
    <x v="2"/>
    <x v="1"/>
  </r>
  <r>
    <s v="Rochester School District"/>
    <x v="0"/>
    <x v="1"/>
    <x v="1"/>
  </r>
  <r>
    <s v="Roosevelt School District"/>
    <x v="0"/>
    <x v="2"/>
    <x v="0"/>
  </r>
  <r>
    <s v="Roosevelt School District"/>
    <x v="0"/>
    <x v="1"/>
    <x v="0"/>
  </r>
  <r>
    <s v="Roosevelt School District"/>
    <x v="0"/>
    <x v="0"/>
    <x v="0"/>
  </r>
  <r>
    <s v="Roosevelt School District"/>
    <x v="1"/>
    <x v="3"/>
    <x v="0"/>
  </r>
  <r>
    <s v="Rosalia School District"/>
    <x v="0"/>
    <x v="2"/>
    <x v="1"/>
  </r>
  <r>
    <s v="Rosalia School District"/>
    <x v="0"/>
    <x v="1"/>
    <x v="1"/>
  </r>
  <r>
    <s v="Rosalia School District"/>
    <x v="0"/>
    <x v="0"/>
    <x v="1"/>
  </r>
  <r>
    <s v="Rosalia School District"/>
    <x v="1"/>
    <x v="3"/>
    <x v="1"/>
  </r>
  <r>
    <s v="Royal School District"/>
    <x v="0"/>
    <x v="1"/>
    <x v="0"/>
  </r>
  <r>
    <s v="Royal School District"/>
    <x v="1"/>
    <x v="3"/>
    <x v="0"/>
  </r>
  <r>
    <s v="Royal School District"/>
    <x v="0"/>
    <x v="0"/>
    <x v="1"/>
  </r>
  <r>
    <s v="Royal School District"/>
    <x v="0"/>
    <x v="2"/>
    <x v="1"/>
  </r>
  <r>
    <s v="San Juan Island School District"/>
    <x v="0"/>
    <x v="0"/>
    <x v="0"/>
  </r>
  <r>
    <s v="San Juan Island School District"/>
    <x v="0"/>
    <x v="2"/>
    <x v="1"/>
  </r>
  <r>
    <s v="San Juan Island School District"/>
    <x v="0"/>
    <x v="1"/>
    <x v="1"/>
  </r>
  <r>
    <s v="San Juan Island School District"/>
    <x v="1"/>
    <x v="3"/>
    <x v="2"/>
  </r>
  <r>
    <s v="Satsop School District"/>
    <x v="0"/>
    <x v="0"/>
    <x v="3"/>
  </r>
  <r>
    <s v="Satsop School District"/>
    <x v="1"/>
    <x v="3"/>
    <x v="0"/>
  </r>
  <r>
    <s v="Satsop School District"/>
    <x v="0"/>
    <x v="2"/>
    <x v="1"/>
  </r>
  <r>
    <s v="Satsop School District"/>
    <x v="0"/>
    <x v="1"/>
    <x v="1"/>
  </r>
  <r>
    <s v="Seattle Public Schools"/>
    <x v="0"/>
    <x v="2"/>
    <x v="1"/>
  </r>
  <r>
    <s v="Seattle Public Schools"/>
    <x v="0"/>
    <x v="1"/>
    <x v="1"/>
  </r>
  <r>
    <s v="Seattle Public Schools"/>
    <x v="0"/>
    <x v="0"/>
    <x v="1"/>
  </r>
  <r>
    <s v="Seattle Public Schools"/>
    <x v="1"/>
    <x v="3"/>
    <x v="1"/>
  </r>
  <r>
    <s v="Sedro-Woolley School District"/>
    <x v="0"/>
    <x v="1"/>
    <x v="1"/>
  </r>
  <r>
    <s v="Sedro-Woolley School District"/>
    <x v="0"/>
    <x v="0"/>
    <x v="0"/>
  </r>
  <r>
    <s v="Sedro-Woolley School District"/>
    <x v="1"/>
    <x v="3"/>
    <x v="0"/>
  </r>
  <r>
    <s v="Sedro-Woolley School District"/>
    <x v="0"/>
    <x v="2"/>
    <x v="2"/>
  </r>
  <r>
    <s v="Selah School District"/>
    <x v="0"/>
    <x v="0"/>
    <x v="0"/>
  </r>
  <r>
    <s v="Selah School District"/>
    <x v="1"/>
    <x v="3"/>
    <x v="1"/>
  </r>
  <r>
    <s v="Selah School District"/>
    <x v="0"/>
    <x v="2"/>
    <x v="1"/>
  </r>
  <r>
    <s v="Selah School District"/>
    <x v="0"/>
    <x v="1"/>
    <x v="1"/>
  </r>
  <r>
    <s v="Selkirk School District"/>
    <x v="0"/>
    <x v="2"/>
    <x v="1"/>
  </r>
  <r>
    <s v="Selkirk School District"/>
    <x v="0"/>
    <x v="1"/>
    <x v="1"/>
  </r>
  <r>
    <s v="Selkirk School District"/>
    <x v="1"/>
    <x v="3"/>
    <x v="0"/>
  </r>
  <r>
    <s v="Selkirk School District"/>
    <x v="0"/>
    <x v="0"/>
    <x v="3"/>
  </r>
  <r>
    <s v="Sequim School District"/>
    <x v="0"/>
    <x v="2"/>
    <x v="1"/>
  </r>
  <r>
    <s v="Sequim School District"/>
    <x v="0"/>
    <x v="1"/>
    <x v="1"/>
  </r>
  <r>
    <s v="Sequim School District"/>
    <x v="0"/>
    <x v="0"/>
    <x v="0"/>
  </r>
  <r>
    <s v="Sequim School District"/>
    <x v="1"/>
    <x v="3"/>
    <x v="0"/>
  </r>
  <r>
    <s v="Shaw Island School District"/>
    <x v="0"/>
    <x v="2"/>
    <x v="1"/>
  </r>
  <r>
    <s v="Shaw Island School District"/>
    <x v="0"/>
    <x v="1"/>
    <x v="1"/>
  </r>
  <r>
    <s v="Shaw Island School District"/>
    <x v="0"/>
    <x v="0"/>
    <x v="1"/>
  </r>
  <r>
    <s v="Shaw Island School District"/>
    <x v="1"/>
    <x v="3"/>
    <x v="3"/>
  </r>
  <r>
    <s v="Shelton School District"/>
    <x v="0"/>
    <x v="1"/>
    <x v="1"/>
  </r>
  <r>
    <s v="Shelton School District"/>
    <x v="0"/>
    <x v="2"/>
    <x v="2"/>
  </r>
  <r>
    <s v="Shelton School District"/>
    <x v="0"/>
    <x v="0"/>
    <x v="2"/>
  </r>
  <r>
    <s v="Shelton School District"/>
    <x v="1"/>
    <x v="3"/>
    <x v="2"/>
  </r>
  <r>
    <s v="Shoreline School District"/>
    <x v="0"/>
    <x v="2"/>
    <x v="1"/>
  </r>
  <r>
    <s v="Shoreline School District"/>
    <x v="0"/>
    <x v="1"/>
    <x v="1"/>
  </r>
  <r>
    <s v="Shoreline School District"/>
    <x v="0"/>
    <x v="0"/>
    <x v="1"/>
  </r>
  <r>
    <s v="Shoreline School District"/>
    <x v="1"/>
    <x v="3"/>
    <x v="0"/>
  </r>
  <r>
    <s v="Skamania School District"/>
    <x v="0"/>
    <x v="0"/>
    <x v="0"/>
  </r>
  <r>
    <s v="Skamania School District"/>
    <x v="1"/>
    <x v="3"/>
    <x v="1"/>
  </r>
  <r>
    <s v="Skamania School District"/>
    <x v="0"/>
    <x v="2"/>
    <x v="1"/>
  </r>
  <r>
    <s v="Skamania School District"/>
    <x v="0"/>
    <x v="1"/>
    <x v="1"/>
  </r>
  <r>
    <s v="Skykomish School District"/>
    <x v="0"/>
    <x v="2"/>
    <x v="1"/>
  </r>
  <r>
    <s v="Skykomish School District"/>
    <x v="0"/>
    <x v="1"/>
    <x v="1"/>
  </r>
  <r>
    <s v="Skykomish School District"/>
    <x v="0"/>
    <x v="0"/>
    <x v="3"/>
  </r>
  <r>
    <s v="Skykomish School District"/>
    <x v="1"/>
    <x v="3"/>
    <x v="3"/>
  </r>
  <r>
    <s v="Snohomish School District"/>
    <x v="1"/>
    <x v="3"/>
    <x v="3"/>
  </r>
  <r>
    <s v="Snohomish School District"/>
    <x v="0"/>
    <x v="2"/>
    <x v="1"/>
  </r>
  <r>
    <s v="Snohomish School District"/>
    <x v="0"/>
    <x v="1"/>
    <x v="1"/>
  </r>
  <r>
    <s v="Snohomish School District"/>
    <x v="0"/>
    <x v="0"/>
    <x v="1"/>
  </r>
  <r>
    <s v="Snoqualmie Valley School District"/>
    <x v="0"/>
    <x v="1"/>
    <x v="1"/>
  </r>
  <r>
    <s v="Snoqualmie Valley School District"/>
    <x v="0"/>
    <x v="0"/>
    <x v="3"/>
  </r>
  <r>
    <s v="Snoqualmie Valley School District"/>
    <x v="1"/>
    <x v="3"/>
    <x v="3"/>
  </r>
  <r>
    <s v="Snoqualmie Valley School District"/>
    <x v="0"/>
    <x v="2"/>
    <x v="2"/>
  </r>
  <r>
    <s v="Soap Lake School District"/>
    <x v="0"/>
    <x v="0"/>
    <x v="3"/>
  </r>
  <r>
    <s v="Soap Lake School District"/>
    <x v="0"/>
    <x v="2"/>
    <x v="1"/>
  </r>
  <r>
    <s v="Soap Lake School District"/>
    <x v="0"/>
    <x v="1"/>
    <x v="1"/>
  </r>
  <r>
    <s v="Soap Lake School District"/>
    <x v="1"/>
    <x v="3"/>
    <x v="1"/>
  </r>
  <r>
    <s v="South Bend School District"/>
    <x v="0"/>
    <x v="2"/>
    <x v="1"/>
  </r>
  <r>
    <s v="South Bend School District"/>
    <x v="0"/>
    <x v="1"/>
    <x v="1"/>
  </r>
  <r>
    <s v="South Bend School District"/>
    <x v="0"/>
    <x v="0"/>
    <x v="1"/>
  </r>
  <r>
    <s v="South Bend School District"/>
    <x v="1"/>
    <x v="3"/>
    <x v="0"/>
  </r>
  <r>
    <s v="South Kitsap School District"/>
    <x v="0"/>
    <x v="0"/>
    <x v="3"/>
  </r>
  <r>
    <s v="South Kitsap School District"/>
    <x v="1"/>
    <x v="3"/>
    <x v="3"/>
  </r>
  <r>
    <s v="South Kitsap School District"/>
    <x v="0"/>
    <x v="2"/>
    <x v="2"/>
  </r>
  <r>
    <s v="South Kitsap School District"/>
    <x v="0"/>
    <x v="1"/>
    <x v="1"/>
  </r>
  <r>
    <s v="South Whidbey School District"/>
    <x v="0"/>
    <x v="2"/>
    <x v="2"/>
  </r>
  <r>
    <s v="South Whidbey School District"/>
    <x v="0"/>
    <x v="1"/>
    <x v="1"/>
  </r>
  <r>
    <s v="South Whidbey School District"/>
    <x v="1"/>
    <x v="3"/>
    <x v="3"/>
  </r>
  <r>
    <s v="South Whidbey School District"/>
    <x v="0"/>
    <x v="0"/>
    <x v="0"/>
  </r>
  <r>
    <s v="Southside School District"/>
    <x v="1"/>
    <x v="3"/>
    <x v="0"/>
  </r>
  <r>
    <s v="Southside School District"/>
    <x v="0"/>
    <x v="2"/>
    <x v="1"/>
  </r>
  <r>
    <s v="Southside School District"/>
    <x v="0"/>
    <x v="1"/>
    <x v="1"/>
  </r>
  <r>
    <s v="Southside School District"/>
    <x v="0"/>
    <x v="0"/>
    <x v="1"/>
  </r>
  <r>
    <s v="Spokane School District"/>
    <x v="0"/>
    <x v="0"/>
    <x v="3"/>
  </r>
  <r>
    <s v="Spokane School District"/>
    <x v="1"/>
    <x v="3"/>
    <x v="3"/>
  </r>
  <r>
    <s v="Spokane School District"/>
    <x v="0"/>
    <x v="2"/>
    <x v="1"/>
  </r>
  <r>
    <s v="Spokane School District"/>
    <x v="0"/>
    <x v="1"/>
    <x v="1"/>
  </r>
  <r>
    <s v="Sprague School District"/>
    <x v="0"/>
    <x v="0"/>
    <x v="0"/>
  </r>
  <r>
    <s v="Sprague School District"/>
    <x v="1"/>
    <x v="3"/>
    <x v="0"/>
  </r>
  <r>
    <s v="Sprague School District"/>
    <x v="0"/>
    <x v="2"/>
    <x v="2"/>
  </r>
  <r>
    <s v="Sprague School District"/>
    <x v="0"/>
    <x v="1"/>
    <x v="1"/>
  </r>
  <r>
    <s v="St. John School District"/>
    <x v="0"/>
    <x v="0"/>
    <x v="2"/>
  </r>
  <r>
    <s v="St. John School District"/>
    <x v="1"/>
    <x v="3"/>
    <x v="2"/>
  </r>
  <r>
    <s v="St. John School District"/>
    <x v="0"/>
    <x v="2"/>
    <x v="2"/>
  </r>
  <r>
    <s v="St. John School District"/>
    <x v="0"/>
    <x v="1"/>
    <x v="1"/>
  </r>
  <r>
    <s v="Stanwood-Camano School District"/>
    <x v="0"/>
    <x v="0"/>
    <x v="0"/>
  </r>
  <r>
    <s v="Stanwood-Camano School District"/>
    <x v="0"/>
    <x v="2"/>
    <x v="1"/>
  </r>
  <r>
    <s v="Stanwood-Camano School District"/>
    <x v="0"/>
    <x v="1"/>
    <x v="1"/>
  </r>
  <r>
    <s v="Stanwood-Camano School District"/>
    <x v="1"/>
    <x v="3"/>
    <x v="1"/>
  </r>
  <r>
    <s v="Star School District"/>
    <x v="0"/>
    <x v="0"/>
    <x v="3"/>
  </r>
  <r>
    <s v="Star School District"/>
    <x v="1"/>
    <x v="3"/>
    <x v="3"/>
  </r>
  <r>
    <s v="Star School District"/>
    <x v="0"/>
    <x v="1"/>
    <x v="0"/>
  </r>
  <r>
    <s v="Star School District"/>
    <x v="0"/>
    <x v="2"/>
    <x v="1"/>
  </r>
  <r>
    <s v="Starbuck School District"/>
    <x v="0"/>
    <x v="2"/>
    <x v="1"/>
  </r>
  <r>
    <s v="Starbuck School District"/>
    <x v="0"/>
    <x v="1"/>
    <x v="1"/>
  </r>
  <r>
    <s v="Starbuck School District"/>
    <x v="0"/>
    <x v="0"/>
    <x v="1"/>
  </r>
  <r>
    <s v="Starbuck School District"/>
    <x v="1"/>
    <x v="3"/>
    <x v="1"/>
  </r>
  <r>
    <s v="Stehekin School District"/>
    <x v="0"/>
    <x v="0"/>
    <x v="3"/>
  </r>
  <r>
    <s v="Stehekin School District"/>
    <x v="1"/>
    <x v="3"/>
    <x v="3"/>
  </r>
  <r>
    <s v="Stehekin School District"/>
    <x v="0"/>
    <x v="2"/>
    <x v="1"/>
  </r>
  <r>
    <s v="Stehekin School District"/>
    <x v="0"/>
    <x v="1"/>
    <x v="1"/>
  </r>
  <r>
    <s v="Steilacoom Hist. School District"/>
    <x v="0"/>
    <x v="1"/>
    <x v="1"/>
  </r>
  <r>
    <s v="Steilacoom Hist. School District"/>
    <x v="0"/>
    <x v="0"/>
    <x v="1"/>
  </r>
  <r>
    <s v="Steilacoom Hist. School District"/>
    <x v="1"/>
    <x v="3"/>
    <x v="3"/>
  </r>
  <r>
    <s v="Steilacoom Hist. School District"/>
    <x v="0"/>
    <x v="2"/>
    <x v="2"/>
  </r>
  <r>
    <s v="Steptoe School District"/>
    <x v="0"/>
    <x v="2"/>
    <x v="1"/>
  </r>
  <r>
    <s v="Steptoe School District"/>
    <x v="0"/>
    <x v="1"/>
    <x v="1"/>
  </r>
  <r>
    <s v="Steptoe School District"/>
    <x v="0"/>
    <x v="0"/>
    <x v="1"/>
  </r>
  <r>
    <s v="Steptoe School District"/>
    <x v="1"/>
    <x v="3"/>
    <x v="0"/>
  </r>
  <r>
    <s v="Stevenson-Carson School District"/>
    <x v="0"/>
    <x v="2"/>
    <x v="1"/>
  </r>
  <r>
    <s v="Stevenson-Carson School District"/>
    <x v="0"/>
    <x v="1"/>
    <x v="1"/>
  </r>
  <r>
    <s v="Stevenson-Carson School District"/>
    <x v="0"/>
    <x v="0"/>
    <x v="3"/>
  </r>
  <r>
    <s v="Stevenson-Carson School District"/>
    <x v="1"/>
    <x v="3"/>
    <x v="3"/>
  </r>
  <r>
    <s v="Sultan School District"/>
    <x v="0"/>
    <x v="0"/>
    <x v="3"/>
  </r>
  <r>
    <s v="Sultan School District"/>
    <x v="1"/>
    <x v="3"/>
    <x v="3"/>
  </r>
  <r>
    <s v="Sultan School District"/>
    <x v="0"/>
    <x v="2"/>
    <x v="1"/>
  </r>
  <r>
    <s v="Sultan School District"/>
    <x v="0"/>
    <x v="1"/>
    <x v="1"/>
  </r>
  <r>
    <s v="Summit Valley School District"/>
    <x v="0"/>
    <x v="2"/>
    <x v="1"/>
  </r>
  <r>
    <s v="Summit Valley School District"/>
    <x v="0"/>
    <x v="0"/>
    <x v="3"/>
  </r>
  <r>
    <s v="Summit Valley School District"/>
    <x v="0"/>
    <x v="1"/>
    <x v="0"/>
  </r>
  <r>
    <s v="Summit Valley School District"/>
    <x v="1"/>
    <x v="3"/>
    <x v="0"/>
  </r>
  <r>
    <s v="Sumner School District"/>
    <x v="1"/>
    <x v="3"/>
    <x v="0"/>
  </r>
  <r>
    <s v="Sumner School District"/>
    <x v="0"/>
    <x v="2"/>
    <x v="1"/>
  </r>
  <r>
    <s v="Sumner School District"/>
    <x v="0"/>
    <x v="1"/>
    <x v="3"/>
  </r>
  <r>
    <s v="Sumner School District"/>
    <x v="0"/>
    <x v="0"/>
    <x v="3"/>
  </r>
  <r>
    <s v="Sunnyside School District"/>
    <x v="0"/>
    <x v="2"/>
    <x v="3"/>
  </r>
  <r>
    <s v="Sunnyside School District"/>
    <x v="0"/>
    <x v="1"/>
    <x v="1"/>
  </r>
  <r>
    <s v="Sunnyside School District"/>
    <x v="0"/>
    <x v="0"/>
    <x v="0"/>
  </r>
  <r>
    <s v="Sunnyside School District"/>
    <x v="1"/>
    <x v="3"/>
    <x v="0"/>
  </r>
  <r>
    <s v="Tacoma School District"/>
    <x v="0"/>
    <x v="1"/>
    <x v="0"/>
  </r>
  <r>
    <s v="Tacoma School District"/>
    <x v="0"/>
    <x v="2"/>
    <x v="1"/>
  </r>
  <r>
    <s v="Tacoma School District"/>
    <x v="0"/>
    <x v="0"/>
    <x v="3"/>
  </r>
  <r>
    <s v="Tacoma School District"/>
    <x v="1"/>
    <x v="3"/>
    <x v="3"/>
  </r>
  <r>
    <s v="Taholah School District"/>
    <x v="0"/>
    <x v="0"/>
    <x v="3"/>
  </r>
  <r>
    <s v="Taholah School District"/>
    <x v="1"/>
    <x v="3"/>
    <x v="2"/>
  </r>
  <r>
    <s v="Taholah School District"/>
    <x v="0"/>
    <x v="2"/>
    <x v="2"/>
  </r>
  <r>
    <s v="Taholah School District"/>
    <x v="0"/>
    <x v="1"/>
    <x v="2"/>
  </r>
  <r>
    <s v="Tahoma School District"/>
    <x v="0"/>
    <x v="2"/>
    <x v="1"/>
  </r>
  <r>
    <s v="Tahoma School District"/>
    <x v="0"/>
    <x v="1"/>
    <x v="1"/>
  </r>
  <r>
    <s v="Tahoma School District"/>
    <x v="0"/>
    <x v="0"/>
    <x v="1"/>
  </r>
  <r>
    <s v="Tahoma School District"/>
    <x v="1"/>
    <x v="3"/>
    <x v="0"/>
  </r>
  <r>
    <s v="Tekoa School District"/>
    <x v="0"/>
    <x v="2"/>
    <x v="1"/>
  </r>
  <r>
    <s v="Tekoa School District"/>
    <x v="0"/>
    <x v="1"/>
    <x v="1"/>
  </r>
  <r>
    <s v="Tekoa School District"/>
    <x v="0"/>
    <x v="0"/>
    <x v="1"/>
  </r>
  <r>
    <s v="Tekoa School District"/>
    <x v="1"/>
    <x v="3"/>
    <x v="1"/>
  </r>
  <r>
    <s v="Tenino School District"/>
    <x v="0"/>
    <x v="2"/>
    <x v="2"/>
  </r>
  <r>
    <s v="Tenino School District"/>
    <x v="0"/>
    <x v="1"/>
    <x v="1"/>
  </r>
  <r>
    <s v="Tenino School District"/>
    <x v="0"/>
    <x v="0"/>
    <x v="1"/>
  </r>
  <r>
    <s v="Tenino School District"/>
    <x v="1"/>
    <x v="3"/>
    <x v="1"/>
  </r>
  <r>
    <s v="Thorp School District"/>
    <x v="0"/>
    <x v="0"/>
    <x v="2"/>
  </r>
  <r>
    <s v="Thorp School District"/>
    <x v="0"/>
    <x v="2"/>
    <x v="2"/>
  </r>
  <r>
    <s v="Thorp School District"/>
    <x v="1"/>
    <x v="3"/>
    <x v="3"/>
  </r>
  <r>
    <s v="Thorp School District"/>
    <x v="0"/>
    <x v="1"/>
    <x v="1"/>
  </r>
  <r>
    <s v="Toledo School District"/>
    <x v="0"/>
    <x v="1"/>
    <x v="1"/>
  </r>
  <r>
    <s v="Toledo School District"/>
    <x v="0"/>
    <x v="0"/>
    <x v="0"/>
  </r>
  <r>
    <s v="Toledo School District"/>
    <x v="1"/>
    <x v="3"/>
    <x v="0"/>
  </r>
  <r>
    <s v="Toledo School District"/>
    <x v="0"/>
    <x v="2"/>
    <x v="2"/>
  </r>
  <r>
    <s v="Tonasket School District"/>
    <x v="0"/>
    <x v="0"/>
    <x v="0"/>
  </r>
  <r>
    <s v="Tonasket School District"/>
    <x v="1"/>
    <x v="3"/>
    <x v="0"/>
  </r>
  <r>
    <s v="Tonasket School District"/>
    <x v="0"/>
    <x v="2"/>
    <x v="1"/>
  </r>
  <r>
    <s v="Tonasket School District"/>
    <x v="0"/>
    <x v="1"/>
    <x v="1"/>
  </r>
  <r>
    <s v="Toppenish School District"/>
    <x v="0"/>
    <x v="1"/>
    <x v="1"/>
  </r>
  <r>
    <s v="Toppenish School District"/>
    <x v="0"/>
    <x v="0"/>
    <x v="1"/>
  </r>
  <r>
    <s v="Toppenish School District"/>
    <x v="1"/>
    <x v="3"/>
    <x v="0"/>
  </r>
  <r>
    <s v="Toppenish School District"/>
    <x v="0"/>
    <x v="2"/>
    <x v="2"/>
  </r>
  <r>
    <s v="Touchet School District"/>
    <x v="0"/>
    <x v="2"/>
    <x v="2"/>
  </r>
  <r>
    <s v="Touchet School District"/>
    <x v="0"/>
    <x v="1"/>
    <x v="1"/>
  </r>
  <r>
    <s v="Touchet School District"/>
    <x v="0"/>
    <x v="0"/>
    <x v="0"/>
  </r>
  <r>
    <s v="Touchet School District"/>
    <x v="1"/>
    <x v="3"/>
    <x v="1"/>
  </r>
  <r>
    <s v="Toutle Lake School District"/>
    <x v="1"/>
    <x v="3"/>
    <x v="0"/>
  </r>
  <r>
    <s v="Toutle Lake School District"/>
    <x v="0"/>
    <x v="2"/>
    <x v="1"/>
  </r>
  <r>
    <s v="Toutle Lake School District"/>
    <x v="0"/>
    <x v="1"/>
    <x v="1"/>
  </r>
  <r>
    <s v="Toutle Lake School District"/>
    <x v="0"/>
    <x v="0"/>
    <x v="1"/>
  </r>
  <r>
    <s v="Trout Lake School District"/>
    <x v="0"/>
    <x v="2"/>
    <x v="0"/>
  </r>
  <r>
    <s v="Trout Lake School District"/>
    <x v="0"/>
    <x v="1"/>
    <x v="0"/>
  </r>
  <r>
    <s v="Trout Lake School District"/>
    <x v="1"/>
    <x v="3"/>
    <x v="0"/>
  </r>
  <r>
    <s v="Trout Lake School District"/>
    <x v="0"/>
    <x v="0"/>
    <x v="3"/>
  </r>
  <r>
    <s v="Tukwila School District"/>
    <x v="1"/>
    <x v="3"/>
    <x v="3"/>
  </r>
  <r>
    <s v="Tukwila School District"/>
    <x v="0"/>
    <x v="2"/>
    <x v="1"/>
  </r>
  <r>
    <s v="Tukwila School District"/>
    <x v="0"/>
    <x v="1"/>
    <x v="1"/>
  </r>
  <r>
    <s v="Tukwila School District"/>
    <x v="0"/>
    <x v="0"/>
    <x v="1"/>
  </r>
  <r>
    <s v="Tumwater School District"/>
    <x v="1"/>
    <x v="3"/>
    <x v="3"/>
  </r>
  <r>
    <s v="Tumwater School District"/>
    <x v="0"/>
    <x v="2"/>
    <x v="1"/>
  </r>
  <r>
    <s v="Tumwater School District"/>
    <x v="0"/>
    <x v="1"/>
    <x v="1"/>
  </r>
  <r>
    <s v="Tumwater School District"/>
    <x v="0"/>
    <x v="0"/>
    <x v="1"/>
  </r>
  <r>
    <s v="Union Gap School District"/>
    <x v="0"/>
    <x v="2"/>
    <x v="1"/>
  </r>
  <r>
    <s v="Union Gap School District"/>
    <x v="0"/>
    <x v="1"/>
    <x v="1"/>
  </r>
  <r>
    <s v="Union Gap School District"/>
    <x v="0"/>
    <x v="0"/>
    <x v="1"/>
  </r>
  <r>
    <s v="Union Gap School District"/>
    <x v="1"/>
    <x v="3"/>
    <x v="3"/>
  </r>
  <r>
    <s v="University Place School District"/>
    <x v="0"/>
    <x v="2"/>
    <x v="1"/>
  </r>
  <r>
    <s v="University Place School District"/>
    <x v="0"/>
    <x v="1"/>
    <x v="1"/>
  </r>
  <r>
    <s v="University Place School District"/>
    <x v="1"/>
    <x v="3"/>
    <x v="2"/>
  </r>
  <r>
    <s v="University Place School District"/>
    <x v="0"/>
    <x v="0"/>
    <x v="0"/>
  </r>
  <r>
    <s v="Valley School District"/>
    <x v="0"/>
    <x v="1"/>
    <x v="0"/>
  </r>
  <r>
    <s v="Valley School District"/>
    <x v="1"/>
    <x v="3"/>
    <x v="0"/>
  </r>
  <r>
    <s v="Valley School District"/>
    <x v="0"/>
    <x v="0"/>
    <x v="1"/>
  </r>
  <r>
    <s v="Valley School District"/>
    <x v="0"/>
    <x v="2"/>
    <x v="1"/>
  </r>
  <r>
    <s v="Vancouver School District"/>
    <x v="1"/>
    <x v="3"/>
    <x v="1"/>
  </r>
  <r>
    <s v="Vancouver School District"/>
    <x v="0"/>
    <x v="2"/>
    <x v="1"/>
  </r>
  <r>
    <s v="Vancouver School District"/>
    <x v="0"/>
    <x v="1"/>
    <x v="1"/>
  </r>
  <r>
    <s v="Vancouver School District"/>
    <x v="0"/>
    <x v="0"/>
    <x v="3"/>
  </r>
  <r>
    <s v="Vashon Island School District"/>
    <x v="0"/>
    <x v="0"/>
    <x v="3"/>
  </r>
  <r>
    <s v="Vashon Island School District"/>
    <x v="1"/>
    <x v="3"/>
    <x v="3"/>
  </r>
  <r>
    <s v="Vashon Island School District"/>
    <x v="0"/>
    <x v="2"/>
    <x v="1"/>
  </r>
  <r>
    <s v="Vashon Island School District"/>
    <x v="0"/>
    <x v="1"/>
    <x v="1"/>
  </r>
  <r>
    <s v="Wahkiakum School District"/>
    <x v="0"/>
    <x v="2"/>
    <x v="2"/>
  </r>
  <r>
    <s v="Wahkiakum School District"/>
    <x v="0"/>
    <x v="0"/>
    <x v="3"/>
  </r>
  <r>
    <s v="Wahkiakum School District"/>
    <x v="0"/>
    <x v="1"/>
    <x v="1"/>
  </r>
  <r>
    <s v="Wahkiakum School District"/>
    <x v="1"/>
    <x v="3"/>
    <x v="1"/>
  </r>
  <r>
    <s v="Wahluke School District"/>
    <x v="0"/>
    <x v="2"/>
    <x v="3"/>
  </r>
  <r>
    <s v="Wahluke School District"/>
    <x v="0"/>
    <x v="1"/>
    <x v="3"/>
  </r>
  <r>
    <s v="Wahluke School District"/>
    <x v="0"/>
    <x v="0"/>
    <x v="3"/>
  </r>
  <r>
    <s v="Wahluke School District"/>
    <x v="1"/>
    <x v="3"/>
    <x v="3"/>
  </r>
  <r>
    <s v="Waitsburg School District"/>
    <x v="0"/>
    <x v="1"/>
    <x v="3"/>
  </r>
  <r>
    <s v="Waitsburg School District"/>
    <x v="0"/>
    <x v="0"/>
    <x v="3"/>
  </r>
  <r>
    <s v="Waitsburg School District"/>
    <x v="1"/>
    <x v="3"/>
    <x v="3"/>
  </r>
  <r>
    <s v="Waitsburg School District"/>
    <x v="0"/>
    <x v="2"/>
    <x v="1"/>
  </r>
  <r>
    <s v="Walla Walla Public Schools"/>
    <x v="0"/>
    <x v="0"/>
    <x v="3"/>
  </r>
  <r>
    <s v="Walla Walla Public Schools"/>
    <x v="1"/>
    <x v="3"/>
    <x v="3"/>
  </r>
  <r>
    <s v="Walla Walla Public Schools"/>
    <x v="0"/>
    <x v="2"/>
    <x v="2"/>
  </r>
  <r>
    <s v="Walla Walla Public Schools"/>
    <x v="0"/>
    <x v="1"/>
    <x v="1"/>
  </r>
  <r>
    <s v="Wapato School District"/>
    <x v="0"/>
    <x v="2"/>
    <x v="2"/>
  </r>
  <r>
    <s v="Wapato School District"/>
    <x v="1"/>
    <x v="3"/>
    <x v="3"/>
  </r>
  <r>
    <s v="Wapato School District"/>
    <x v="0"/>
    <x v="1"/>
    <x v="1"/>
  </r>
  <r>
    <s v="Wapato School District"/>
    <x v="0"/>
    <x v="0"/>
    <x v="1"/>
  </r>
  <r>
    <s v="Warden School District"/>
    <x v="0"/>
    <x v="1"/>
    <x v="1"/>
  </r>
  <r>
    <s v="Warden School District"/>
    <x v="0"/>
    <x v="0"/>
    <x v="1"/>
  </r>
  <r>
    <s v="Warden School District"/>
    <x v="1"/>
    <x v="3"/>
    <x v="1"/>
  </r>
  <r>
    <s v="Warden School District"/>
    <x v="0"/>
    <x v="2"/>
    <x v="2"/>
  </r>
  <r>
    <s v="Washougal School District"/>
    <x v="0"/>
    <x v="2"/>
    <x v="2"/>
  </r>
  <r>
    <s v="Washougal School District"/>
    <x v="1"/>
    <x v="3"/>
    <x v="2"/>
  </r>
  <r>
    <s v="Washougal School District"/>
    <x v="0"/>
    <x v="1"/>
    <x v="1"/>
  </r>
  <r>
    <s v="Washougal School District"/>
    <x v="0"/>
    <x v="0"/>
    <x v="0"/>
  </r>
  <r>
    <s v="Washtucna School District"/>
    <x v="0"/>
    <x v="2"/>
    <x v="1"/>
  </r>
  <r>
    <s v="Washtucna School District"/>
    <x v="0"/>
    <x v="1"/>
    <x v="1"/>
  </r>
  <r>
    <s v="Washtucna School District"/>
    <x v="1"/>
    <x v="3"/>
    <x v="1"/>
  </r>
  <r>
    <s v="Washtucna School District"/>
    <x v="0"/>
    <x v="0"/>
    <x v="3"/>
  </r>
  <r>
    <s v="Waterville School District"/>
    <x v="0"/>
    <x v="0"/>
    <x v="1"/>
  </r>
  <r>
    <s v="Waterville School District"/>
    <x v="0"/>
    <x v="2"/>
    <x v="1"/>
  </r>
  <r>
    <s v="Waterville School District"/>
    <x v="0"/>
    <x v="1"/>
    <x v="0"/>
  </r>
  <r>
    <s v="Waterville School District"/>
    <x v="1"/>
    <x v="3"/>
    <x v="0"/>
  </r>
  <r>
    <s v="Wellpinit School District"/>
    <x v="0"/>
    <x v="2"/>
    <x v="1"/>
  </r>
  <r>
    <s v="Wellpinit School District"/>
    <x v="0"/>
    <x v="1"/>
    <x v="1"/>
  </r>
  <r>
    <s v="Wellpinit School District"/>
    <x v="0"/>
    <x v="0"/>
    <x v="1"/>
  </r>
  <r>
    <s v="Wellpinit School District"/>
    <x v="1"/>
    <x v="3"/>
    <x v="1"/>
  </r>
  <r>
    <s v="Wenatchee School District"/>
    <x v="1"/>
    <x v="3"/>
    <x v="3"/>
  </r>
  <r>
    <s v="Wenatchee School District"/>
    <x v="0"/>
    <x v="2"/>
    <x v="3"/>
  </r>
  <r>
    <s v="Wenatchee School District"/>
    <x v="0"/>
    <x v="0"/>
    <x v="0"/>
  </r>
  <r>
    <s v="Wenatchee School District"/>
    <x v="0"/>
    <x v="1"/>
    <x v="1"/>
  </r>
  <r>
    <s v="West Valley School District (Spokane)"/>
    <x v="0"/>
    <x v="2"/>
    <x v="1"/>
  </r>
  <r>
    <s v="West Valley School District (Spokane)"/>
    <x v="0"/>
    <x v="1"/>
    <x v="1"/>
  </r>
  <r>
    <s v="West Valley School District (Spokane)"/>
    <x v="1"/>
    <x v="3"/>
    <x v="0"/>
  </r>
  <r>
    <s v="West Valley School District (Spokane)"/>
    <x v="0"/>
    <x v="0"/>
    <x v="3"/>
  </r>
  <r>
    <s v="West Valley School District (Yakima)"/>
    <x v="0"/>
    <x v="0"/>
    <x v="3"/>
  </r>
  <r>
    <s v="West Valley School District (Yakima)"/>
    <x v="0"/>
    <x v="2"/>
    <x v="3"/>
  </r>
  <r>
    <s v="West Valley School District (Yakima)"/>
    <x v="1"/>
    <x v="3"/>
    <x v="0"/>
  </r>
  <r>
    <s v="West Valley School District (Yakima)"/>
    <x v="0"/>
    <x v="1"/>
    <x v="1"/>
  </r>
  <r>
    <s v="White Pass School District"/>
    <x v="0"/>
    <x v="0"/>
    <x v="0"/>
  </r>
  <r>
    <s v="White Pass School District"/>
    <x v="0"/>
    <x v="1"/>
    <x v="1"/>
  </r>
  <r>
    <s v="White Pass School District"/>
    <x v="0"/>
    <x v="2"/>
    <x v="2"/>
  </r>
  <r>
    <s v="White Pass School District"/>
    <x v="1"/>
    <x v="3"/>
    <x v="3"/>
  </r>
  <r>
    <s v="White River School District"/>
    <x v="0"/>
    <x v="0"/>
    <x v="3"/>
  </r>
  <r>
    <s v="White River School District"/>
    <x v="1"/>
    <x v="3"/>
    <x v="3"/>
  </r>
  <r>
    <s v="White River School District"/>
    <x v="0"/>
    <x v="2"/>
    <x v="1"/>
  </r>
  <r>
    <s v="White River School District"/>
    <x v="0"/>
    <x v="1"/>
    <x v="1"/>
  </r>
  <r>
    <s v="White Salmon Valley School District"/>
    <x v="0"/>
    <x v="1"/>
    <x v="1"/>
  </r>
  <r>
    <s v="White Salmon Valley School District"/>
    <x v="0"/>
    <x v="0"/>
    <x v="1"/>
  </r>
  <r>
    <s v="White Salmon Valley School District"/>
    <x v="0"/>
    <x v="2"/>
    <x v="2"/>
  </r>
  <r>
    <s v="White Salmon Valley School District"/>
    <x v="1"/>
    <x v="3"/>
    <x v="0"/>
  </r>
  <r>
    <s v="Wilbur School District"/>
    <x v="1"/>
    <x v="3"/>
    <x v="0"/>
  </r>
  <r>
    <s v="Wilbur School District"/>
    <x v="0"/>
    <x v="2"/>
    <x v="2"/>
  </r>
  <r>
    <s v="Wilbur School District"/>
    <x v="0"/>
    <x v="0"/>
    <x v="2"/>
  </r>
  <r>
    <s v="Wilbur School District"/>
    <x v="0"/>
    <x v="1"/>
    <x v="1"/>
  </r>
  <r>
    <s v="Willapa Valley School District"/>
    <x v="0"/>
    <x v="2"/>
    <x v="2"/>
  </r>
  <r>
    <s v="Willapa Valley School District"/>
    <x v="0"/>
    <x v="0"/>
    <x v="0"/>
  </r>
  <r>
    <s v="Willapa Valley School District"/>
    <x v="1"/>
    <x v="3"/>
    <x v="0"/>
  </r>
  <r>
    <s v="Willapa Valley School District"/>
    <x v="0"/>
    <x v="1"/>
    <x v="1"/>
  </r>
  <r>
    <s v="Wilson Creek School District"/>
    <x v="0"/>
    <x v="2"/>
    <x v="1"/>
  </r>
  <r>
    <s v="Wilson Creek School District"/>
    <x v="0"/>
    <x v="1"/>
    <x v="1"/>
  </r>
  <r>
    <s v="Wilson Creek School District"/>
    <x v="0"/>
    <x v="0"/>
    <x v="1"/>
  </r>
  <r>
    <s v="Wilson Creek School District"/>
    <x v="1"/>
    <x v="3"/>
    <x v="3"/>
  </r>
  <r>
    <s v="Winlock School District"/>
    <x v="0"/>
    <x v="2"/>
    <x v="1"/>
  </r>
  <r>
    <s v="Winlock School District"/>
    <x v="0"/>
    <x v="1"/>
    <x v="1"/>
  </r>
  <r>
    <s v="Winlock School District"/>
    <x v="0"/>
    <x v="0"/>
    <x v="0"/>
  </r>
  <r>
    <s v="Winlock School District"/>
    <x v="1"/>
    <x v="3"/>
    <x v="0"/>
  </r>
  <r>
    <s v="Wishkah Valley School District"/>
    <x v="0"/>
    <x v="1"/>
    <x v="1"/>
  </r>
  <r>
    <s v="Wishkah Valley School District"/>
    <x v="0"/>
    <x v="0"/>
    <x v="1"/>
  </r>
  <r>
    <s v="Wishkah Valley School District"/>
    <x v="1"/>
    <x v="3"/>
    <x v="1"/>
  </r>
  <r>
    <s v="Wishkah Valley School District"/>
    <x v="0"/>
    <x v="2"/>
    <x v="2"/>
  </r>
  <r>
    <s v="Wishram School District"/>
    <x v="0"/>
    <x v="0"/>
    <x v="3"/>
  </r>
  <r>
    <s v="Wishram School District"/>
    <x v="0"/>
    <x v="2"/>
    <x v="1"/>
  </r>
  <r>
    <s v="Wishram School District"/>
    <x v="0"/>
    <x v="1"/>
    <x v="1"/>
  </r>
  <r>
    <s v="Wishram School District"/>
    <x v="1"/>
    <x v="3"/>
    <x v="0"/>
  </r>
  <r>
    <s v="Woodland School District"/>
    <x v="0"/>
    <x v="1"/>
    <x v="1"/>
  </r>
  <r>
    <s v="Woodland School District"/>
    <x v="0"/>
    <x v="0"/>
    <x v="1"/>
  </r>
  <r>
    <s v="Woodland School District"/>
    <x v="0"/>
    <x v="2"/>
    <x v="2"/>
  </r>
  <r>
    <s v="Woodland School District"/>
    <x v="1"/>
    <x v="3"/>
    <x v="3"/>
  </r>
  <r>
    <s v="Yakima School District"/>
    <x v="0"/>
    <x v="0"/>
    <x v="3"/>
  </r>
  <r>
    <s v="Yakima School District"/>
    <x v="0"/>
    <x v="2"/>
    <x v="1"/>
  </r>
  <r>
    <s v="Yakima School District"/>
    <x v="0"/>
    <x v="1"/>
    <x v="1"/>
  </r>
  <r>
    <s v="Yakima School District"/>
    <x v="1"/>
    <x v="3"/>
    <x v="0"/>
  </r>
  <r>
    <s v="Yelm School District"/>
    <x v="1"/>
    <x v="3"/>
    <x v="1"/>
  </r>
  <r>
    <s v="Yelm School District"/>
    <x v="0"/>
    <x v="2"/>
    <x v="1"/>
  </r>
  <r>
    <s v="Yelm School District"/>
    <x v="0"/>
    <x v="1"/>
    <x v="1"/>
  </r>
  <r>
    <s v="Yelm School District"/>
    <x v="0"/>
    <x v="0"/>
    <x v="3"/>
  </r>
  <r>
    <s v="Zillah School District"/>
    <x v="0"/>
    <x v="2"/>
    <x v="2"/>
  </r>
  <r>
    <s v="Zillah School District"/>
    <x v="0"/>
    <x v="1"/>
    <x v="2"/>
  </r>
  <r>
    <s v="Zillah School District"/>
    <x v="0"/>
    <x v="0"/>
    <x v="2"/>
  </r>
  <r>
    <s v="Zillah School District"/>
    <x v="1"/>
    <x v="3"/>
    <x v="2"/>
  </r>
</pivotCacheRecords>
</file>

<file path=xl/pivotCache/pivotCacheRecords3.xml><?xml version="1.0" encoding="utf-8"?>
<pivotCacheRecords xmlns="http://schemas.openxmlformats.org/spreadsheetml/2006/main" xmlns:r="http://schemas.openxmlformats.org/officeDocument/2006/relationships" count="1740">
  <r>
    <x v="0"/>
    <x v="0"/>
    <x v="0"/>
    <n v="11"/>
  </r>
  <r>
    <x v="0"/>
    <x v="0"/>
    <x v="1"/>
    <n v="0"/>
  </r>
  <r>
    <x v="0"/>
    <x v="1"/>
    <x v="2"/>
    <n v="65"/>
  </r>
  <r>
    <x v="0"/>
    <x v="1"/>
    <x v="3"/>
    <n v="0"/>
  </r>
  <r>
    <x v="0"/>
    <x v="1"/>
    <x v="0"/>
    <n v="138"/>
  </r>
  <r>
    <x v="0"/>
    <x v="1"/>
    <x v="1"/>
    <n v="0"/>
  </r>
  <r>
    <x v="1"/>
    <x v="0"/>
    <x v="0"/>
    <n v="2"/>
  </r>
  <r>
    <x v="1"/>
    <x v="0"/>
    <x v="1"/>
    <n v="0"/>
  </r>
  <r>
    <x v="1"/>
    <x v="1"/>
    <x v="2"/>
    <n v="0"/>
  </r>
  <r>
    <x v="1"/>
    <x v="1"/>
    <x v="3"/>
    <n v="0"/>
  </r>
  <r>
    <x v="1"/>
    <x v="1"/>
    <x v="0"/>
    <n v="36"/>
  </r>
  <r>
    <x v="1"/>
    <x v="1"/>
    <x v="1"/>
    <n v="0"/>
  </r>
  <r>
    <x v="2"/>
    <x v="0"/>
    <x v="0"/>
    <n v="1"/>
  </r>
  <r>
    <x v="2"/>
    <x v="0"/>
    <x v="1"/>
    <n v="0"/>
  </r>
  <r>
    <x v="2"/>
    <x v="1"/>
    <x v="2"/>
    <n v="0"/>
  </r>
  <r>
    <x v="2"/>
    <x v="1"/>
    <x v="3"/>
    <n v="0"/>
  </r>
  <r>
    <x v="2"/>
    <x v="1"/>
    <x v="0"/>
    <n v="12"/>
  </r>
  <r>
    <x v="2"/>
    <x v="1"/>
    <x v="1"/>
    <n v="0"/>
  </r>
  <r>
    <x v="3"/>
    <x v="0"/>
    <x v="0"/>
    <n v="10"/>
  </r>
  <r>
    <x v="3"/>
    <x v="0"/>
    <x v="1"/>
    <n v="0"/>
  </r>
  <r>
    <x v="3"/>
    <x v="1"/>
    <x v="2"/>
    <n v="15"/>
  </r>
  <r>
    <x v="3"/>
    <x v="1"/>
    <x v="3"/>
    <n v="0"/>
  </r>
  <r>
    <x v="3"/>
    <x v="1"/>
    <x v="0"/>
    <n v="150"/>
  </r>
  <r>
    <x v="3"/>
    <x v="1"/>
    <x v="1"/>
    <n v="0"/>
  </r>
  <r>
    <x v="4"/>
    <x v="0"/>
    <x v="0"/>
    <n v="18"/>
  </r>
  <r>
    <x v="4"/>
    <x v="0"/>
    <x v="1"/>
    <n v="0"/>
  </r>
  <r>
    <x v="4"/>
    <x v="1"/>
    <x v="2"/>
    <n v="183"/>
  </r>
  <r>
    <x v="4"/>
    <x v="1"/>
    <x v="3"/>
    <n v="0"/>
  </r>
  <r>
    <x v="4"/>
    <x v="1"/>
    <x v="0"/>
    <n v="127"/>
  </r>
  <r>
    <x v="4"/>
    <x v="1"/>
    <x v="1"/>
    <n v="1"/>
  </r>
  <r>
    <x v="5"/>
    <x v="0"/>
    <x v="0"/>
    <n v="2"/>
  </r>
  <r>
    <x v="5"/>
    <x v="0"/>
    <x v="1"/>
    <n v="0"/>
  </r>
  <r>
    <x v="5"/>
    <x v="1"/>
    <x v="2"/>
    <n v="0"/>
  </r>
  <r>
    <x v="5"/>
    <x v="1"/>
    <x v="3"/>
    <n v="0"/>
  </r>
  <r>
    <x v="5"/>
    <x v="1"/>
    <x v="0"/>
    <n v="41"/>
  </r>
  <r>
    <x v="5"/>
    <x v="1"/>
    <x v="1"/>
    <n v="1"/>
  </r>
  <r>
    <x v="6"/>
    <x v="0"/>
    <x v="0"/>
    <n v="35"/>
  </r>
  <r>
    <x v="6"/>
    <x v="0"/>
    <x v="1"/>
    <n v="0"/>
  </r>
  <r>
    <x v="6"/>
    <x v="1"/>
    <x v="2"/>
    <n v="204"/>
  </r>
  <r>
    <x v="6"/>
    <x v="1"/>
    <x v="3"/>
    <n v="0"/>
  </r>
  <r>
    <x v="6"/>
    <x v="1"/>
    <x v="0"/>
    <n v="584"/>
  </r>
  <r>
    <x v="6"/>
    <x v="1"/>
    <x v="1"/>
    <n v="0"/>
  </r>
  <r>
    <x v="7"/>
    <x v="0"/>
    <x v="0"/>
    <n v="11"/>
  </r>
  <r>
    <x v="7"/>
    <x v="0"/>
    <x v="1"/>
    <n v="0"/>
  </r>
  <r>
    <x v="7"/>
    <x v="1"/>
    <x v="2"/>
    <n v="0"/>
  </r>
  <r>
    <x v="7"/>
    <x v="1"/>
    <x v="3"/>
    <n v="0"/>
  </r>
  <r>
    <x v="7"/>
    <x v="1"/>
    <x v="0"/>
    <n v="215"/>
  </r>
  <r>
    <x v="7"/>
    <x v="1"/>
    <x v="1"/>
    <n v="3"/>
  </r>
  <r>
    <x v="8"/>
    <x v="0"/>
    <x v="0"/>
    <n v="40"/>
  </r>
  <r>
    <x v="8"/>
    <x v="0"/>
    <x v="1"/>
    <n v="0"/>
  </r>
  <r>
    <x v="8"/>
    <x v="1"/>
    <x v="2"/>
    <n v="33"/>
  </r>
  <r>
    <x v="8"/>
    <x v="1"/>
    <x v="3"/>
    <n v="0"/>
  </r>
  <r>
    <x v="8"/>
    <x v="1"/>
    <x v="0"/>
    <n v="693"/>
  </r>
  <r>
    <x v="8"/>
    <x v="1"/>
    <x v="1"/>
    <n v="5"/>
  </r>
  <r>
    <x v="9"/>
    <x v="0"/>
    <x v="0"/>
    <n v="34"/>
  </r>
  <r>
    <x v="9"/>
    <x v="0"/>
    <x v="1"/>
    <n v="6"/>
  </r>
  <r>
    <x v="9"/>
    <x v="1"/>
    <x v="2"/>
    <n v="0"/>
  </r>
  <r>
    <x v="9"/>
    <x v="1"/>
    <x v="3"/>
    <n v="0"/>
  </r>
  <r>
    <x v="9"/>
    <x v="1"/>
    <x v="0"/>
    <n v="1119"/>
  </r>
  <r>
    <x v="9"/>
    <x v="1"/>
    <x v="1"/>
    <n v="25"/>
  </r>
  <r>
    <x v="10"/>
    <x v="0"/>
    <x v="0"/>
    <n v="31"/>
  </r>
  <r>
    <x v="10"/>
    <x v="0"/>
    <x v="1"/>
    <n v="0"/>
  </r>
  <r>
    <x v="10"/>
    <x v="1"/>
    <x v="2"/>
    <n v="215"/>
  </r>
  <r>
    <x v="10"/>
    <x v="1"/>
    <x v="3"/>
    <n v="0"/>
  </r>
  <r>
    <x v="10"/>
    <x v="1"/>
    <x v="0"/>
    <n v="383"/>
  </r>
  <r>
    <x v="10"/>
    <x v="1"/>
    <x v="1"/>
    <n v="1"/>
  </r>
  <r>
    <x v="11"/>
    <x v="0"/>
    <x v="0"/>
    <n v="0"/>
  </r>
  <r>
    <x v="11"/>
    <x v="0"/>
    <x v="1"/>
    <n v="0"/>
  </r>
  <r>
    <x v="11"/>
    <x v="1"/>
    <x v="2"/>
    <n v="0"/>
  </r>
  <r>
    <x v="11"/>
    <x v="1"/>
    <x v="3"/>
    <n v="0"/>
  </r>
  <r>
    <x v="11"/>
    <x v="1"/>
    <x v="0"/>
    <n v="2"/>
  </r>
  <r>
    <x v="11"/>
    <x v="1"/>
    <x v="1"/>
    <n v="0"/>
  </r>
  <r>
    <x v="12"/>
    <x v="0"/>
    <x v="0"/>
    <n v="38"/>
  </r>
  <r>
    <x v="12"/>
    <x v="0"/>
    <x v="1"/>
    <n v="1"/>
  </r>
  <r>
    <x v="12"/>
    <x v="1"/>
    <x v="2"/>
    <n v="250"/>
  </r>
  <r>
    <x v="12"/>
    <x v="1"/>
    <x v="3"/>
    <n v="0"/>
  </r>
  <r>
    <x v="12"/>
    <x v="1"/>
    <x v="0"/>
    <n v="1035"/>
  </r>
  <r>
    <x v="12"/>
    <x v="1"/>
    <x v="1"/>
    <n v="14"/>
  </r>
  <r>
    <x v="13"/>
    <x v="0"/>
    <x v="0"/>
    <n v="1"/>
  </r>
  <r>
    <x v="13"/>
    <x v="0"/>
    <x v="1"/>
    <n v="0"/>
  </r>
  <r>
    <x v="13"/>
    <x v="1"/>
    <x v="2"/>
    <n v="0"/>
  </r>
  <r>
    <x v="13"/>
    <x v="1"/>
    <x v="3"/>
    <n v="0"/>
  </r>
  <r>
    <x v="13"/>
    <x v="1"/>
    <x v="0"/>
    <n v="13"/>
  </r>
  <r>
    <x v="13"/>
    <x v="1"/>
    <x v="1"/>
    <n v="0"/>
  </r>
  <r>
    <x v="14"/>
    <x v="0"/>
    <x v="0"/>
    <n v="5"/>
  </r>
  <r>
    <x v="14"/>
    <x v="0"/>
    <x v="1"/>
    <n v="1"/>
  </r>
  <r>
    <x v="14"/>
    <x v="1"/>
    <x v="2"/>
    <n v="44"/>
  </r>
  <r>
    <x v="14"/>
    <x v="1"/>
    <x v="3"/>
    <n v="0"/>
  </r>
  <r>
    <x v="14"/>
    <x v="1"/>
    <x v="0"/>
    <n v="70"/>
  </r>
  <r>
    <x v="14"/>
    <x v="1"/>
    <x v="1"/>
    <n v="0"/>
  </r>
  <r>
    <x v="15"/>
    <x v="0"/>
    <x v="0"/>
    <n v="1"/>
  </r>
  <r>
    <x v="15"/>
    <x v="0"/>
    <x v="1"/>
    <n v="0"/>
  </r>
  <r>
    <x v="15"/>
    <x v="1"/>
    <x v="2"/>
    <n v="0"/>
  </r>
  <r>
    <x v="15"/>
    <x v="1"/>
    <x v="3"/>
    <n v="0"/>
  </r>
  <r>
    <x v="15"/>
    <x v="1"/>
    <x v="0"/>
    <n v="6"/>
  </r>
  <r>
    <x v="15"/>
    <x v="1"/>
    <x v="1"/>
    <n v="0"/>
  </r>
  <r>
    <x v="16"/>
    <x v="0"/>
    <x v="0"/>
    <n v="14"/>
  </r>
  <r>
    <x v="16"/>
    <x v="0"/>
    <x v="1"/>
    <n v="0"/>
  </r>
  <r>
    <x v="16"/>
    <x v="1"/>
    <x v="2"/>
    <n v="74"/>
  </r>
  <r>
    <x v="16"/>
    <x v="1"/>
    <x v="3"/>
    <n v="0"/>
  </r>
  <r>
    <x v="16"/>
    <x v="1"/>
    <x v="0"/>
    <n v="235"/>
  </r>
  <r>
    <x v="16"/>
    <x v="1"/>
    <x v="1"/>
    <n v="0"/>
  </r>
  <r>
    <x v="17"/>
    <x v="0"/>
    <x v="0"/>
    <n v="2"/>
  </r>
  <r>
    <x v="17"/>
    <x v="0"/>
    <x v="1"/>
    <n v="0"/>
  </r>
  <r>
    <x v="17"/>
    <x v="1"/>
    <x v="2"/>
    <n v="9"/>
  </r>
  <r>
    <x v="17"/>
    <x v="1"/>
    <x v="3"/>
    <n v="0"/>
  </r>
  <r>
    <x v="17"/>
    <x v="1"/>
    <x v="0"/>
    <n v="45"/>
  </r>
  <r>
    <x v="17"/>
    <x v="1"/>
    <x v="1"/>
    <n v="0"/>
  </r>
  <r>
    <x v="18"/>
    <x v="0"/>
    <x v="0"/>
    <n v="3"/>
  </r>
  <r>
    <x v="18"/>
    <x v="0"/>
    <x v="1"/>
    <n v="0"/>
  </r>
  <r>
    <x v="18"/>
    <x v="1"/>
    <x v="2"/>
    <n v="0"/>
  </r>
  <r>
    <x v="18"/>
    <x v="1"/>
    <x v="3"/>
    <n v="0"/>
  </r>
  <r>
    <x v="18"/>
    <x v="1"/>
    <x v="0"/>
    <n v="47"/>
  </r>
  <r>
    <x v="18"/>
    <x v="1"/>
    <x v="1"/>
    <n v="0"/>
  </r>
  <r>
    <x v="19"/>
    <x v="0"/>
    <x v="0"/>
    <n v="0"/>
  </r>
  <r>
    <x v="19"/>
    <x v="0"/>
    <x v="1"/>
    <n v="0"/>
  </r>
  <r>
    <x v="19"/>
    <x v="1"/>
    <x v="2"/>
    <n v="0"/>
  </r>
  <r>
    <x v="19"/>
    <x v="1"/>
    <x v="3"/>
    <n v="0"/>
  </r>
  <r>
    <x v="19"/>
    <x v="1"/>
    <x v="0"/>
    <n v="4"/>
  </r>
  <r>
    <x v="19"/>
    <x v="1"/>
    <x v="1"/>
    <n v="1"/>
  </r>
  <r>
    <x v="20"/>
    <x v="0"/>
    <x v="0"/>
    <n v="9"/>
  </r>
  <r>
    <x v="20"/>
    <x v="0"/>
    <x v="1"/>
    <n v="0"/>
  </r>
  <r>
    <x v="20"/>
    <x v="1"/>
    <x v="2"/>
    <n v="52"/>
  </r>
  <r>
    <x v="20"/>
    <x v="1"/>
    <x v="3"/>
    <n v="0"/>
  </r>
  <r>
    <x v="20"/>
    <x v="1"/>
    <x v="0"/>
    <n v="186"/>
  </r>
  <r>
    <x v="20"/>
    <x v="1"/>
    <x v="1"/>
    <n v="0"/>
  </r>
  <r>
    <x v="21"/>
    <x v="0"/>
    <x v="0"/>
    <n v="14"/>
  </r>
  <r>
    <x v="21"/>
    <x v="0"/>
    <x v="1"/>
    <n v="0"/>
  </r>
  <r>
    <x v="21"/>
    <x v="1"/>
    <x v="2"/>
    <n v="62"/>
  </r>
  <r>
    <x v="21"/>
    <x v="1"/>
    <x v="3"/>
    <n v="0"/>
  </r>
  <r>
    <x v="21"/>
    <x v="1"/>
    <x v="0"/>
    <n v="242"/>
  </r>
  <r>
    <x v="21"/>
    <x v="1"/>
    <x v="1"/>
    <n v="1"/>
  </r>
  <r>
    <x v="22"/>
    <x v="0"/>
    <x v="0"/>
    <n v="3"/>
  </r>
  <r>
    <x v="22"/>
    <x v="0"/>
    <x v="1"/>
    <n v="0"/>
  </r>
  <r>
    <x v="22"/>
    <x v="1"/>
    <x v="2"/>
    <n v="0"/>
  </r>
  <r>
    <x v="22"/>
    <x v="1"/>
    <x v="3"/>
    <n v="1"/>
  </r>
  <r>
    <x v="22"/>
    <x v="1"/>
    <x v="0"/>
    <n v="51"/>
  </r>
  <r>
    <x v="22"/>
    <x v="1"/>
    <x v="1"/>
    <n v="1"/>
  </r>
  <r>
    <x v="23"/>
    <x v="0"/>
    <x v="0"/>
    <n v="1"/>
  </r>
  <r>
    <x v="23"/>
    <x v="0"/>
    <x v="1"/>
    <n v="0"/>
  </r>
  <r>
    <x v="23"/>
    <x v="1"/>
    <x v="2"/>
    <n v="0"/>
  </r>
  <r>
    <x v="23"/>
    <x v="1"/>
    <x v="3"/>
    <n v="0"/>
  </r>
  <r>
    <x v="23"/>
    <x v="1"/>
    <x v="0"/>
    <n v="12"/>
  </r>
  <r>
    <x v="23"/>
    <x v="1"/>
    <x v="1"/>
    <n v="0"/>
  </r>
  <r>
    <x v="24"/>
    <x v="0"/>
    <x v="0"/>
    <n v="4"/>
  </r>
  <r>
    <x v="24"/>
    <x v="0"/>
    <x v="1"/>
    <n v="0"/>
  </r>
  <r>
    <x v="24"/>
    <x v="1"/>
    <x v="2"/>
    <n v="19"/>
  </r>
  <r>
    <x v="24"/>
    <x v="1"/>
    <x v="3"/>
    <n v="0"/>
  </r>
  <r>
    <x v="24"/>
    <x v="1"/>
    <x v="0"/>
    <n v="53"/>
  </r>
  <r>
    <x v="24"/>
    <x v="1"/>
    <x v="1"/>
    <n v="0"/>
  </r>
  <r>
    <x v="25"/>
    <x v="0"/>
    <x v="0"/>
    <n v="6"/>
  </r>
  <r>
    <x v="25"/>
    <x v="0"/>
    <x v="1"/>
    <n v="0"/>
  </r>
  <r>
    <x v="25"/>
    <x v="1"/>
    <x v="2"/>
    <n v="0"/>
  </r>
  <r>
    <x v="25"/>
    <x v="1"/>
    <x v="3"/>
    <n v="0"/>
  </r>
  <r>
    <x v="25"/>
    <x v="1"/>
    <x v="0"/>
    <n v="85"/>
  </r>
  <r>
    <x v="25"/>
    <x v="1"/>
    <x v="1"/>
    <n v="0"/>
  </r>
  <r>
    <x v="26"/>
    <x v="0"/>
    <x v="0"/>
    <n v="3"/>
  </r>
  <r>
    <x v="26"/>
    <x v="0"/>
    <x v="1"/>
    <n v="0"/>
  </r>
  <r>
    <x v="26"/>
    <x v="1"/>
    <x v="2"/>
    <n v="0"/>
  </r>
  <r>
    <x v="26"/>
    <x v="1"/>
    <x v="3"/>
    <n v="0"/>
  </r>
  <r>
    <x v="26"/>
    <x v="1"/>
    <x v="0"/>
    <n v="67"/>
  </r>
  <r>
    <x v="26"/>
    <x v="1"/>
    <x v="1"/>
    <n v="1"/>
  </r>
  <r>
    <x v="27"/>
    <x v="0"/>
    <x v="0"/>
    <n v="1"/>
  </r>
  <r>
    <x v="27"/>
    <x v="0"/>
    <x v="1"/>
    <n v="0"/>
  </r>
  <r>
    <x v="27"/>
    <x v="1"/>
    <x v="2"/>
    <n v="0"/>
  </r>
  <r>
    <x v="27"/>
    <x v="1"/>
    <x v="3"/>
    <n v="0"/>
  </r>
  <r>
    <x v="27"/>
    <x v="1"/>
    <x v="0"/>
    <n v="5"/>
  </r>
  <r>
    <x v="27"/>
    <x v="1"/>
    <x v="1"/>
    <n v="0"/>
  </r>
  <r>
    <x v="28"/>
    <x v="0"/>
    <x v="0"/>
    <n v="28"/>
  </r>
  <r>
    <x v="28"/>
    <x v="0"/>
    <x v="1"/>
    <n v="0"/>
  </r>
  <r>
    <x v="28"/>
    <x v="1"/>
    <x v="2"/>
    <n v="0"/>
  </r>
  <r>
    <x v="28"/>
    <x v="1"/>
    <x v="3"/>
    <n v="0"/>
  </r>
  <r>
    <x v="28"/>
    <x v="1"/>
    <x v="0"/>
    <n v="611"/>
  </r>
  <r>
    <x v="28"/>
    <x v="1"/>
    <x v="1"/>
    <n v="0"/>
  </r>
  <r>
    <x v="29"/>
    <x v="0"/>
    <x v="0"/>
    <n v="38"/>
  </r>
  <r>
    <x v="29"/>
    <x v="0"/>
    <x v="1"/>
    <n v="0"/>
  </r>
  <r>
    <x v="29"/>
    <x v="1"/>
    <x v="2"/>
    <n v="19"/>
  </r>
  <r>
    <x v="29"/>
    <x v="1"/>
    <x v="3"/>
    <n v="0"/>
  </r>
  <r>
    <x v="29"/>
    <x v="1"/>
    <x v="0"/>
    <n v="676"/>
  </r>
  <r>
    <x v="29"/>
    <x v="1"/>
    <x v="1"/>
    <n v="9"/>
  </r>
  <r>
    <x v="30"/>
    <x v="0"/>
    <x v="0"/>
    <n v="0"/>
  </r>
  <r>
    <x v="30"/>
    <x v="0"/>
    <x v="1"/>
    <n v="0"/>
  </r>
  <r>
    <x v="30"/>
    <x v="1"/>
    <x v="2"/>
    <n v="11"/>
  </r>
  <r>
    <x v="30"/>
    <x v="1"/>
    <x v="3"/>
    <n v="0"/>
  </r>
  <r>
    <x v="30"/>
    <x v="1"/>
    <x v="0"/>
    <n v="189"/>
  </r>
  <r>
    <x v="30"/>
    <x v="1"/>
    <x v="1"/>
    <n v="2"/>
  </r>
  <r>
    <x v="31"/>
    <x v="0"/>
    <x v="0"/>
    <n v="9"/>
  </r>
  <r>
    <x v="31"/>
    <x v="0"/>
    <x v="1"/>
    <n v="0"/>
  </r>
  <r>
    <x v="31"/>
    <x v="1"/>
    <x v="2"/>
    <n v="23"/>
  </r>
  <r>
    <x v="31"/>
    <x v="1"/>
    <x v="3"/>
    <n v="0"/>
  </r>
  <r>
    <x v="31"/>
    <x v="1"/>
    <x v="0"/>
    <n v="133"/>
  </r>
  <r>
    <x v="31"/>
    <x v="1"/>
    <x v="1"/>
    <n v="0"/>
  </r>
  <r>
    <x v="32"/>
    <x v="0"/>
    <x v="0"/>
    <n v="11"/>
  </r>
  <r>
    <x v="32"/>
    <x v="0"/>
    <x v="1"/>
    <n v="0"/>
  </r>
  <r>
    <x v="32"/>
    <x v="1"/>
    <x v="2"/>
    <n v="51"/>
  </r>
  <r>
    <x v="32"/>
    <x v="1"/>
    <x v="3"/>
    <n v="0"/>
  </r>
  <r>
    <x v="32"/>
    <x v="1"/>
    <x v="0"/>
    <n v="219"/>
  </r>
  <r>
    <x v="32"/>
    <x v="1"/>
    <x v="1"/>
    <n v="0"/>
  </r>
  <r>
    <x v="33"/>
    <x v="0"/>
    <x v="0"/>
    <n v="3"/>
  </r>
  <r>
    <x v="33"/>
    <x v="0"/>
    <x v="1"/>
    <n v="0"/>
  </r>
  <r>
    <x v="33"/>
    <x v="1"/>
    <x v="2"/>
    <n v="0"/>
  </r>
  <r>
    <x v="33"/>
    <x v="1"/>
    <x v="3"/>
    <n v="0"/>
  </r>
  <r>
    <x v="33"/>
    <x v="1"/>
    <x v="0"/>
    <n v="53"/>
  </r>
  <r>
    <x v="33"/>
    <x v="1"/>
    <x v="1"/>
    <n v="0"/>
  </r>
  <r>
    <x v="34"/>
    <x v="0"/>
    <x v="0"/>
    <n v="4"/>
  </r>
  <r>
    <x v="34"/>
    <x v="0"/>
    <x v="1"/>
    <n v="0"/>
  </r>
  <r>
    <x v="34"/>
    <x v="1"/>
    <x v="2"/>
    <n v="43"/>
  </r>
  <r>
    <x v="34"/>
    <x v="1"/>
    <x v="3"/>
    <n v="0"/>
  </r>
  <r>
    <x v="34"/>
    <x v="1"/>
    <x v="0"/>
    <n v="26"/>
  </r>
  <r>
    <x v="34"/>
    <x v="1"/>
    <x v="1"/>
    <n v="0"/>
  </r>
  <r>
    <x v="35"/>
    <x v="0"/>
    <x v="0"/>
    <n v="12"/>
  </r>
  <r>
    <x v="35"/>
    <x v="0"/>
    <x v="1"/>
    <n v="0"/>
  </r>
  <r>
    <x v="35"/>
    <x v="1"/>
    <x v="2"/>
    <n v="0"/>
  </r>
  <r>
    <x v="35"/>
    <x v="1"/>
    <x v="3"/>
    <n v="0"/>
  </r>
  <r>
    <x v="35"/>
    <x v="1"/>
    <x v="0"/>
    <n v="152"/>
  </r>
  <r>
    <x v="35"/>
    <x v="1"/>
    <x v="1"/>
    <n v="0"/>
  </r>
  <r>
    <x v="36"/>
    <x v="0"/>
    <x v="0"/>
    <n v="4"/>
  </r>
  <r>
    <x v="36"/>
    <x v="0"/>
    <x v="1"/>
    <n v="0"/>
  </r>
  <r>
    <x v="36"/>
    <x v="1"/>
    <x v="2"/>
    <n v="0"/>
  </r>
  <r>
    <x v="36"/>
    <x v="1"/>
    <x v="3"/>
    <n v="0"/>
  </r>
  <r>
    <x v="36"/>
    <x v="1"/>
    <x v="0"/>
    <n v="47"/>
  </r>
  <r>
    <x v="36"/>
    <x v="1"/>
    <x v="1"/>
    <n v="0"/>
  </r>
  <r>
    <x v="37"/>
    <x v="0"/>
    <x v="0"/>
    <n v="36"/>
  </r>
  <r>
    <x v="37"/>
    <x v="0"/>
    <x v="1"/>
    <n v="1"/>
  </r>
  <r>
    <x v="37"/>
    <x v="1"/>
    <x v="2"/>
    <n v="44"/>
  </r>
  <r>
    <x v="37"/>
    <x v="1"/>
    <x v="3"/>
    <n v="0"/>
  </r>
  <r>
    <x v="37"/>
    <x v="1"/>
    <x v="0"/>
    <n v="507"/>
  </r>
  <r>
    <x v="37"/>
    <x v="1"/>
    <x v="1"/>
    <n v="12"/>
  </r>
  <r>
    <x v="38"/>
    <x v="0"/>
    <x v="0"/>
    <n v="4"/>
  </r>
  <r>
    <x v="38"/>
    <x v="0"/>
    <x v="1"/>
    <n v="0"/>
  </r>
  <r>
    <x v="38"/>
    <x v="1"/>
    <x v="2"/>
    <n v="4"/>
  </r>
  <r>
    <x v="38"/>
    <x v="1"/>
    <x v="3"/>
    <n v="0"/>
  </r>
  <r>
    <x v="38"/>
    <x v="1"/>
    <x v="0"/>
    <n v="34"/>
  </r>
  <r>
    <x v="38"/>
    <x v="1"/>
    <x v="1"/>
    <n v="0"/>
  </r>
  <r>
    <x v="39"/>
    <x v="0"/>
    <x v="0"/>
    <n v="2"/>
  </r>
  <r>
    <x v="39"/>
    <x v="0"/>
    <x v="1"/>
    <n v="0"/>
  </r>
  <r>
    <x v="39"/>
    <x v="1"/>
    <x v="2"/>
    <n v="0"/>
  </r>
  <r>
    <x v="39"/>
    <x v="1"/>
    <x v="3"/>
    <n v="0"/>
  </r>
  <r>
    <x v="39"/>
    <x v="1"/>
    <x v="0"/>
    <n v="53"/>
  </r>
  <r>
    <x v="39"/>
    <x v="1"/>
    <x v="1"/>
    <n v="0"/>
  </r>
  <r>
    <x v="40"/>
    <x v="0"/>
    <x v="0"/>
    <n v="2"/>
  </r>
  <r>
    <x v="40"/>
    <x v="0"/>
    <x v="1"/>
    <n v="0"/>
  </r>
  <r>
    <x v="40"/>
    <x v="1"/>
    <x v="2"/>
    <n v="0"/>
  </r>
  <r>
    <x v="40"/>
    <x v="1"/>
    <x v="3"/>
    <n v="0"/>
  </r>
  <r>
    <x v="40"/>
    <x v="1"/>
    <x v="0"/>
    <n v="16"/>
  </r>
  <r>
    <x v="40"/>
    <x v="1"/>
    <x v="1"/>
    <n v="0"/>
  </r>
  <r>
    <x v="41"/>
    <x v="0"/>
    <x v="0"/>
    <n v="1"/>
  </r>
  <r>
    <x v="41"/>
    <x v="0"/>
    <x v="1"/>
    <n v="0"/>
  </r>
  <r>
    <x v="41"/>
    <x v="1"/>
    <x v="2"/>
    <n v="0"/>
  </r>
  <r>
    <x v="41"/>
    <x v="1"/>
    <x v="3"/>
    <n v="0"/>
  </r>
  <r>
    <x v="41"/>
    <x v="1"/>
    <x v="0"/>
    <n v="20"/>
  </r>
  <r>
    <x v="41"/>
    <x v="1"/>
    <x v="1"/>
    <n v="0"/>
  </r>
  <r>
    <x v="42"/>
    <x v="0"/>
    <x v="0"/>
    <n v="5"/>
  </r>
  <r>
    <x v="42"/>
    <x v="0"/>
    <x v="1"/>
    <n v="0"/>
  </r>
  <r>
    <x v="42"/>
    <x v="1"/>
    <x v="2"/>
    <n v="0"/>
  </r>
  <r>
    <x v="42"/>
    <x v="1"/>
    <x v="3"/>
    <n v="0"/>
  </r>
  <r>
    <x v="42"/>
    <x v="1"/>
    <x v="0"/>
    <n v="54"/>
  </r>
  <r>
    <x v="42"/>
    <x v="1"/>
    <x v="1"/>
    <n v="0"/>
  </r>
  <r>
    <x v="43"/>
    <x v="0"/>
    <x v="0"/>
    <n v="6"/>
  </r>
  <r>
    <x v="43"/>
    <x v="0"/>
    <x v="1"/>
    <n v="0"/>
  </r>
  <r>
    <x v="43"/>
    <x v="1"/>
    <x v="2"/>
    <n v="27"/>
  </r>
  <r>
    <x v="43"/>
    <x v="1"/>
    <x v="3"/>
    <n v="0"/>
  </r>
  <r>
    <x v="43"/>
    <x v="1"/>
    <x v="0"/>
    <n v="118"/>
  </r>
  <r>
    <x v="43"/>
    <x v="1"/>
    <x v="1"/>
    <n v="0"/>
  </r>
  <r>
    <x v="44"/>
    <x v="0"/>
    <x v="0"/>
    <n v="2"/>
  </r>
  <r>
    <x v="44"/>
    <x v="0"/>
    <x v="1"/>
    <n v="0"/>
  </r>
  <r>
    <x v="44"/>
    <x v="1"/>
    <x v="2"/>
    <n v="16"/>
  </r>
  <r>
    <x v="44"/>
    <x v="1"/>
    <x v="3"/>
    <n v="0"/>
  </r>
  <r>
    <x v="44"/>
    <x v="1"/>
    <x v="0"/>
    <n v="24"/>
  </r>
  <r>
    <x v="44"/>
    <x v="1"/>
    <x v="1"/>
    <n v="0"/>
  </r>
  <r>
    <x v="45"/>
    <x v="0"/>
    <x v="0"/>
    <n v="1"/>
  </r>
  <r>
    <x v="45"/>
    <x v="0"/>
    <x v="1"/>
    <n v="0"/>
  </r>
  <r>
    <x v="45"/>
    <x v="1"/>
    <x v="2"/>
    <n v="0"/>
  </r>
  <r>
    <x v="45"/>
    <x v="1"/>
    <x v="3"/>
    <n v="0"/>
  </r>
  <r>
    <x v="45"/>
    <x v="1"/>
    <x v="0"/>
    <n v="25"/>
  </r>
  <r>
    <x v="45"/>
    <x v="1"/>
    <x v="1"/>
    <n v="0"/>
  </r>
  <r>
    <x v="46"/>
    <x v="2"/>
    <x v="4"/>
    <s v="N/A"/>
  </r>
  <r>
    <x v="47"/>
    <x v="0"/>
    <x v="0"/>
    <n v="2"/>
  </r>
  <r>
    <x v="47"/>
    <x v="0"/>
    <x v="1"/>
    <n v="0"/>
  </r>
  <r>
    <x v="47"/>
    <x v="1"/>
    <x v="2"/>
    <n v="0"/>
  </r>
  <r>
    <x v="47"/>
    <x v="1"/>
    <x v="3"/>
    <n v="0"/>
  </r>
  <r>
    <x v="47"/>
    <x v="1"/>
    <x v="0"/>
    <n v="14"/>
  </r>
  <r>
    <x v="47"/>
    <x v="1"/>
    <x v="1"/>
    <n v="0"/>
  </r>
  <r>
    <x v="48"/>
    <x v="0"/>
    <x v="0"/>
    <n v="3"/>
  </r>
  <r>
    <x v="48"/>
    <x v="0"/>
    <x v="1"/>
    <n v="0"/>
  </r>
  <r>
    <x v="48"/>
    <x v="1"/>
    <x v="2"/>
    <n v="10"/>
  </r>
  <r>
    <x v="48"/>
    <x v="1"/>
    <x v="3"/>
    <n v="0"/>
  </r>
  <r>
    <x v="48"/>
    <x v="1"/>
    <x v="0"/>
    <n v="40"/>
  </r>
  <r>
    <x v="48"/>
    <x v="1"/>
    <x v="1"/>
    <n v="0"/>
  </r>
  <r>
    <x v="49"/>
    <x v="0"/>
    <x v="0"/>
    <n v="1"/>
  </r>
  <r>
    <x v="49"/>
    <x v="0"/>
    <x v="1"/>
    <n v="0"/>
  </r>
  <r>
    <x v="49"/>
    <x v="1"/>
    <x v="2"/>
    <n v="0"/>
  </r>
  <r>
    <x v="49"/>
    <x v="1"/>
    <x v="3"/>
    <n v="0"/>
  </r>
  <r>
    <x v="49"/>
    <x v="1"/>
    <x v="0"/>
    <n v="18"/>
  </r>
  <r>
    <x v="49"/>
    <x v="1"/>
    <x v="1"/>
    <n v="2"/>
  </r>
  <r>
    <x v="50"/>
    <x v="0"/>
    <x v="0"/>
    <n v="0"/>
  </r>
  <r>
    <x v="50"/>
    <x v="0"/>
    <x v="1"/>
    <n v="0"/>
  </r>
  <r>
    <x v="50"/>
    <x v="1"/>
    <x v="2"/>
    <n v="4"/>
  </r>
  <r>
    <x v="50"/>
    <x v="1"/>
    <x v="3"/>
    <n v="0"/>
  </r>
  <r>
    <x v="50"/>
    <x v="1"/>
    <x v="0"/>
    <n v="10"/>
  </r>
  <r>
    <x v="50"/>
    <x v="1"/>
    <x v="1"/>
    <n v="0"/>
  </r>
  <r>
    <x v="51"/>
    <x v="0"/>
    <x v="0"/>
    <n v="1"/>
  </r>
  <r>
    <x v="51"/>
    <x v="0"/>
    <x v="1"/>
    <n v="0"/>
  </r>
  <r>
    <x v="51"/>
    <x v="1"/>
    <x v="2"/>
    <n v="0"/>
  </r>
  <r>
    <x v="51"/>
    <x v="1"/>
    <x v="3"/>
    <n v="0"/>
  </r>
  <r>
    <x v="51"/>
    <x v="1"/>
    <x v="0"/>
    <n v="16"/>
  </r>
  <r>
    <x v="51"/>
    <x v="1"/>
    <x v="1"/>
    <n v="0"/>
  </r>
  <r>
    <x v="52"/>
    <x v="0"/>
    <x v="0"/>
    <n v="2"/>
  </r>
  <r>
    <x v="52"/>
    <x v="0"/>
    <x v="1"/>
    <n v="0"/>
  </r>
  <r>
    <x v="52"/>
    <x v="1"/>
    <x v="2"/>
    <n v="0"/>
  </r>
  <r>
    <x v="52"/>
    <x v="1"/>
    <x v="3"/>
    <n v="0"/>
  </r>
  <r>
    <x v="52"/>
    <x v="1"/>
    <x v="0"/>
    <n v="22"/>
  </r>
  <r>
    <x v="52"/>
    <x v="1"/>
    <x v="1"/>
    <n v="0"/>
  </r>
  <r>
    <x v="53"/>
    <x v="2"/>
    <x v="4"/>
    <s v="N/A"/>
  </r>
  <r>
    <x v="54"/>
    <x v="0"/>
    <x v="0"/>
    <n v="1"/>
  </r>
  <r>
    <x v="54"/>
    <x v="0"/>
    <x v="1"/>
    <n v="0"/>
  </r>
  <r>
    <x v="54"/>
    <x v="1"/>
    <x v="2"/>
    <n v="0"/>
  </r>
  <r>
    <x v="54"/>
    <x v="1"/>
    <x v="3"/>
    <n v="0"/>
  </r>
  <r>
    <x v="54"/>
    <x v="1"/>
    <x v="0"/>
    <n v="32"/>
  </r>
  <r>
    <x v="54"/>
    <x v="1"/>
    <x v="1"/>
    <n v="0"/>
  </r>
  <r>
    <x v="55"/>
    <x v="0"/>
    <x v="0"/>
    <n v="2"/>
  </r>
  <r>
    <x v="55"/>
    <x v="0"/>
    <x v="1"/>
    <n v="0"/>
  </r>
  <r>
    <x v="55"/>
    <x v="1"/>
    <x v="2"/>
    <n v="0"/>
  </r>
  <r>
    <x v="55"/>
    <x v="1"/>
    <x v="3"/>
    <n v="0"/>
  </r>
  <r>
    <x v="55"/>
    <x v="1"/>
    <x v="0"/>
    <n v="32"/>
  </r>
  <r>
    <x v="55"/>
    <x v="1"/>
    <x v="1"/>
    <n v="0"/>
  </r>
  <r>
    <x v="56"/>
    <x v="0"/>
    <x v="0"/>
    <n v="2"/>
  </r>
  <r>
    <x v="56"/>
    <x v="0"/>
    <x v="1"/>
    <n v="0"/>
  </r>
  <r>
    <x v="56"/>
    <x v="1"/>
    <x v="2"/>
    <n v="6"/>
  </r>
  <r>
    <x v="56"/>
    <x v="1"/>
    <x v="3"/>
    <n v="0"/>
  </r>
  <r>
    <x v="56"/>
    <x v="1"/>
    <x v="0"/>
    <n v="32"/>
  </r>
  <r>
    <x v="56"/>
    <x v="1"/>
    <x v="1"/>
    <n v="0"/>
  </r>
  <r>
    <x v="57"/>
    <x v="0"/>
    <x v="0"/>
    <n v="0"/>
  </r>
  <r>
    <x v="57"/>
    <x v="0"/>
    <x v="1"/>
    <n v="0"/>
  </r>
  <r>
    <x v="57"/>
    <x v="1"/>
    <x v="2"/>
    <n v="0"/>
  </r>
  <r>
    <x v="57"/>
    <x v="1"/>
    <x v="3"/>
    <n v="0"/>
  </r>
  <r>
    <x v="57"/>
    <x v="1"/>
    <x v="0"/>
    <n v="142"/>
  </r>
  <r>
    <x v="57"/>
    <x v="1"/>
    <x v="1"/>
    <n v="0"/>
  </r>
  <r>
    <x v="58"/>
    <x v="0"/>
    <x v="0"/>
    <n v="3"/>
  </r>
  <r>
    <x v="58"/>
    <x v="0"/>
    <x v="1"/>
    <n v="0"/>
  </r>
  <r>
    <x v="58"/>
    <x v="1"/>
    <x v="2"/>
    <n v="14"/>
  </r>
  <r>
    <x v="58"/>
    <x v="1"/>
    <x v="3"/>
    <n v="0"/>
  </r>
  <r>
    <x v="58"/>
    <x v="1"/>
    <x v="0"/>
    <n v="56"/>
  </r>
  <r>
    <x v="58"/>
    <x v="1"/>
    <x v="1"/>
    <n v="0"/>
  </r>
  <r>
    <x v="59"/>
    <x v="0"/>
    <x v="0"/>
    <n v="1"/>
  </r>
  <r>
    <x v="59"/>
    <x v="0"/>
    <x v="1"/>
    <n v="0"/>
  </r>
  <r>
    <x v="59"/>
    <x v="1"/>
    <x v="2"/>
    <n v="0"/>
  </r>
  <r>
    <x v="59"/>
    <x v="1"/>
    <x v="3"/>
    <n v="0"/>
  </r>
  <r>
    <x v="59"/>
    <x v="1"/>
    <x v="0"/>
    <n v="1"/>
  </r>
  <r>
    <x v="59"/>
    <x v="1"/>
    <x v="1"/>
    <n v="1"/>
  </r>
  <r>
    <x v="60"/>
    <x v="0"/>
    <x v="0"/>
    <n v="9"/>
  </r>
  <r>
    <x v="60"/>
    <x v="0"/>
    <x v="1"/>
    <n v="0"/>
  </r>
  <r>
    <x v="60"/>
    <x v="1"/>
    <x v="2"/>
    <n v="80"/>
  </r>
  <r>
    <x v="60"/>
    <x v="1"/>
    <x v="3"/>
    <n v="0"/>
  </r>
  <r>
    <x v="60"/>
    <x v="1"/>
    <x v="0"/>
    <n v="159"/>
  </r>
  <r>
    <x v="60"/>
    <x v="1"/>
    <x v="1"/>
    <n v="2"/>
  </r>
  <r>
    <x v="61"/>
    <x v="0"/>
    <x v="0"/>
    <n v="7"/>
  </r>
  <r>
    <x v="61"/>
    <x v="0"/>
    <x v="1"/>
    <n v="0"/>
  </r>
  <r>
    <x v="61"/>
    <x v="1"/>
    <x v="2"/>
    <n v="2"/>
  </r>
  <r>
    <x v="61"/>
    <x v="1"/>
    <x v="3"/>
    <n v="0"/>
  </r>
  <r>
    <x v="61"/>
    <x v="1"/>
    <x v="0"/>
    <n v="153"/>
  </r>
  <r>
    <x v="61"/>
    <x v="1"/>
    <x v="1"/>
    <n v="1"/>
  </r>
  <r>
    <x v="62"/>
    <x v="0"/>
    <x v="0"/>
    <n v="15"/>
  </r>
  <r>
    <x v="62"/>
    <x v="0"/>
    <x v="1"/>
    <n v="0"/>
  </r>
  <r>
    <x v="62"/>
    <x v="1"/>
    <x v="2"/>
    <n v="0"/>
  </r>
  <r>
    <x v="62"/>
    <x v="1"/>
    <x v="3"/>
    <n v="0"/>
  </r>
  <r>
    <x v="62"/>
    <x v="1"/>
    <x v="0"/>
    <n v="296"/>
  </r>
  <r>
    <x v="62"/>
    <x v="1"/>
    <x v="1"/>
    <n v="2"/>
  </r>
  <r>
    <x v="63"/>
    <x v="0"/>
    <x v="0"/>
    <n v="1"/>
  </r>
  <r>
    <x v="63"/>
    <x v="0"/>
    <x v="1"/>
    <n v="0"/>
  </r>
  <r>
    <x v="63"/>
    <x v="1"/>
    <x v="2"/>
    <n v="0"/>
  </r>
  <r>
    <x v="63"/>
    <x v="1"/>
    <x v="3"/>
    <n v="0"/>
  </r>
  <r>
    <x v="63"/>
    <x v="1"/>
    <x v="0"/>
    <n v="12"/>
  </r>
  <r>
    <x v="63"/>
    <x v="1"/>
    <x v="1"/>
    <n v="0"/>
  </r>
  <r>
    <x v="64"/>
    <x v="0"/>
    <x v="0"/>
    <n v="6"/>
  </r>
  <r>
    <x v="64"/>
    <x v="0"/>
    <x v="1"/>
    <n v="1"/>
  </r>
  <r>
    <x v="64"/>
    <x v="1"/>
    <x v="2"/>
    <n v="9"/>
  </r>
  <r>
    <x v="64"/>
    <x v="1"/>
    <x v="3"/>
    <n v="0"/>
  </r>
  <r>
    <x v="64"/>
    <x v="1"/>
    <x v="0"/>
    <n v="92"/>
  </r>
  <r>
    <x v="64"/>
    <x v="1"/>
    <x v="1"/>
    <n v="2"/>
  </r>
  <r>
    <x v="65"/>
    <x v="0"/>
    <x v="0"/>
    <n v="44"/>
  </r>
  <r>
    <x v="65"/>
    <x v="0"/>
    <x v="1"/>
    <n v="0"/>
  </r>
  <r>
    <x v="65"/>
    <x v="1"/>
    <x v="2"/>
    <n v="807"/>
  </r>
  <r>
    <x v="65"/>
    <x v="1"/>
    <x v="3"/>
    <n v="1"/>
  </r>
  <r>
    <x v="65"/>
    <x v="1"/>
    <x v="0"/>
    <n v="228"/>
  </r>
  <r>
    <x v="65"/>
    <x v="1"/>
    <x v="1"/>
    <n v="9"/>
  </r>
  <r>
    <x v="66"/>
    <x v="0"/>
    <x v="0"/>
    <n v="6"/>
  </r>
  <r>
    <x v="66"/>
    <x v="0"/>
    <x v="1"/>
    <n v="1"/>
  </r>
  <r>
    <x v="66"/>
    <x v="1"/>
    <x v="2"/>
    <n v="0"/>
  </r>
  <r>
    <x v="66"/>
    <x v="1"/>
    <x v="3"/>
    <n v="0"/>
  </r>
  <r>
    <x v="66"/>
    <x v="1"/>
    <x v="0"/>
    <n v="160"/>
  </r>
  <r>
    <x v="66"/>
    <x v="1"/>
    <x v="1"/>
    <n v="0"/>
  </r>
  <r>
    <x v="67"/>
    <x v="0"/>
    <x v="0"/>
    <n v="5"/>
  </r>
  <r>
    <x v="67"/>
    <x v="0"/>
    <x v="1"/>
    <n v="0"/>
  </r>
  <r>
    <x v="67"/>
    <x v="1"/>
    <x v="2"/>
    <n v="1"/>
  </r>
  <r>
    <x v="67"/>
    <x v="1"/>
    <x v="3"/>
    <n v="0"/>
  </r>
  <r>
    <x v="67"/>
    <x v="1"/>
    <x v="0"/>
    <n v="89"/>
  </r>
  <r>
    <x v="67"/>
    <x v="1"/>
    <x v="1"/>
    <n v="0"/>
  </r>
  <r>
    <x v="68"/>
    <x v="0"/>
    <x v="0"/>
    <n v="1"/>
  </r>
  <r>
    <x v="68"/>
    <x v="0"/>
    <x v="1"/>
    <n v="0"/>
  </r>
  <r>
    <x v="68"/>
    <x v="1"/>
    <x v="2"/>
    <n v="0"/>
  </r>
  <r>
    <x v="68"/>
    <x v="1"/>
    <x v="3"/>
    <n v="0"/>
  </r>
  <r>
    <x v="68"/>
    <x v="1"/>
    <x v="0"/>
    <n v="12"/>
  </r>
  <r>
    <x v="68"/>
    <x v="1"/>
    <x v="1"/>
    <n v="0"/>
  </r>
  <r>
    <x v="69"/>
    <x v="0"/>
    <x v="0"/>
    <n v="1"/>
  </r>
  <r>
    <x v="69"/>
    <x v="0"/>
    <x v="1"/>
    <n v="0"/>
  </r>
  <r>
    <x v="69"/>
    <x v="1"/>
    <x v="2"/>
    <n v="0"/>
  </r>
  <r>
    <x v="69"/>
    <x v="1"/>
    <x v="3"/>
    <n v="0"/>
  </r>
  <r>
    <x v="69"/>
    <x v="1"/>
    <x v="0"/>
    <n v="23"/>
  </r>
  <r>
    <x v="69"/>
    <x v="1"/>
    <x v="1"/>
    <n v="0"/>
  </r>
  <r>
    <x v="70"/>
    <x v="0"/>
    <x v="0"/>
    <n v="16"/>
  </r>
  <r>
    <x v="70"/>
    <x v="0"/>
    <x v="1"/>
    <n v="0"/>
  </r>
  <r>
    <x v="70"/>
    <x v="1"/>
    <x v="2"/>
    <n v="232"/>
  </r>
  <r>
    <x v="70"/>
    <x v="1"/>
    <x v="3"/>
    <n v="1"/>
  </r>
  <r>
    <x v="70"/>
    <x v="1"/>
    <x v="0"/>
    <n v="232"/>
  </r>
  <r>
    <x v="70"/>
    <x v="1"/>
    <x v="1"/>
    <n v="1"/>
  </r>
  <r>
    <x v="71"/>
    <x v="0"/>
    <x v="0"/>
    <n v="7"/>
  </r>
  <r>
    <x v="71"/>
    <x v="0"/>
    <x v="1"/>
    <n v="0"/>
  </r>
  <r>
    <x v="71"/>
    <x v="1"/>
    <x v="2"/>
    <n v="24"/>
  </r>
  <r>
    <x v="71"/>
    <x v="1"/>
    <x v="3"/>
    <n v="0"/>
  </r>
  <r>
    <x v="71"/>
    <x v="1"/>
    <x v="0"/>
    <n v="110"/>
  </r>
  <r>
    <x v="71"/>
    <x v="1"/>
    <x v="1"/>
    <n v="0"/>
  </r>
  <r>
    <x v="72"/>
    <x v="0"/>
    <x v="0"/>
    <n v="0"/>
  </r>
  <r>
    <x v="72"/>
    <x v="0"/>
    <x v="1"/>
    <n v="0"/>
  </r>
  <r>
    <x v="72"/>
    <x v="1"/>
    <x v="2"/>
    <n v="0"/>
  </r>
  <r>
    <x v="72"/>
    <x v="1"/>
    <x v="3"/>
    <n v="0"/>
  </r>
  <r>
    <x v="72"/>
    <x v="1"/>
    <x v="0"/>
    <n v="2"/>
  </r>
  <r>
    <x v="72"/>
    <x v="1"/>
    <x v="1"/>
    <n v="0"/>
  </r>
  <r>
    <x v="73"/>
    <x v="0"/>
    <x v="0"/>
    <n v="36"/>
  </r>
  <r>
    <x v="73"/>
    <x v="0"/>
    <x v="1"/>
    <n v="0"/>
  </r>
  <r>
    <x v="73"/>
    <x v="1"/>
    <x v="2"/>
    <n v="247"/>
  </r>
  <r>
    <x v="73"/>
    <x v="1"/>
    <x v="3"/>
    <n v="0"/>
  </r>
  <r>
    <x v="73"/>
    <x v="1"/>
    <x v="0"/>
    <n v="708"/>
  </r>
  <r>
    <x v="73"/>
    <x v="1"/>
    <x v="1"/>
    <n v="5"/>
  </r>
  <r>
    <x v="74"/>
    <x v="0"/>
    <x v="0"/>
    <n v="35"/>
  </r>
  <r>
    <x v="74"/>
    <x v="0"/>
    <x v="1"/>
    <n v="0"/>
  </r>
  <r>
    <x v="74"/>
    <x v="1"/>
    <x v="2"/>
    <n v="389"/>
  </r>
  <r>
    <x v="74"/>
    <x v="1"/>
    <x v="3"/>
    <n v="0"/>
  </r>
  <r>
    <x v="74"/>
    <x v="1"/>
    <x v="0"/>
    <n v="299"/>
  </r>
  <r>
    <x v="74"/>
    <x v="1"/>
    <x v="1"/>
    <n v="13"/>
  </r>
  <r>
    <x v="75"/>
    <x v="0"/>
    <x v="0"/>
    <n v="1"/>
  </r>
  <r>
    <x v="75"/>
    <x v="0"/>
    <x v="1"/>
    <n v="0"/>
  </r>
  <r>
    <x v="75"/>
    <x v="1"/>
    <x v="2"/>
    <n v="0"/>
  </r>
  <r>
    <x v="75"/>
    <x v="1"/>
    <x v="3"/>
    <n v="0"/>
  </r>
  <r>
    <x v="75"/>
    <x v="1"/>
    <x v="0"/>
    <n v="2"/>
  </r>
  <r>
    <x v="75"/>
    <x v="1"/>
    <x v="1"/>
    <n v="0"/>
  </r>
  <r>
    <x v="76"/>
    <x v="0"/>
    <x v="0"/>
    <n v="13"/>
  </r>
  <r>
    <x v="76"/>
    <x v="0"/>
    <x v="1"/>
    <n v="0"/>
  </r>
  <r>
    <x v="76"/>
    <x v="1"/>
    <x v="2"/>
    <n v="833"/>
  </r>
  <r>
    <x v="76"/>
    <x v="1"/>
    <x v="3"/>
    <n v="0"/>
  </r>
  <r>
    <x v="76"/>
    <x v="1"/>
    <x v="0"/>
    <n v="252"/>
  </r>
  <r>
    <x v="76"/>
    <x v="1"/>
    <x v="1"/>
    <n v="7"/>
  </r>
  <r>
    <x v="77"/>
    <x v="2"/>
    <x v="4"/>
    <s v="N/A"/>
  </r>
  <r>
    <x v="78"/>
    <x v="0"/>
    <x v="0"/>
    <n v="9"/>
  </r>
  <r>
    <x v="78"/>
    <x v="0"/>
    <x v="1"/>
    <n v="0"/>
  </r>
  <r>
    <x v="78"/>
    <x v="1"/>
    <x v="2"/>
    <n v="67"/>
  </r>
  <r>
    <x v="78"/>
    <x v="1"/>
    <x v="3"/>
    <n v="1"/>
  </r>
  <r>
    <x v="78"/>
    <x v="1"/>
    <x v="0"/>
    <n v="123"/>
  </r>
  <r>
    <x v="78"/>
    <x v="1"/>
    <x v="1"/>
    <n v="1"/>
  </r>
  <r>
    <x v="79"/>
    <x v="0"/>
    <x v="0"/>
    <n v="3"/>
  </r>
  <r>
    <x v="79"/>
    <x v="0"/>
    <x v="1"/>
    <n v="0"/>
  </r>
  <r>
    <x v="79"/>
    <x v="1"/>
    <x v="2"/>
    <n v="0"/>
  </r>
  <r>
    <x v="79"/>
    <x v="1"/>
    <x v="3"/>
    <n v="0"/>
  </r>
  <r>
    <x v="79"/>
    <x v="1"/>
    <x v="0"/>
    <n v="63"/>
  </r>
  <r>
    <x v="79"/>
    <x v="1"/>
    <x v="1"/>
    <n v="0"/>
  </r>
  <r>
    <x v="80"/>
    <x v="0"/>
    <x v="0"/>
    <n v="20"/>
  </r>
  <r>
    <x v="80"/>
    <x v="0"/>
    <x v="1"/>
    <n v="0"/>
  </r>
  <r>
    <x v="80"/>
    <x v="1"/>
    <x v="2"/>
    <n v="243"/>
  </r>
  <r>
    <x v="80"/>
    <x v="1"/>
    <x v="3"/>
    <n v="0"/>
  </r>
  <r>
    <x v="80"/>
    <x v="1"/>
    <x v="0"/>
    <n v="413"/>
  </r>
  <r>
    <x v="80"/>
    <x v="1"/>
    <x v="1"/>
    <n v="13"/>
  </r>
  <r>
    <x v="81"/>
    <x v="0"/>
    <x v="0"/>
    <n v="3"/>
  </r>
  <r>
    <x v="81"/>
    <x v="0"/>
    <x v="1"/>
    <n v="0"/>
  </r>
  <r>
    <x v="81"/>
    <x v="1"/>
    <x v="2"/>
    <n v="14"/>
  </r>
  <r>
    <x v="81"/>
    <x v="1"/>
    <x v="3"/>
    <n v="0"/>
  </r>
  <r>
    <x v="81"/>
    <x v="1"/>
    <x v="0"/>
    <n v="43"/>
  </r>
  <r>
    <x v="81"/>
    <x v="1"/>
    <x v="1"/>
    <n v="1"/>
  </r>
  <r>
    <x v="82"/>
    <x v="0"/>
    <x v="0"/>
    <n v="1"/>
  </r>
  <r>
    <x v="82"/>
    <x v="0"/>
    <x v="1"/>
    <n v="0"/>
  </r>
  <r>
    <x v="82"/>
    <x v="1"/>
    <x v="2"/>
    <n v="0"/>
  </r>
  <r>
    <x v="82"/>
    <x v="1"/>
    <x v="3"/>
    <n v="0"/>
  </r>
  <r>
    <x v="82"/>
    <x v="1"/>
    <x v="0"/>
    <n v="13"/>
  </r>
  <r>
    <x v="82"/>
    <x v="1"/>
    <x v="1"/>
    <n v="0"/>
  </r>
  <r>
    <x v="83"/>
    <x v="0"/>
    <x v="0"/>
    <n v="0"/>
  </r>
  <r>
    <x v="83"/>
    <x v="0"/>
    <x v="1"/>
    <n v="0"/>
  </r>
  <r>
    <x v="83"/>
    <x v="1"/>
    <x v="2"/>
    <n v="0"/>
  </r>
  <r>
    <x v="83"/>
    <x v="1"/>
    <x v="3"/>
    <n v="0"/>
  </r>
  <r>
    <x v="83"/>
    <x v="1"/>
    <x v="0"/>
    <n v="9"/>
  </r>
  <r>
    <x v="83"/>
    <x v="1"/>
    <x v="1"/>
    <n v="0"/>
  </r>
  <r>
    <x v="84"/>
    <x v="0"/>
    <x v="0"/>
    <n v="4"/>
  </r>
  <r>
    <x v="84"/>
    <x v="0"/>
    <x v="1"/>
    <n v="0"/>
  </r>
  <r>
    <x v="84"/>
    <x v="1"/>
    <x v="2"/>
    <n v="31"/>
  </r>
  <r>
    <x v="84"/>
    <x v="1"/>
    <x v="3"/>
    <n v="0"/>
  </r>
  <r>
    <x v="84"/>
    <x v="1"/>
    <x v="0"/>
    <n v="66"/>
  </r>
  <r>
    <x v="84"/>
    <x v="1"/>
    <x v="1"/>
    <n v="0"/>
  </r>
  <r>
    <x v="85"/>
    <x v="0"/>
    <x v="0"/>
    <n v="3"/>
  </r>
  <r>
    <x v="85"/>
    <x v="0"/>
    <x v="1"/>
    <n v="0"/>
  </r>
  <r>
    <x v="85"/>
    <x v="1"/>
    <x v="2"/>
    <n v="0"/>
  </r>
  <r>
    <x v="85"/>
    <x v="1"/>
    <x v="3"/>
    <n v="0"/>
  </r>
  <r>
    <x v="85"/>
    <x v="1"/>
    <x v="0"/>
    <n v="41"/>
  </r>
  <r>
    <x v="85"/>
    <x v="1"/>
    <x v="1"/>
    <n v="0"/>
  </r>
  <r>
    <x v="86"/>
    <x v="0"/>
    <x v="0"/>
    <n v="11"/>
  </r>
  <r>
    <x v="86"/>
    <x v="0"/>
    <x v="1"/>
    <n v="0"/>
  </r>
  <r>
    <x v="86"/>
    <x v="1"/>
    <x v="2"/>
    <n v="37"/>
  </r>
  <r>
    <x v="86"/>
    <x v="1"/>
    <x v="3"/>
    <n v="0"/>
  </r>
  <r>
    <x v="86"/>
    <x v="1"/>
    <x v="0"/>
    <n v="159"/>
  </r>
  <r>
    <x v="86"/>
    <x v="1"/>
    <x v="1"/>
    <n v="0"/>
  </r>
  <r>
    <x v="87"/>
    <x v="0"/>
    <x v="0"/>
    <n v="6"/>
  </r>
  <r>
    <x v="87"/>
    <x v="0"/>
    <x v="1"/>
    <n v="0"/>
  </r>
  <r>
    <x v="87"/>
    <x v="1"/>
    <x v="2"/>
    <n v="1"/>
  </r>
  <r>
    <x v="87"/>
    <x v="1"/>
    <x v="3"/>
    <n v="1"/>
  </r>
  <r>
    <x v="87"/>
    <x v="1"/>
    <x v="0"/>
    <n v="81"/>
  </r>
  <r>
    <x v="87"/>
    <x v="1"/>
    <x v="1"/>
    <n v="0"/>
  </r>
  <r>
    <x v="88"/>
    <x v="0"/>
    <x v="0"/>
    <n v="4"/>
  </r>
  <r>
    <x v="88"/>
    <x v="0"/>
    <x v="1"/>
    <n v="0"/>
  </r>
  <r>
    <x v="88"/>
    <x v="1"/>
    <x v="2"/>
    <n v="45"/>
  </r>
  <r>
    <x v="88"/>
    <x v="1"/>
    <x v="3"/>
    <n v="0"/>
  </r>
  <r>
    <x v="88"/>
    <x v="1"/>
    <x v="0"/>
    <n v="73"/>
  </r>
  <r>
    <x v="88"/>
    <x v="1"/>
    <x v="1"/>
    <n v="0"/>
  </r>
  <r>
    <x v="89"/>
    <x v="2"/>
    <x v="4"/>
    <s v="N/A"/>
  </r>
  <r>
    <x v="90"/>
    <x v="0"/>
    <x v="0"/>
    <n v="0"/>
  </r>
  <r>
    <x v="90"/>
    <x v="0"/>
    <x v="1"/>
    <n v="0"/>
  </r>
  <r>
    <x v="90"/>
    <x v="1"/>
    <x v="2"/>
    <n v="0"/>
  </r>
  <r>
    <x v="90"/>
    <x v="1"/>
    <x v="3"/>
    <n v="0"/>
  </r>
  <r>
    <x v="90"/>
    <x v="1"/>
    <x v="0"/>
    <n v="4"/>
  </r>
  <r>
    <x v="90"/>
    <x v="1"/>
    <x v="1"/>
    <n v="0"/>
  </r>
  <r>
    <x v="91"/>
    <x v="0"/>
    <x v="0"/>
    <n v="1"/>
  </r>
  <r>
    <x v="91"/>
    <x v="0"/>
    <x v="1"/>
    <n v="0"/>
  </r>
  <r>
    <x v="91"/>
    <x v="1"/>
    <x v="2"/>
    <n v="0"/>
  </r>
  <r>
    <x v="91"/>
    <x v="1"/>
    <x v="3"/>
    <n v="0"/>
  </r>
  <r>
    <x v="91"/>
    <x v="1"/>
    <x v="0"/>
    <n v="7"/>
  </r>
  <r>
    <x v="91"/>
    <x v="1"/>
    <x v="1"/>
    <n v="0"/>
  </r>
  <r>
    <x v="92"/>
    <x v="0"/>
    <x v="0"/>
    <n v="2"/>
  </r>
  <r>
    <x v="92"/>
    <x v="0"/>
    <x v="1"/>
    <n v="0"/>
  </r>
  <r>
    <x v="92"/>
    <x v="1"/>
    <x v="2"/>
    <n v="6"/>
  </r>
  <r>
    <x v="92"/>
    <x v="1"/>
    <x v="3"/>
    <n v="0"/>
  </r>
  <r>
    <x v="92"/>
    <x v="1"/>
    <x v="0"/>
    <n v="30"/>
  </r>
  <r>
    <x v="92"/>
    <x v="1"/>
    <x v="1"/>
    <n v="0"/>
  </r>
  <r>
    <x v="93"/>
    <x v="0"/>
    <x v="0"/>
    <n v="0"/>
  </r>
  <r>
    <x v="93"/>
    <x v="0"/>
    <x v="1"/>
    <n v="1"/>
  </r>
  <r>
    <x v="93"/>
    <x v="1"/>
    <x v="2"/>
    <n v="0"/>
  </r>
  <r>
    <x v="93"/>
    <x v="1"/>
    <x v="3"/>
    <n v="0"/>
  </r>
  <r>
    <x v="93"/>
    <x v="1"/>
    <x v="0"/>
    <n v="14"/>
  </r>
  <r>
    <x v="93"/>
    <x v="1"/>
    <x v="1"/>
    <n v="0"/>
  </r>
  <r>
    <x v="94"/>
    <x v="0"/>
    <x v="0"/>
    <n v="4"/>
  </r>
  <r>
    <x v="94"/>
    <x v="0"/>
    <x v="1"/>
    <n v="0"/>
  </r>
  <r>
    <x v="94"/>
    <x v="1"/>
    <x v="2"/>
    <n v="4"/>
  </r>
  <r>
    <x v="94"/>
    <x v="1"/>
    <x v="3"/>
    <n v="0"/>
  </r>
  <r>
    <x v="94"/>
    <x v="1"/>
    <x v="0"/>
    <n v="76"/>
  </r>
  <r>
    <x v="94"/>
    <x v="1"/>
    <x v="1"/>
    <n v="0"/>
  </r>
  <r>
    <x v="95"/>
    <x v="0"/>
    <x v="0"/>
    <n v="39"/>
  </r>
  <r>
    <x v="95"/>
    <x v="0"/>
    <x v="1"/>
    <n v="2"/>
  </r>
  <r>
    <x v="95"/>
    <x v="1"/>
    <x v="2"/>
    <n v="0"/>
  </r>
  <r>
    <x v="95"/>
    <x v="1"/>
    <x v="3"/>
    <n v="0"/>
  </r>
  <r>
    <x v="95"/>
    <x v="1"/>
    <x v="0"/>
    <n v="1132"/>
  </r>
  <r>
    <x v="95"/>
    <x v="1"/>
    <x v="1"/>
    <n v="8"/>
  </r>
  <r>
    <x v="96"/>
    <x v="0"/>
    <x v="0"/>
    <n v="6"/>
  </r>
  <r>
    <x v="96"/>
    <x v="0"/>
    <x v="1"/>
    <n v="0"/>
  </r>
  <r>
    <x v="96"/>
    <x v="1"/>
    <x v="2"/>
    <n v="0"/>
  </r>
  <r>
    <x v="96"/>
    <x v="1"/>
    <x v="3"/>
    <n v="0"/>
  </r>
  <r>
    <x v="96"/>
    <x v="1"/>
    <x v="0"/>
    <n v="97"/>
  </r>
  <r>
    <x v="96"/>
    <x v="1"/>
    <x v="1"/>
    <n v="0"/>
  </r>
  <r>
    <x v="97"/>
    <x v="0"/>
    <x v="0"/>
    <n v="0"/>
  </r>
  <r>
    <x v="97"/>
    <x v="0"/>
    <x v="1"/>
    <n v="0"/>
  </r>
  <r>
    <x v="97"/>
    <x v="1"/>
    <x v="2"/>
    <n v="0"/>
  </r>
  <r>
    <x v="97"/>
    <x v="1"/>
    <x v="3"/>
    <n v="0"/>
  </r>
  <r>
    <x v="97"/>
    <x v="1"/>
    <x v="0"/>
    <n v="20"/>
  </r>
  <r>
    <x v="97"/>
    <x v="1"/>
    <x v="1"/>
    <n v="0"/>
  </r>
  <r>
    <x v="98"/>
    <x v="0"/>
    <x v="0"/>
    <n v="6"/>
  </r>
  <r>
    <x v="98"/>
    <x v="0"/>
    <x v="1"/>
    <n v="0"/>
  </r>
  <r>
    <x v="98"/>
    <x v="1"/>
    <x v="2"/>
    <n v="27"/>
  </r>
  <r>
    <x v="98"/>
    <x v="1"/>
    <x v="3"/>
    <n v="0"/>
  </r>
  <r>
    <x v="98"/>
    <x v="1"/>
    <x v="0"/>
    <n v="81"/>
  </r>
  <r>
    <x v="98"/>
    <x v="1"/>
    <x v="1"/>
    <n v="2"/>
  </r>
  <r>
    <x v="99"/>
    <x v="0"/>
    <x v="0"/>
    <n v="1"/>
  </r>
  <r>
    <x v="99"/>
    <x v="0"/>
    <x v="1"/>
    <n v="0"/>
  </r>
  <r>
    <x v="99"/>
    <x v="1"/>
    <x v="2"/>
    <n v="0"/>
  </r>
  <r>
    <x v="99"/>
    <x v="1"/>
    <x v="3"/>
    <n v="0"/>
  </r>
  <r>
    <x v="99"/>
    <x v="1"/>
    <x v="0"/>
    <n v="20"/>
  </r>
  <r>
    <x v="99"/>
    <x v="1"/>
    <x v="1"/>
    <n v="0"/>
  </r>
  <r>
    <x v="100"/>
    <x v="0"/>
    <x v="0"/>
    <n v="1"/>
  </r>
  <r>
    <x v="100"/>
    <x v="0"/>
    <x v="1"/>
    <n v="0"/>
  </r>
  <r>
    <x v="100"/>
    <x v="1"/>
    <x v="2"/>
    <n v="4"/>
  </r>
  <r>
    <x v="100"/>
    <x v="1"/>
    <x v="3"/>
    <n v="0"/>
  </r>
  <r>
    <x v="100"/>
    <x v="1"/>
    <x v="0"/>
    <n v="0"/>
  </r>
  <r>
    <x v="100"/>
    <x v="1"/>
    <x v="1"/>
    <n v="0"/>
  </r>
  <r>
    <x v="101"/>
    <x v="0"/>
    <x v="0"/>
    <n v="37"/>
  </r>
  <r>
    <x v="101"/>
    <x v="0"/>
    <x v="1"/>
    <n v="0"/>
  </r>
  <r>
    <x v="101"/>
    <x v="1"/>
    <x v="2"/>
    <n v="7"/>
  </r>
  <r>
    <x v="101"/>
    <x v="1"/>
    <x v="3"/>
    <n v="3"/>
  </r>
  <r>
    <x v="101"/>
    <x v="1"/>
    <x v="0"/>
    <n v="696"/>
  </r>
  <r>
    <x v="101"/>
    <x v="1"/>
    <x v="1"/>
    <n v="0"/>
  </r>
  <r>
    <x v="102"/>
    <x v="0"/>
    <x v="0"/>
    <n v="1"/>
  </r>
  <r>
    <x v="102"/>
    <x v="0"/>
    <x v="1"/>
    <n v="0"/>
  </r>
  <r>
    <x v="102"/>
    <x v="1"/>
    <x v="2"/>
    <n v="0"/>
  </r>
  <r>
    <x v="102"/>
    <x v="1"/>
    <x v="3"/>
    <n v="0"/>
  </r>
  <r>
    <x v="102"/>
    <x v="1"/>
    <x v="0"/>
    <n v="12"/>
  </r>
  <r>
    <x v="102"/>
    <x v="1"/>
    <x v="1"/>
    <n v="0"/>
  </r>
  <r>
    <x v="103"/>
    <x v="0"/>
    <x v="0"/>
    <n v="3"/>
  </r>
  <r>
    <x v="103"/>
    <x v="0"/>
    <x v="1"/>
    <n v="0"/>
  </r>
  <r>
    <x v="103"/>
    <x v="1"/>
    <x v="2"/>
    <n v="0"/>
  </r>
  <r>
    <x v="103"/>
    <x v="1"/>
    <x v="3"/>
    <n v="0"/>
  </r>
  <r>
    <x v="103"/>
    <x v="1"/>
    <x v="0"/>
    <n v="49"/>
  </r>
  <r>
    <x v="103"/>
    <x v="1"/>
    <x v="1"/>
    <n v="2"/>
  </r>
  <r>
    <x v="104"/>
    <x v="0"/>
    <x v="0"/>
    <n v="1"/>
  </r>
  <r>
    <x v="104"/>
    <x v="0"/>
    <x v="1"/>
    <n v="0"/>
  </r>
  <r>
    <x v="104"/>
    <x v="1"/>
    <x v="2"/>
    <n v="0"/>
  </r>
  <r>
    <x v="104"/>
    <x v="1"/>
    <x v="3"/>
    <n v="0"/>
  </r>
  <r>
    <x v="104"/>
    <x v="1"/>
    <x v="0"/>
    <n v="3"/>
  </r>
  <r>
    <x v="104"/>
    <x v="1"/>
    <x v="1"/>
    <n v="0"/>
  </r>
  <r>
    <x v="105"/>
    <x v="0"/>
    <x v="0"/>
    <n v="22"/>
  </r>
  <r>
    <x v="105"/>
    <x v="0"/>
    <x v="1"/>
    <n v="0"/>
  </r>
  <r>
    <x v="105"/>
    <x v="1"/>
    <x v="2"/>
    <n v="66"/>
  </r>
  <r>
    <x v="105"/>
    <x v="1"/>
    <x v="3"/>
    <n v="0"/>
  </r>
  <r>
    <x v="105"/>
    <x v="1"/>
    <x v="0"/>
    <n v="175"/>
  </r>
  <r>
    <x v="105"/>
    <x v="1"/>
    <x v="1"/>
    <n v="8"/>
  </r>
  <r>
    <x v="106"/>
    <x v="0"/>
    <x v="0"/>
    <n v="41"/>
  </r>
  <r>
    <x v="106"/>
    <x v="0"/>
    <x v="1"/>
    <n v="0"/>
  </r>
  <r>
    <x v="106"/>
    <x v="1"/>
    <x v="2"/>
    <n v="205"/>
  </r>
  <r>
    <x v="106"/>
    <x v="1"/>
    <x v="3"/>
    <n v="0"/>
  </r>
  <r>
    <x v="106"/>
    <x v="1"/>
    <x v="0"/>
    <n v="617"/>
  </r>
  <r>
    <x v="106"/>
    <x v="1"/>
    <x v="1"/>
    <n v="4"/>
  </r>
  <r>
    <x v="107"/>
    <x v="0"/>
    <x v="0"/>
    <n v="74"/>
  </r>
  <r>
    <x v="107"/>
    <x v="0"/>
    <x v="1"/>
    <n v="2"/>
  </r>
  <r>
    <x v="107"/>
    <x v="1"/>
    <x v="2"/>
    <n v="841"/>
  </r>
  <r>
    <x v="107"/>
    <x v="1"/>
    <x v="3"/>
    <n v="0"/>
  </r>
  <r>
    <x v="107"/>
    <x v="1"/>
    <x v="0"/>
    <n v="680"/>
  </r>
  <r>
    <x v="107"/>
    <x v="1"/>
    <x v="1"/>
    <n v="8"/>
  </r>
  <r>
    <x v="108"/>
    <x v="0"/>
    <x v="0"/>
    <n v="3"/>
  </r>
  <r>
    <x v="108"/>
    <x v="0"/>
    <x v="1"/>
    <n v="0"/>
  </r>
  <r>
    <x v="108"/>
    <x v="1"/>
    <x v="2"/>
    <n v="0"/>
  </r>
  <r>
    <x v="108"/>
    <x v="1"/>
    <x v="3"/>
    <n v="0"/>
  </r>
  <r>
    <x v="108"/>
    <x v="1"/>
    <x v="0"/>
    <n v="48"/>
  </r>
  <r>
    <x v="108"/>
    <x v="1"/>
    <x v="1"/>
    <n v="0"/>
  </r>
  <r>
    <x v="109"/>
    <x v="0"/>
    <x v="0"/>
    <n v="6"/>
  </r>
  <r>
    <x v="109"/>
    <x v="0"/>
    <x v="1"/>
    <n v="0"/>
  </r>
  <r>
    <x v="109"/>
    <x v="1"/>
    <x v="2"/>
    <n v="0"/>
  </r>
  <r>
    <x v="109"/>
    <x v="1"/>
    <x v="3"/>
    <n v="0"/>
  </r>
  <r>
    <x v="109"/>
    <x v="1"/>
    <x v="0"/>
    <n v="84"/>
  </r>
  <r>
    <x v="109"/>
    <x v="1"/>
    <x v="1"/>
    <n v="2"/>
  </r>
  <r>
    <x v="110"/>
    <x v="0"/>
    <x v="0"/>
    <n v="2"/>
  </r>
  <r>
    <x v="110"/>
    <x v="0"/>
    <x v="1"/>
    <n v="0"/>
  </r>
  <r>
    <x v="110"/>
    <x v="1"/>
    <x v="2"/>
    <n v="0"/>
  </r>
  <r>
    <x v="110"/>
    <x v="1"/>
    <x v="3"/>
    <n v="0"/>
  </r>
  <r>
    <x v="110"/>
    <x v="1"/>
    <x v="0"/>
    <n v="37"/>
  </r>
  <r>
    <x v="110"/>
    <x v="1"/>
    <x v="1"/>
    <n v="0"/>
  </r>
  <r>
    <x v="111"/>
    <x v="0"/>
    <x v="0"/>
    <n v="1"/>
  </r>
  <r>
    <x v="111"/>
    <x v="0"/>
    <x v="1"/>
    <n v="0"/>
  </r>
  <r>
    <x v="111"/>
    <x v="1"/>
    <x v="2"/>
    <n v="0"/>
  </r>
  <r>
    <x v="111"/>
    <x v="1"/>
    <x v="3"/>
    <n v="0"/>
  </r>
  <r>
    <x v="111"/>
    <x v="1"/>
    <x v="0"/>
    <n v="10"/>
  </r>
  <r>
    <x v="111"/>
    <x v="1"/>
    <x v="1"/>
    <n v="0"/>
  </r>
  <r>
    <x v="112"/>
    <x v="0"/>
    <x v="0"/>
    <n v="5"/>
  </r>
  <r>
    <x v="112"/>
    <x v="0"/>
    <x v="1"/>
    <n v="0"/>
  </r>
  <r>
    <x v="112"/>
    <x v="1"/>
    <x v="2"/>
    <n v="0"/>
  </r>
  <r>
    <x v="112"/>
    <x v="1"/>
    <x v="3"/>
    <n v="0"/>
  </r>
  <r>
    <x v="112"/>
    <x v="1"/>
    <x v="0"/>
    <n v="75"/>
  </r>
  <r>
    <x v="112"/>
    <x v="1"/>
    <x v="1"/>
    <n v="0"/>
  </r>
  <r>
    <x v="113"/>
    <x v="0"/>
    <x v="0"/>
    <n v="2"/>
  </r>
  <r>
    <x v="113"/>
    <x v="0"/>
    <x v="1"/>
    <n v="0"/>
  </r>
  <r>
    <x v="113"/>
    <x v="1"/>
    <x v="2"/>
    <n v="0"/>
  </r>
  <r>
    <x v="113"/>
    <x v="1"/>
    <x v="3"/>
    <n v="0"/>
  </r>
  <r>
    <x v="113"/>
    <x v="1"/>
    <x v="0"/>
    <n v="46"/>
  </r>
  <r>
    <x v="113"/>
    <x v="1"/>
    <x v="1"/>
    <n v="1"/>
  </r>
  <r>
    <x v="114"/>
    <x v="0"/>
    <x v="0"/>
    <n v="1"/>
  </r>
  <r>
    <x v="114"/>
    <x v="0"/>
    <x v="1"/>
    <n v="0"/>
  </r>
  <r>
    <x v="114"/>
    <x v="1"/>
    <x v="2"/>
    <n v="0"/>
  </r>
  <r>
    <x v="114"/>
    <x v="1"/>
    <x v="3"/>
    <n v="0"/>
  </r>
  <r>
    <x v="114"/>
    <x v="1"/>
    <x v="0"/>
    <n v="16"/>
  </r>
  <r>
    <x v="114"/>
    <x v="1"/>
    <x v="1"/>
    <n v="1"/>
  </r>
  <r>
    <x v="115"/>
    <x v="0"/>
    <x v="0"/>
    <n v="5"/>
  </r>
  <r>
    <x v="115"/>
    <x v="0"/>
    <x v="1"/>
    <n v="0"/>
  </r>
  <r>
    <x v="115"/>
    <x v="1"/>
    <x v="2"/>
    <n v="23"/>
  </r>
  <r>
    <x v="115"/>
    <x v="1"/>
    <x v="3"/>
    <n v="0"/>
  </r>
  <r>
    <x v="115"/>
    <x v="1"/>
    <x v="0"/>
    <n v="55"/>
  </r>
  <r>
    <x v="115"/>
    <x v="1"/>
    <x v="1"/>
    <n v="0"/>
  </r>
  <r>
    <x v="116"/>
    <x v="0"/>
    <x v="0"/>
    <n v="1"/>
  </r>
  <r>
    <x v="116"/>
    <x v="0"/>
    <x v="1"/>
    <n v="0"/>
  </r>
  <r>
    <x v="116"/>
    <x v="1"/>
    <x v="2"/>
    <n v="0"/>
  </r>
  <r>
    <x v="116"/>
    <x v="1"/>
    <x v="3"/>
    <n v="0"/>
  </r>
  <r>
    <x v="116"/>
    <x v="1"/>
    <x v="0"/>
    <n v="20"/>
  </r>
  <r>
    <x v="116"/>
    <x v="1"/>
    <x v="1"/>
    <n v="0"/>
  </r>
  <r>
    <x v="117"/>
    <x v="0"/>
    <x v="0"/>
    <n v="18"/>
  </r>
  <r>
    <x v="117"/>
    <x v="0"/>
    <x v="1"/>
    <n v="0"/>
  </r>
  <r>
    <x v="117"/>
    <x v="1"/>
    <x v="2"/>
    <n v="30"/>
  </r>
  <r>
    <x v="117"/>
    <x v="1"/>
    <x v="3"/>
    <n v="0"/>
  </r>
  <r>
    <x v="117"/>
    <x v="1"/>
    <x v="0"/>
    <n v="382"/>
  </r>
  <r>
    <x v="117"/>
    <x v="1"/>
    <x v="1"/>
    <n v="0"/>
  </r>
  <r>
    <x v="118"/>
    <x v="0"/>
    <x v="0"/>
    <n v="41"/>
  </r>
  <r>
    <x v="118"/>
    <x v="0"/>
    <x v="1"/>
    <n v="0"/>
  </r>
  <r>
    <x v="118"/>
    <x v="1"/>
    <x v="2"/>
    <n v="1059"/>
  </r>
  <r>
    <x v="118"/>
    <x v="1"/>
    <x v="3"/>
    <n v="0"/>
  </r>
  <r>
    <x v="118"/>
    <x v="1"/>
    <x v="0"/>
    <n v="454"/>
  </r>
  <r>
    <x v="118"/>
    <x v="1"/>
    <x v="1"/>
    <n v="13"/>
  </r>
  <r>
    <x v="119"/>
    <x v="0"/>
    <x v="0"/>
    <n v="5"/>
  </r>
  <r>
    <x v="119"/>
    <x v="0"/>
    <x v="1"/>
    <n v="0"/>
  </r>
  <r>
    <x v="119"/>
    <x v="1"/>
    <x v="2"/>
    <n v="44"/>
  </r>
  <r>
    <x v="119"/>
    <x v="1"/>
    <x v="3"/>
    <n v="0"/>
  </r>
  <r>
    <x v="119"/>
    <x v="1"/>
    <x v="0"/>
    <n v="89"/>
  </r>
  <r>
    <x v="119"/>
    <x v="1"/>
    <x v="1"/>
    <n v="0"/>
  </r>
  <r>
    <x v="120"/>
    <x v="0"/>
    <x v="0"/>
    <n v="1"/>
  </r>
  <r>
    <x v="120"/>
    <x v="0"/>
    <x v="1"/>
    <n v="0"/>
  </r>
  <r>
    <x v="120"/>
    <x v="1"/>
    <x v="2"/>
    <n v="0"/>
  </r>
  <r>
    <x v="120"/>
    <x v="1"/>
    <x v="3"/>
    <n v="0"/>
  </r>
  <r>
    <x v="120"/>
    <x v="1"/>
    <x v="0"/>
    <n v="5"/>
  </r>
  <r>
    <x v="120"/>
    <x v="1"/>
    <x v="1"/>
    <n v="0"/>
  </r>
  <r>
    <x v="121"/>
    <x v="0"/>
    <x v="0"/>
    <n v="2"/>
  </r>
  <r>
    <x v="121"/>
    <x v="0"/>
    <x v="1"/>
    <n v="0"/>
  </r>
  <r>
    <x v="121"/>
    <x v="1"/>
    <x v="2"/>
    <n v="0"/>
  </r>
  <r>
    <x v="121"/>
    <x v="1"/>
    <x v="3"/>
    <n v="0"/>
  </r>
  <r>
    <x v="121"/>
    <x v="1"/>
    <x v="0"/>
    <n v="27"/>
  </r>
  <r>
    <x v="121"/>
    <x v="1"/>
    <x v="1"/>
    <n v="0"/>
  </r>
  <r>
    <x v="122"/>
    <x v="0"/>
    <x v="0"/>
    <n v="1"/>
  </r>
  <r>
    <x v="122"/>
    <x v="0"/>
    <x v="1"/>
    <n v="0"/>
  </r>
  <r>
    <x v="122"/>
    <x v="1"/>
    <x v="2"/>
    <n v="0"/>
  </r>
  <r>
    <x v="122"/>
    <x v="1"/>
    <x v="3"/>
    <n v="0"/>
  </r>
  <r>
    <x v="122"/>
    <x v="1"/>
    <x v="0"/>
    <n v="19"/>
  </r>
  <r>
    <x v="122"/>
    <x v="1"/>
    <x v="1"/>
    <n v="0"/>
  </r>
  <r>
    <x v="123"/>
    <x v="0"/>
    <x v="0"/>
    <n v="21"/>
  </r>
  <r>
    <x v="123"/>
    <x v="0"/>
    <x v="1"/>
    <n v="0"/>
  </r>
  <r>
    <x v="123"/>
    <x v="1"/>
    <x v="2"/>
    <n v="192"/>
  </r>
  <r>
    <x v="123"/>
    <x v="1"/>
    <x v="3"/>
    <n v="2"/>
  </r>
  <r>
    <x v="123"/>
    <x v="1"/>
    <x v="0"/>
    <n v="219"/>
  </r>
  <r>
    <x v="123"/>
    <x v="1"/>
    <x v="1"/>
    <n v="6"/>
  </r>
  <r>
    <x v="124"/>
    <x v="0"/>
    <x v="0"/>
    <n v="1"/>
  </r>
  <r>
    <x v="124"/>
    <x v="0"/>
    <x v="1"/>
    <n v="0"/>
  </r>
  <r>
    <x v="124"/>
    <x v="1"/>
    <x v="2"/>
    <n v="0"/>
  </r>
  <r>
    <x v="124"/>
    <x v="1"/>
    <x v="3"/>
    <n v="0"/>
  </r>
  <r>
    <x v="124"/>
    <x v="1"/>
    <x v="0"/>
    <n v="12"/>
  </r>
  <r>
    <x v="124"/>
    <x v="1"/>
    <x v="1"/>
    <n v="0"/>
  </r>
  <r>
    <x v="125"/>
    <x v="0"/>
    <x v="0"/>
    <n v="2"/>
  </r>
  <r>
    <x v="125"/>
    <x v="0"/>
    <x v="1"/>
    <n v="0"/>
  </r>
  <r>
    <x v="125"/>
    <x v="1"/>
    <x v="2"/>
    <n v="0"/>
  </r>
  <r>
    <x v="125"/>
    <x v="1"/>
    <x v="3"/>
    <n v="0"/>
  </r>
  <r>
    <x v="125"/>
    <x v="1"/>
    <x v="0"/>
    <n v="26"/>
  </r>
  <r>
    <x v="125"/>
    <x v="1"/>
    <x v="1"/>
    <n v="0"/>
  </r>
  <r>
    <x v="126"/>
    <x v="0"/>
    <x v="0"/>
    <n v="2"/>
  </r>
  <r>
    <x v="126"/>
    <x v="0"/>
    <x v="1"/>
    <n v="0"/>
  </r>
  <r>
    <x v="126"/>
    <x v="1"/>
    <x v="2"/>
    <n v="0"/>
  </r>
  <r>
    <x v="126"/>
    <x v="1"/>
    <x v="3"/>
    <n v="0"/>
  </r>
  <r>
    <x v="126"/>
    <x v="1"/>
    <x v="0"/>
    <n v="9"/>
  </r>
  <r>
    <x v="126"/>
    <x v="1"/>
    <x v="1"/>
    <n v="0"/>
  </r>
  <r>
    <x v="127"/>
    <x v="0"/>
    <x v="0"/>
    <n v="8"/>
  </r>
  <r>
    <x v="127"/>
    <x v="0"/>
    <x v="1"/>
    <n v="0"/>
  </r>
  <r>
    <x v="127"/>
    <x v="1"/>
    <x v="2"/>
    <n v="0"/>
  </r>
  <r>
    <x v="127"/>
    <x v="1"/>
    <x v="3"/>
    <n v="0"/>
  </r>
  <r>
    <x v="127"/>
    <x v="1"/>
    <x v="0"/>
    <n v="176"/>
  </r>
  <r>
    <x v="127"/>
    <x v="1"/>
    <x v="1"/>
    <n v="0"/>
  </r>
  <r>
    <x v="128"/>
    <x v="0"/>
    <x v="0"/>
    <n v="3"/>
  </r>
  <r>
    <x v="128"/>
    <x v="0"/>
    <x v="1"/>
    <n v="0"/>
  </r>
  <r>
    <x v="128"/>
    <x v="1"/>
    <x v="2"/>
    <n v="57"/>
  </r>
  <r>
    <x v="128"/>
    <x v="1"/>
    <x v="3"/>
    <n v="2"/>
  </r>
  <r>
    <x v="128"/>
    <x v="1"/>
    <x v="0"/>
    <n v="57"/>
  </r>
  <r>
    <x v="128"/>
    <x v="1"/>
    <x v="1"/>
    <n v="2"/>
  </r>
  <r>
    <x v="129"/>
    <x v="0"/>
    <x v="0"/>
    <n v="1"/>
  </r>
  <r>
    <x v="129"/>
    <x v="0"/>
    <x v="1"/>
    <n v="0"/>
  </r>
  <r>
    <x v="129"/>
    <x v="1"/>
    <x v="2"/>
    <n v="0"/>
  </r>
  <r>
    <x v="129"/>
    <x v="1"/>
    <x v="3"/>
    <n v="0"/>
  </r>
  <r>
    <x v="129"/>
    <x v="1"/>
    <x v="0"/>
    <n v="12"/>
  </r>
  <r>
    <x v="129"/>
    <x v="1"/>
    <x v="1"/>
    <n v="0"/>
  </r>
  <r>
    <x v="130"/>
    <x v="0"/>
    <x v="0"/>
    <n v="2"/>
  </r>
  <r>
    <x v="130"/>
    <x v="0"/>
    <x v="1"/>
    <n v="0"/>
  </r>
  <r>
    <x v="130"/>
    <x v="1"/>
    <x v="2"/>
    <n v="2"/>
  </r>
  <r>
    <x v="130"/>
    <x v="1"/>
    <x v="3"/>
    <n v="0"/>
  </r>
  <r>
    <x v="130"/>
    <x v="1"/>
    <x v="0"/>
    <n v="40"/>
  </r>
  <r>
    <x v="130"/>
    <x v="1"/>
    <x v="1"/>
    <n v="0"/>
  </r>
  <r>
    <x v="131"/>
    <x v="0"/>
    <x v="0"/>
    <n v="1"/>
  </r>
  <r>
    <x v="131"/>
    <x v="0"/>
    <x v="1"/>
    <n v="0"/>
  </r>
  <r>
    <x v="131"/>
    <x v="1"/>
    <x v="2"/>
    <n v="0"/>
  </r>
  <r>
    <x v="131"/>
    <x v="1"/>
    <x v="3"/>
    <n v="0"/>
  </r>
  <r>
    <x v="131"/>
    <x v="1"/>
    <x v="0"/>
    <n v="17"/>
  </r>
  <r>
    <x v="131"/>
    <x v="1"/>
    <x v="1"/>
    <n v="0"/>
  </r>
  <r>
    <x v="132"/>
    <x v="2"/>
    <x v="4"/>
    <s v="N/A"/>
  </r>
  <r>
    <x v="133"/>
    <x v="0"/>
    <x v="0"/>
    <n v="22"/>
  </r>
  <r>
    <x v="133"/>
    <x v="0"/>
    <x v="1"/>
    <n v="1"/>
  </r>
  <r>
    <x v="133"/>
    <x v="1"/>
    <x v="2"/>
    <n v="27"/>
  </r>
  <r>
    <x v="133"/>
    <x v="1"/>
    <x v="3"/>
    <n v="3"/>
  </r>
  <r>
    <x v="133"/>
    <x v="1"/>
    <x v="0"/>
    <n v="605"/>
  </r>
  <r>
    <x v="133"/>
    <x v="1"/>
    <x v="1"/>
    <n v="62"/>
  </r>
  <r>
    <x v="134"/>
    <x v="0"/>
    <x v="0"/>
    <n v="1"/>
  </r>
  <r>
    <x v="134"/>
    <x v="0"/>
    <x v="1"/>
    <n v="0"/>
  </r>
  <r>
    <x v="134"/>
    <x v="1"/>
    <x v="2"/>
    <n v="2"/>
  </r>
  <r>
    <x v="134"/>
    <x v="1"/>
    <x v="3"/>
    <n v="0"/>
  </r>
  <r>
    <x v="134"/>
    <x v="1"/>
    <x v="0"/>
    <n v="12"/>
  </r>
  <r>
    <x v="134"/>
    <x v="1"/>
    <x v="1"/>
    <n v="0"/>
  </r>
  <r>
    <x v="135"/>
    <x v="0"/>
    <x v="0"/>
    <n v="27"/>
  </r>
  <r>
    <x v="135"/>
    <x v="0"/>
    <x v="1"/>
    <n v="0"/>
  </r>
  <r>
    <x v="135"/>
    <x v="1"/>
    <x v="2"/>
    <n v="0"/>
  </r>
  <r>
    <x v="135"/>
    <x v="1"/>
    <x v="3"/>
    <n v="0"/>
  </r>
  <r>
    <x v="135"/>
    <x v="1"/>
    <x v="0"/>
    <n v="498"/>
  </r>
  <r>
    <x v="135"/>
    <x v="1"/>
    <x v="1"/>
    <n v="0"/>
  </r>
  <r>
    <x v="136"/>
    <x v="0"/>
    <x v="0"/>
    <n v="7"/>
  </r>
  <r>
    <x v="136"/>
    <x v="0"/>
    <x v="1"/>
    <n v="0"/>
  </r>
  <r>
    <x v="136"/>
    <x v="1"/>
    <x v="2"/>
    <n v="5"/>
  </r>
  <r>
    <x v="136"/>
    <x v="1"/>
    <x v="3"/>
    <n v="0"/>
  </r>
  <r>
    <x v="136"/>
    <x v="1"/>
    <x v="0"/>
    <n v="116"/>
  </r>
  <r>
    <x v="136"/>
    <x v="1"/>
    <x v="1"/>
    <n v="0"/>
  </r>
  <r>
    <x v="137"/>
    <x v="0"/>
    <x v="0"/>
    <n v="8"/>
  </r>
  <r>
    <x v="137"/>
    <x v="0"/>
    <x v="1"/>
    <n v="0"/>
  </r>
  <r>
    <x v="137"/>
    <x v="1"/>
    <x v="2"/>
    <n v="134"/>
  </r>
  <r>
    <x v="137"/>
    <x v="1"/>
    <x v="3"/>
    <n v="0"/>
  </r>
  <r>
    <x v="137"/>
    <x v="1"/>
    <x v="0"/>
    <n v="84"/>
  </r>
  <r>
    <x v="137"/>
    <x v="1"/>
    <x v="1"/>
    <n v="0"/>
  </r>
  <r>
    <x v="138"/>
    <x v="0"/>
    <x v="0"/>
    <n v="7"/>
  </r>
  <r>
    <x v="138"/>
    <x v="0"/>
    <x v="1"/>
    <n v="0"/>
  </r>
  <r>
    <x v="138"/>
    <x v="1"/>
    <x v="2"/>
    <n v="7"/>
  </r>
  <r>
    <x v="138"/>
    <x v="1"/>
    <x v="3"/>
    <n v="0"/>
  </r>
  <r>
    <x v="138"/>
    <x v="1"/>
    <x v="0"/>
    <n v="80"/>
  </r>
  <r>
    <x v="138"/>
    <x v="1"/>
    <x v="1"/>
    <n v="0"/>
  </r>
  <r>
    <x v="139"/>
    <x v="0"/>
    <x v="0"/>
    <n v="2"/>
  </r>
  <r>
    <x v="139"/>
    <x v="0"/>
    <x v="1"/>
    <n v="0"/>
  </r>
  <r>
    <x v="139"/>
    <x v="1"/>
    <x v="2"/>
    <n v="11"/>
  </r>
  <r>
    <x v="139"/>
    <x v="1"/>
    <x v="3"/>
    <n v="0"/>
  </r>
  <r>
    <x v="139"/>
    <x v="1"/>
    <x v="0"/>
    <n v="26"/>
  </r>
  <r>
    <x v="139"/>
    <x v="1"/>
    <x v="1"/>
    <n v="1"/>
  </r>
  <r>
    <x v="140"/>
    <x v="0"/>
    <x v="0"/>
    <n v="1"/>
  </r>
  <r>
    <x v="140"/>
    <x v="0"/>
    <x v="1"/>
    <n v="0"/>
  </r>
  <r>
    <x v="140"/>
    <x v="1"/>
    <x v="2"/>
    <n v="0"/>
  </r>
  <r>
    <x v="140"/>
    <x v="1"/>
    <x v="3"/>
    <n v="0"/>
  </r>
  <r>
    <x v="140"/>
    <x v="1"/>
    <x v="0"/>
    <n v="4"/>
  </r>
  <r>
    <x v="140"/>
    <x v="1"/>
    <x v="1"/>
    <n v="0"/>
  </r>
  <r>
    <x v="141"/>
    <x v="0"/>
    <x v="0"/>
    <n v="17"/>
  </r>
  <r>
    <x v="141"/>
    <x v="0"/>
    <x v="1"/>
    <n v="0"/>
  </r>
  <r>
    <x v="141"/>
    <x v="1"/>
    <x v="2"/>
    <n v="40"/>
  </r>
  <r>
    <x v="141"/>
    <x v="1"/>
    <x v="3"/>
    <n v="0"/>
  </r>
  <r>
    <x v="141"/>
    <x v="1"/>
    <x v="0"/>
    <n v="356"/>
  </r>
  <r>
    <x v="141"/>
    <x v="1"/>
    <x v="1"/>
    <n v="0"/>
  </r>
  <r>
    <x v="142"/>
    <x v="0"/>
    <x v="0"/>
    <n v="6"/>
  </r>
  <r>
    <x v="142"/>
    <x v="0"/>
    <x v="1"/>
    <n v="0"/>
  </r>
  <r>
    <x v="142"/>
    <x v="1"/>
    <x v="2"/>
    <n v="16"/>
  </r>
  <r>
    <x v="142"/>
    <x v="1"/>
    <x v="3"/>
    <n v="0"/>
  </r>
  <r>
    <x v="142"/>
    <x v="1"/>
    <x v="0"/>
    <n v="54"/>
  </r>
  <r>
    <x v="142"/>
    <x v="1"/>
    <x v="1"/>
    <n v="0"/>
  </r>
  <r>
    <x v="143"/>
    <x v="0"/>
    <x v="0"/>
    <n v="2"/>
  </r>
  <r>
    <x v="143"/>
    <x v="0"/>
    <x v="1"/>
    <n v="0"/>
  </r>
  <r>
    <x v="143"/>
    <x v="1"/>
    <x v="2"/>
    <n v="0"/>
  </r>
  <r>
    <x v="143"/>
    <x v="1"/>
    <x v="3"/>
    <n v="0"/>
  </r>
  <r>
    <x v="143"/>
    <x v="1"/>
    <x v="0"/>
    <n v="21"/>
  </r>
  <r>
    <x v="143"/>
    <x v="1"/>
    <x v="1"/>
    <n v="1"/>
  </r>
  <r>
    <x v="144"/>
    <x v="0"/>
    <x v="0"/>
    <n v="21"/>
  </r>
  <r>
    <x v="144"/>
    <x v="0"/>
    <x v="1"/>
    <n v="0"/>
  </r>
  <r>
    <x v="144"/>
    <x v="1"/>
    <x v="2"/>
    <n v="0"/>
  </r>
  <r>
    <x v="144"/>
    <x v="1"/>
    <x v="3"/>
    <n v="0"/>
  </r>
  <r>
    <x v="144"/>
    <x v="1"/>
    <x v="0"/>
    <n v="399"/>
  </r>
  <r>
    <x v="144"/>
    <x v="1"/>
    <x v="1"/>
    <n v="1"/>
  </r>
  <r>
    <x v="145"/>
    <x v="0"/>
    <x v="0"/>
    <n v="2"/>
  </r>
  <r>
    <x v="145"/>
    <x v="0"/>
    <x v="1"/>
    <n v="0"/>
  </r>
  <r>
    <x v="145"/>
    <x v="1"/>
    <x v="2"/>
    <n v="0"/>
  </r>
  <r>
    <x v="145"/>
    <x v="1"/>
    <x v="3"/>
    <n v="0"/>
  </r>
  <r>
    <x v="145"/>
    <x v="1"/>
    <x v="0"/>
    <n v="35"/>
  </r>
  <r>
    <x v="145"/>
    <x v="1"/>
    <x v="1"/>
    <n v="0"/>
  </r>
  <r>
    <x v="146"/>
    <x v="0"/>
    <x v="0"/>
    <n v="2"/>
  </r>
  <r>
    <x v="146"/>
    <x v="0"/>
    <x v="1"/>
    <n v="0"/>
  </r>
  <r>
    <x v="146"/>
    <x v="1"/>
    <x v="2"/>
    <n v="0"/>
  </r>
  <r>
    <x v="146"/>
    <x v="1"/>
    <x v="3"/>
    <n v="1"/>
  </r>
  <r>
    <x v="146"/>
    <x v="1"/>
    <x v="0"/>
    <n v="68"/>
  </r>
  <r>
    <x v="146"/>
    <x v="1"/>
    <x v="1"/>
    <n v="2"/>
  </r>
  <r>
    <x v="147"/>
    <x v="2"/>
    <x v="4"/>
    <s v="N/A"/>
  </r>
  <r>
    <x v="148"/>
    <x v="0"/>
    <x v="0"/>
    <n v="1"/>
  </r>
  <r>
    <x v="148"/>
    <x v="0"/>
    <x v="1"/>
    <n v="0"/>
  </r>
  <r>
    <x v="148"/>
    <x v="1"/>
    <x v="2"/>
    <n v="4"/>
  </r>
  <r>
    <x v="148"/>
    <x v="1"/>
    <x v="3"/>
    <n v="0"/>
  </r>
  <r>
    <x v="148"/>
    <x v="1"/>
    <x v="0"/>
    <n v="4"/>
  </r>
  <r>
    <x v="148"/>
    <x v="1"/>
    <x v="1"/>
    <n v="0"/>
  </r>
  <r>
    <x v="149"/>
    <x v="0"/>
    <x v="0"/>
    <n v="13"/>
  </r>
  <r>
    <x v="149"/>
    <x v="0"/>
    <x v="1"/>
    <n v="1"/>
  </r>
  <r>
    <x v="149"/>
    <x v="1"/>
    <x v="2"/>
    <n v="130"/>
  </r>
  <r>
    <x v="149"/>
    <x v="1"/>
    <x v="3"/>
    <n v="0"/>
  </r>
  <r>
    <x v="149"/>
    <x v="1"/>
    <x v="0"/>
    <n v="235"/>
  </r>
  <r>
    <x v="149"/>
    <x v="1"/>
    <x v="1"/>
    <n v="1"/>
  </r>
  <r>
    <x v="150"/>
    <x v="0"/>
    <x v="0"/>
    <n v="30"/>
  </r>
  <r>
    <x v="150"/>
    <x v="0"/>
    <x v="1"/>
    <n v="0"/>
  </r>
  <r>
    <x v="150"/>
    <x v="1"/>
    <x v="2"/>
    <n v="361"/>
  </r>
  <r>
    <x v="150"/>
    <x v="1"/>
    <x v="3"/>
    <n v="0"/>
  </r>
  <r>
    <x v="150"/>
    <x v="1"/>
    <x v="0"/>
    <n v="404"/>
  </r>
  <r>
    <x v="150"/>
    <x v="1"/>
    <x v="1"/>
    <n v="2"/>
  </r>
  <r>
    <x v="151"/>
    <x v="0"/>
    <x v="0"/>
    <n v="3"/>
  </r>
  <r>
    <x v="151"/>
    <x v="0"/>
    <x v="1"/>
    <n v="0"/>
  </r>
  <r>
    <x v="151"/>
    <x v="1"/>
    <x v="2"/>
    <n v="0"/>
  </r>
  <r>
    <x v="151"/>
    <x v="1"/>
    <x v="3"/>
    <n v="0"/>
  </r>
  <r>
    <x v="151"/>
    <x v="1"/>
    <x v="0"/>
    <n v="84"/>
  </r>
  <r>
    <x v="151"/>
    <x v="1"/>
    <x v="1"/>
    <n v="0"/>
  </r>
  <r>
    <x v="152"/>
    <x v="0"/>
    <x v="0"/>
    <n v="2"/>
  </r>
  <r>
    <x v="152"/>
    <x v="0"/>
    <x v="1"/>
    <n v="0"/>
  </r>
  <r>
    <x v="152"/>
    <x v="1"/>
    <x v="2"/>
    <n v="0"/>
  </r>
  <r>
    <x v="152"/>
    <x v="1"/>
    <x v="3"/>
    <n v="0"/>
  </r>
  <r>
    <x v="152"/>
    <x v="1"/>
    <x v="0"/>
    <n v="45"/>
  </r>
  <r>
    <x v="152"/>
    <x v="1"/>
    <x v="1"/>
    <n v="1"/>
  </r>
  <r>
    <x v="153"/>
    <x v="0"/>
    <x v="0"/>
    <n v="3"/>
  </r>
  <r>
    <x v="153"/>
    <x v="0"/>
    <x v="1"/>
    <n v="0"/>
  </r>
  <r>
    <x v="153"/>
    <x v="1"/>
    <x v="2"/>
    <n v="0"/>
  </r>
  <r>
    <x v="153"/>
    <x v="1"/>
    <x v="3"/>
    <n v="0"/>
  </r>
  <r>
    <x v="153"/>
    <x v="1"/>
    <x v="0"/>
    <n v="25"/>
  </r>
  <r>
    <x v="153"/>
    <x v="1"/>
    <x v="1"/>
    <n v="0"/>
  </r>
  <r>
    <x v="154"/>
    <x v="0"/>
    <x v="0"/>
    <n v="1"/>
  </r>
  <r>
    <x v="154"/>
    <x v="0"/>
    <x v="1"/>
    <n v="0"/>
  </r>
  <r>
    <x v="154"/>
    <x v="1"/>
    <x v="2"/>
    <n v="0"/>
  </r>
  <r>
    <x v="154"/>
    <x v="1"/>
    <x v="3"/>
    <n v="0"/>
  </r>
  <r>
    <x v="154"/>
    <x v="1"/>
    <x v="0"/>
    <n v="10"/>
  </r>
  <r>
    <x v="154"/>
    <x v="1"/>
    <x v="1"/>
    <n v="0"/>
  </r>
  <r>
    <x v="155"/>
    <x v="0"/>
    <x v="0"/>
    <n v="3"/>
  </r>
  <r>
    <x v="155"/>
    <x v="0"/>
    <x v="1"/>
    <n v="1"/>
  </r>
  <r>
    <x v="155"/>
    <x v="1"/>
    <x v="2"/>
    <n v="0"/>
  </r>
  <r>
    <x v="155"/>
    <x v="1"/>
    <x v="3"/>
    <n v="0"/>
  </r>
  <r>
    <x v="155"/>
    <x v="1"/>
    <x v="0"/>
    <n v="68"/>
  </r>
  <r>
    <x v="155"/>
    <x v="1"/>
    <x v="1"/>
    <n v="0"/>
  </r>
  <r>
    <x v="156"/>
    <x v="0"/>
    <x v="0"/>
    <n v="5"/>
  </r>
  <r>
    <x v="156"/>
    <x v="0"/>
    <x v="1"/>
    <n v="0"/>
  </r>
  <r>
    <x v="156"/>
    <x v="1"/>
    <x v="2"/>
    <n v="0"/>
  </r>
  <r>
    <x v="156"/>
    <x v="1"/>
    <x v="3"/>
    <n v="0"/>
  </r>
  <r>
    <x v="156"/>
    <x v="1"/>
    <x v="0"/>
    <n v="89"/>
  </r>
  <r>
    <x v="156"/>
    <x v="1"/>
    <x v="1"/>
    <n v="0"/>
  </r>
  <r>
    <x v="157"/>
    <x v="0"/>
    <x v="0"/>
    <n v="7"/>
  </r>
  <r>
    <x v="157"/>
    <x v="0"/>
    <x v="1"/>
    <n v="0"/>
  </r>
  <r>
    <x v="157"/>
    <x v="1"/>
    <x v="2"/>
    <n v="100"/>
  </r>
  <r>
    <x v="157"/>
    <x v="1"/>
    <x v="3"/>
    <n v="0"/>
  </r>
  <r>
    <x v="157"/>
    <x v="1"/>
    <x v="0"/>
    <n v="14"/>
  </r>
  <r>
    <x v="157"/>
    <x v="1"/>
    <x v="1"/>
    <n v="0"/>
  </r>
  <r>
    <x v="158"/>
    <x v="0"/>
    <x v="0"/>
    <n v="4"/>
  </r>
  <r>
    <x v="158"/>
    <x v="0"/>
    <x v="1"/>
    <n v="0"/>
  </r>
  <r>
    <x v="158"/>
    <x v="1"/>
    <x v="2"/>
    <n v="0"/>
  </r>
  <r>
    <x v="158"/>
    <x v="1"/>
    <x v="3"/>
    <n v="0"/>
  </r>
  <r>
    <x v="158"/>
    <x v="1"/>
    <x v="0"/>
    <n v="45"/>
  </r>
  <r>
    <x v="158"/>
    <x v="1"/>
    <x v="1"/>
    <n v="0"/>
  </r>
  <r>
    <x v="159"/>
    <x v="0"/>
    <x v="0"/>
    <n v="7"/>
  </r>
  <r>
    <x v="159"/>
    <x v="0"/>
    <x v="1"/>
    <n v="0"/>
  </r>
  <r>
    <x v="159"/>
    <x v="1"/>
    <x v="2"/>
    <n v="0"/>
  </r>
  <r>
    <x v="159"/>
    <x v="1"/>
    <x v="3"/>
    <n v="0"/>
  </r>
  <r>
    <x v="159"/>
    <x v="1"/>
    <x v="0"/>
    <n v="113"/>
  </r>
  <r>
    <x v="159"/>
    <x v="1"/>
    <x v="1"/>
    <n v="0"/>
  </r>
  <r>
    <x v="160"/>
    <x v="0"/>
    <x v="0"/>
    <n v="14"/>
  </r>
  <r>
    <x v="160"/>
    <x v="0"/>
    <x v="1"/>
    <n v="0"/>
  </r>
  <r>
    <x v="160"/>
    <x v="1"/>
    <x v="2"/>
    <n v="96"/>
  </r>
  <r>
    <x v="160"/>
    <x v="1"/>
    <x v="3"/>
    <n v="0"/>
  </r>
  <r>
    <x v="160"/>
    <x v="1"/>
    <x v="0"/>
    <n v="294"/>
  </r>
  <r>
    <x v="160"/>
    <x v="1"/>
    <x v="1"/>
    <n v="0"/>
  </r>
  <r>
    <x v="161"/>
    <x v="0"/>
    <x v="0"/>
    <n v="5"/>
  </r>
  <r>
    <x v="161"/>
    <x v="0"/>
    <x v="1"/>
    <n v="0"/>
  </r>
  <r>
    <x v="161"/>
    <x v="1"/>
    <x v="2"/>
    <n v="60"/>
  </r>
  <r>
    <x v="161"/>
    <x v="1"/>
    <x v="3"/>
    <n v="0"/>
  </r>
  <r>
    <x v="161"/>
    <x v="1"/>
    <x v="0"/>
    <n v="71"/>
  </r>
  <r>
    <x v="161"/>
    <x v="1"/>
    <x v="1"/>
    <n v="0"/>
  </r>
  <r>
    <x v="162"/>
    <x v="0"/>
    <x v="0"/>
    <n v="0"/>
  </r>
  <r>
    <x v="162"/>
    <x v="0"/>
    <x v="1"/>
    <n v="0"/>
  </r>
  <r>
    <x v="162"/>
    <x v="1"/>
    <x v="2"/>
    <n v="0"/>
  </r>
  <r>
    <x v="162"/>
    <x v="1"/>
    <x v="3"/>
    <n v="0"/>
  </r>
  <r>
    <x v="162"/>
    <x v="1"/>
    <x v="0"/>
    <n v="10"/>
  </r>
  <r>
    <x v="162"/>
    <x v="1"/>
    <x v="1"/>
    <n v="0"/>
  </r>
  <r>
    <x v="163"/>
    <x v="0"/>
    <x v="0"/>
    <n v="31"/>
  </r>
  <r>
    <x v="163"/>
    <x v="0"/>
    <x v="1"/>
    <n v="0"/>
  </r>
  <r>
    <x v="163"/>
    <x v="1"/>
    <x v="2"/>
    <n v="165"/>
  </r>
  <r>
    <x v="163"/>
    <x v="1"/>
    <x v="3"/>
    <n v="0"/>
  </r>
  <r>
    <x v="163"/>
    <x v="1"/>
    <x v="0"/>
    <n v="695"/>
  </r>
  <r>
    <x v="163"/>
    <x v="1"/>
    <x v="1"/>
    <n v="2"/>
  </r>
  <r>
    <x v="164"/>
    <x v="0"/>
    <x v="0"/>
    <n v="1"/>
  </r>
  <r>
    <x v="164"/>
    <x v="0"/>
    <x v="1"/>
    <n v="0"/>
  </r>
  <r>
    <x v="164"/>
    <x v="1"/>
    <x v="2"/>
    <n v="0"/>
  </r>
  <r>
    <x v="164"/>
    <x v="1"/>
    <x v="3"/>
    <n v="0"/>
  </r>
  <r>
    <x v="164"/>
    <x v="1"/>
    <x v="0"/>
    <n v="21"/>
  </r>
  <r>
    <x v="164"/>
    <x v="1"/>
    <x v="1"/>
    <n v="0"/>
  </r>
  <r>
    <x v="165"/>
    <x v="0"/>
    <x v="0"/>
    <n v="44"/>
  </r>
  <r>
    <x v="165"/>
    <x v="0"/>
    <x v="1"/>
    <n v="0"/>
  </r>
  <r>
    <x v="165"/>
    <x v="1"/>
    <x v="2"/>
    <n v="533"/>
  </r>
  <r>
    <x v="165"/>
    <x v="1"/>
    <x v="3"/>
    <n v="0"/>
  </r>
  <r>
    <x v="165"/>
    <x v="1"/>
    <x v="0"/>
    <n v="478"/>
  </r>
  <r>
    <x v="165"/>
    <x v="1"/>
    <x v="1"/>
    <n v="8"/>
  </r>
  <r>
    <x v="166"/>
    <x v="0"/>
    <x v="0"/>
    <n v="14"/>
  </r>
  <r>
    <x v="166"/>
    <x v="0"/>
    <x v="1"/>
    <n v="0"/>
  </r>
  <r>
    <x v="166"/>
    <x v="1"/>
    <x v="2"/>
    <n v="33"/>
  </r>
  <r>
    <x v="166"/>
    <x v="1"/>
    <x v="3"/>
    <n v="0"/>
  </r>
  <r>
    <x v="166"/>
    <x v="1"/>
    <x v="0"/>
    <n v="351"/>
  </r>
  <r>
    <x v="166"/>
    <x v="1"/>
    <x v="1"/>
    <n v="0"/>
  </r>
  <r>
    <x v="167"/>
    <x v="0"/>
    <x v="0"/>
    <n v="1"/>
  </r>
  <r>
    <x v="167"/>
    <x v="0"/>
    <x v="1"/>
    <n v="0"/>
  </r>
  <r>
    <x v="167"/>
    <x v="1"/>
    <x v="2"/>
    <n v="0"/>
  </r>
  <r>
    <x v="167"/>
    <x v="1"/>
    <x v="3"/>
    <n v="0"/>
  </r>
  <r>
    <x v="167"/>
    <x v="1"/>
    <x v="0"/>
    <n v="14"/>
  </r>
  <r>
    <x v="167"/>
    <x v="1"/>
    <x v="1"/>
    <n v="0"/>
  </r>
  <r>
    <x v="168"/>
    <x v="0"/>
    <x v="0"/>
    <n v="1"/>
  </r>
  <r>
    <x v="168"/>
    <x v="0"/>
    <x v="1"/>
    <n v="0"/>
  </r>
  <r>
    <x v="168"/>
    <x v="1"/>
    <x v="2"/>
    <n v="0"/>
  </r>
  <r>
    <x v="168"/>
    <x v="1"/>
    <x v="3"/>
    <n v="0"/>
  </r>
  <r>
    <x v="168"/>
    <x v="1"/>
    <x v="0"/>
    <n v="19"/>
  </r>
  <r>
    <x v="168"/>
    <x v="1"/>
    <x v="1"/>
    <n v="2"/>
  </r>
  <r>
    <x v="169"/>
    <x v="0"/>
    <x v="0"/>
    <n v="4"/>
  </r>
  <r>
    <x v="169"/>
    <x v="0"/>
    <x v="1"/>
    <n v="0"/>
  </r>
  <r>
    <x v="169"/>
    <x v="1"/>
    <x v="2"/>
    <n v="11"/>
  </r>
  <r>
    <x v="169"/>
    <x v="1"/>
    <x v="3"/>
    <n v="0"/>
  </r>
  <r>
    <x v="169"/>
    <x v="1"/>
    <x v="0"/>
    <n v="37"/>
  </r>
  <r>
    <x v="169"/>
    <x v="1"/>
    <x v="1"/>
    <n v="1"/>
  </r>
  <r>
    <x v="170"/>
    <x v="0"/>
    <x v="0"/>
    <n v="1"/>
  </r>
  <r>
    <x v="170"/>
    <x v="0"/>
    <x v="1"/>
    <n v="1"/>
  </r>
  <r>
    <x v="170"/>
    <x v="1"/>
    <x v="2"/>
    <n v="0"/>
  </r>
  <r>
    <x v="170"/>
    <x v="1"/>
    <x v="3"/>
    <n v="1"/>
  </r>
  <r>
    <x v="170"/>
    <x v="1"/>
    <x v="0"/>
    <n v="48"/>
  </r>
  <r>
    <x v="170"/>
    <x v="1"/>
    <x v="1"/>
    <n v="1"/>
  </r>
  <r>
    <x v="171"/>
    <x v="0"/>
    <x v="0"/>
    <n v="1"/>
  </r>
  <r>
    <x v="171"/>
    <x v="0"/>
    <x v="1"/>
    <n v="0"/>
  </r>
  <r>
    <x v="171"/>
    <x v="1"/>
    <x v="2"/>
    <n v="0"/>
  </r>
  <r>
    <x v="171"/>
    <x v="1"/>
    <x v="3"/>
    <n v="0"/>
  </r>
  <r>
    <x v="171"/>
    <x v="1"/>
    <x v="0"/>
    <n v="19"/>
  </r>
  <r>
    <x v="171"/>
    <x v="1"/>
    <x v="1"/>
    <n v="0"/>
  </r>
  <r>
    <x v="172"/>
    <x v="0"/>
    <x v="0"/>
    <n v="3"/>
  </r>
  <r>
    <x v="172"/>
    <x v="0"/>
    <x v="1"/>
    <n v="0"/>
  </r>
  <r>
    <x v="172"/>
    <x v="1"/>
    <x v="2"/>
    <n v="0"/>
  </r>
  <r>
    <x v="172"/>
    <x v="1"/>
    <x v="3"/>
    <n v="0"/>
  </r>
  <r>
    <x v="172"/>
    <x v="1"/>
    <x v="0"/>
    <n v="57"/>
  </r>
  <r>
    <x v="172"/>
    <x v="1"/>
    <x v="1"/>
    <n v="0"/>
  </r>
  <r>
    <x v="173"/>
    <x v="0"/>
    <x v="0"/>
    <n v="24"/>
  </r>
  <r>
    <x v="173"/>
    <x v="0"/>
    <x v="1"/>
    <n v="0"/>
  </r>
  <r>
    <x v="173"/>
    <x v="1"/>
    <x v="2"/>
    <n v="136"/>
  </r>
  <r>
    <x v="173"/>
    <x v="1"/>
    <x v="3"/>
    <n v="0"/>
  </r>
  <r>
    <x v="173"/>
    <x v="1"/>
    <x v="0"/>
    <n v="373"/>
  </r>
  <r>
    <x v="173"/>
    <x v="1"/>
    <x v="1"/>
    <n v="0"/>
  </r>
  <r>
    <x v="174"/>
    <x v="0"/>
    <x v="0"/>
    <n v="5"/>
  </r>
  <r>
    <x v="174"/>
    <x v="0"/>
    <x v="1"/>
    <n v="0"/>
  </r>
  <r>
    <x v="174"/>
    <x v="1"/>
    <x v="2"/>
    <n v="1"/>
  </r>
  <r>
    <x v="174"/>
    <x v="1"/>
    <x v="3"/>
    <n v="0"/>
  </r>
  <r>
    <x v="174"/>
    <x v="1"/>
    <x v="0"/>
    <n v="101"/>
  </r>
  <r>
    <x v="174"/>
    <x v="1"/>
    <x v="1"/>
    <n v="2"/>
  </r>
  <r>
    <x v="175"/>
    <x v="0"/>
    <x v="0"/>
    <n v="3"/>
  </r>
  <r>
    <x v="175"/>
    <x v="0"/>
    <x v="1"/>
    <n v="0"/>
  </r>
  <r>
    <x v="175"/>
    <x v="1"/>
    <x v="2"/>
    <n v="5"/>
  </r>
  <r>
    <x v="175"/>
    <x v="1"/>
    <x v="3"/>
    <n v="0"/>
  </r>
  <r>
    <x v="175"/>
    <x v="1"/>
    <x v="0"/>
    <n v="43"/>
  </r>
  <r>
    <x v="175"/>
    <x v="1"/>
    <x v="1"/>
    <n v="0"/>
  </r>
  <r>
    <x v="176"/>
    <x v="0"/>
    <x v="0"/>
    <n v="1"/>
  </r>
  <r>
    <x v="176"/>
    <x v="0"/>
    <x v="1"/>
    <n v="0"/>
  </r>
  <r>
    <x v="176"/>
    <x v="1"/>
    <x v="2"/>
    <n v="0"/>
  </r>
  <r>
    <x v="176"/>
    <x v="1"/>
    <x v="3"/>
    <n v="0"/>
  </r>
  <r>
    <x v="176"/>
    <x v="1"/>
    <x v="0"/>
    <n v="4"/>
  </r>
  <r>
    <x v="176"/>
    <x v="1"/>
    <x v="1"/>
    <n v="0"/>
  </r>
  <r>
    <x v="177"/>
    <x v="0"/>
    <x v="0"/>
    <n v="2"/>
  </r>
  <r>
    <x v="177"/>
    <x v="0"/>
    <x v="1"/>
    <n v="0"/>
  </r>
  <r>
    <x v="177"/>
    <x v="1"/>
    <x v="2"/>
    <n v="0"/>
  </r>
  <r>
    <x v="177"/>
    <x v="1"/>
    <x v="3"/>
    <n v="0"/>
  </r>
  <r>
    <x v="177"/>
    <x v="1"/>
    <x v="0"/>
    <n v="51"/>
  </r>
  <r>
    <x v="177"/>
    <x v="1"/>
    <x v="1"/>
    <n v="1"/>
  </r>
  <r>
    <x v="178"/>
    <x v="0"/>
    <x v="0"/>
    <n v="1"/>
  </r>
  <r>
    <x v="178"/>
    <x v="0"/>
    <x v="1"/>
    <n v="0"/>
  </r>
  <r>
    <x v="178"/>
    <x v="1"/>
    <x v="2"/>
    <n v="0"/>
  </r>
  <r>
    <x v="178"/>
    <x v="1"/>
    <x v="3"/>
    <n v="0"/>
  </r>
  <r>
    <x v="178"/>
    <x v="1"/>
    <x v="0"/>
    <n v="6"/>
  </r>
  <r>
    <x v="178"/>
    <x v="1"/>
    <x v="1"/>
    <n v="0"/>
  </r>
  <r>
    <x v="179"/>
    <x v="0"/>
    <x v="0"/>
    <n v="1"/>
  </r>
  <r>
    <x v="179"/>
    <x v="0"/>
    <x v="1"/>
    <n v="0"/>
  </r>
  <r>
    <x v="179"/>
    <x v="1"/>
    <x v="2"/>
    <n v="0"/>
  </r>
  <r>
    <x v="179"/>
    <x v="1"/>
    <x v="3"/>
    <n v="0"/>
  </r>
  <r>
    <x v="179"/>
    <x v="1"/>
    <x v="0"/>
    <n v="7"/>
  </r>
  <r>
    <x v="179"/>
    <x v="1"/>
    <x v="1"/>
    <n v="0"/>
  </r>
  <r>
    <x v="180"/>
    <x v="0"/>
    <x v="0"/>
    <n v="1"/>
  </r>
  <r>
    <x v="180"/>
    <x v="0"/>
    <x v="1"/>
    <n v="0"/>
  </r>
  <r>
    <x v="180"/>
    <x v="1"/>
    <x v="2"/>
    <n v="0"/>
  </r>
  <r>
    <x v="180"/>
    <x v="1"/>
    <x v="3"/>
    <n v="0"/>
  </r>
  <r>
    <x v="180"/>
    <x v="1"/>
    <x v="0"/>
    <n v="14"/>
  </r>
  <r>
    <x v="180"/>
    <x v="1"/>
    <x v="1"/>
    <n v="0"/>
  </r>
  <r>
    <x v="181"/>
    <x v="0"/>
    <x v="0"/>
    <n v="2"/>
  </r>
  <r>
    <x v="181"/>
    <x v="0"/>
    <x v="1"/>
    <n v="0"/>
  </r>
  <r>
    <x v="181"/>
    <x v="1"/>
    <x v="2"/>
    <n v="0"/>
  </r>
  <r>
    <x v="181"/>
    <x v="1"/>
    <x v="3"/>
    <n v="0"/>
  </r>
  <r>
    <x v="181"/>
    <x v="1"/>
    <x v="0"/>
    <n v="40"/>
  </r>
  <r>
    <x v="181"/>
    <x v="1"/>
    <x v="1"/>
    <n v="1"/>
  </r>
  <r>
    <x v="182"/>
    <x v="0"/>
    <x v="0"/>
    <n v="4"/>
  </r>
  <r>
    <x v="182"/>
    <x v="0"/>
    <x v="1"/>
    <n v="0"/>
  </r>
  <r>
    <x v="182"/>
    <x v="1"/>
    <x v="2"/>
    <n v="1"/>
  </r>
  <r>
    <x v="182"/>
    <x v="1"/>
    <x v="3"/>
    <n v="1"/>
  </r>
  <r>
    <x v="182"/>
    <x v="1"/>
    <x v="0"/>
    <n v="107"/>
  </r>
  <r>
    <x v="182"/>
    <x v="1"/>
    <x v="1"/>
    <n v="6"/>
  </r>
  <r>
    <x v="183"/>
    <x v="0"/>
    <x v="0"/>
    <n v="6"/>
  </r>
  <r>
    <x v="183"/>
    <x v="0"/>
    <x v="1"/>
    <n v="0"/>
  </r>
  <r>
    <x v="183"/>
    <x v="1"/>
    <x v="2"/>
    <n v="0"/>
  </r>
  <r>
    <x v="183"/>
    <x v="1"/>
    <x v="3"/>
    <n v="0"/>
  </r>
  <r>
    <x v="183"/>
    <x v="1"/>
    <x v="0"/>
    <n v="174"/>
  </r>
  <r>
    <x v="183"/>
    <x v="1"/>
    <x v="1"/>
    <n v="7"/>
  </r>
  <r>
    <x v="184"/>
    <x v="0"/>
    <x v="0"/>
    <n v="1"/>
  </r>
  <r>
    <x v="184"/>
    <x v="0"/>
    <x v="1"/>
    <n v="0"/>
  </r>
  <r>
    <x v="184"/>
    <x v="1"/>
    <x v="2"/>
    <n v="0"/>
  </r>
  <r>
    <x v="184"/>
    <x v="1"/>
    <x v="3"/>
    <n v="0"/>
  </r>
  <r>
    <x v="184"/>
    <x v="1"/>
    <x v="0"/>
    <n v="3"/>
  </r>
  <r>
    <x v="184"/>
    <x v="1"/>
    <x v="1"/>
    <n v="0"/>
  </r>
  <r>
    <x v="185"/>
    <x v="0"/>
    <x v="0"/>
    <n v="1"/>
  </r>
  <r>
    <x v="185"/>
    <x v="0"/>
    <x v="1"/>
    <n v="0"/>
  </r>
  <r>
    <x v="185"/>
    <x v="1"/>
    <x v="2"/>
    <n v="0"/>
  </r>
  <r>
    <x v="185"/>
    <x v="1"/>
    <x v="3"/>
    <n v="0"/>
  </r>
  <r>
    <x v="185"/>
    <x v="1"/>
    <x v="0"/>
    <n v="18"/>
  </r>
  <r>
    <x v="185"/>
    <x v="1"/>
    <x v="1"/>
    <n v="0"/>
  </r>
  <r>
    <x v="186"/>
    <x v="0"/>
    <x v="0"/>
    <n v="41"/>
  </r>
  <r>
    <x v="186"/>
    <x v="0"/>
    <x v="1"/>
    <n v="0"/>
  </r>
  <r>
    <x v="186"/>
    <x v="1"/>
    <x v="2"/>
    <n v="384"/>
  </r>
  <r>
    <x v="186"/>
    <x v="1"/>
    <x v="3"/>
    <n v="2"/>
  </r>
  <r>
    <x v="186"/>
    <x v="1"/>
    <x v="0"/>
    <n v="478"/>
  </r>
  <r>
    <x v="186"/>
    <x v="1"/>
    <x v="1"/>
    <n v="0"/>
  </r>
  <r>
    <x v="187"/>
    <x v="0"/>
    <x v="0"/>
    <n v="1"/>
  </r>
  <r>
    <x v="187"/>
    <x v="0"/>
    <x v="1"/>
    <n v="0"/>
  </r>
  <r>
    <x v="187"/>
    <x v="1"/>
    <x v="2"/>
    <n v="0"/>
  </r>
  <r>
    <x v="187"/>
    <x v="1"/>
    <x v="3"/>
    <n v="0"/>
  </r>
  <r>
    <x v="187"/>
    <x v="1"/>
    <x v="0"/>
    <n v="21"/>
  </r>
  <r>
    <x v="187"/>
    <x v="1"/>
    <x v="1"/>
    <n v="0"/>
  </r>
  <r>
    <x v="188"/>
    <x v="0"/>
    <x v="0"/>
    <n v="0"/>
  </r>
  <r>
    <x v="188"/>
    <x v="0"/>
    <x v="1"/>
    <n v="0"/>
  </r>
  <r>
    <x v="188"/>
    <x v="1"/>
    <x v="2"/>
    <n v="0"/>
  </r>
  <r>
    <x v="188"/>
    <x v="1"/>
    <x v="3"/>
    <n v="0"/>
  </r>
  <r>
    <x v="188"/>
    <x v="1"/>
    <x v="0"/>
    <n v="9"/>
  </r>
  <r>
    <x v="188"/>
    <x v="1"/>
    <x v="1"/>
    <n v="0"/>
  </r>
  <r>
    <x v="189"/>
    <x v="0"/>
    <x v="0"/>
    <n v="0"/>
  </r>
  <r>
    <x v="189"/>
    <x v="0"/>
    <x v="1"/>
    <n v="0"/>
  </r>
  <r>
    <x v="189"/>
    <x v="1"/>
    <x v="2"/>
    <n v="7"/>
  </r>
  <r>
    <x v="189"/>
    <x v="1"/>
    <x v="3"/>
    <n v="0"/>
  </r>
  <r>
    <x v="189"/>
    <x v="1"/>
    <x v="0"/>
    <n v="14"/>
  </r>
  <r>
    <x v="189"/>
    <x v="1"/>
    <x v="1"/>
    <n v="0"/>
  </r>
  <r>
    <x v="190"/>
    <x v="0"/>
    <x v="0"/>
    <n v="24"/>
  </r>
  <r>
    <x v="190"/>
    <x v="0"/>
    <x v="1"/>
    <n v="0"/>
  </r>
  <r>
    <x v="190"/>
    <x v="1"/>
    <x v="2"/>
    <n v="422"/>
  </r>
  <r>
    <x v="190"/>
    <x v="1"/>
    <x v="3"/>
    <n v="0"/>
  </r>
  <r>
    <x v="190"/>
    <x v="1"/>
    <x v="0"/>
    <n v="70"/>
  </r>
  <r>
    <x v="190"/>
    <x v="1"/>
    <x v="1"/>
    <n v="2"/>
  </r>
  <r>
    <x v="191"/>
    <x v="0"/>
    <x v="0"/>
    <n v="2"/>
  </r>
  <r>
    <x v="191"/>
    <x v="0"/>
    <x v="1"/>
    <n v="0"/>
  </r>
  <r>
    <x v="191"/>
    <x v="1"/>
    <x v="2"/>
    <n v="0"/>
  </r>
  <r>
    <x v="191"/>
    <x v="1"/>
    <x v="3"/>
    <n v="0"/>
  </r>
  <r>
    <x v="191"/>
    <x v="1"/>
    <x v="0"/>
    <n v="47"/>
  </r>
  <r>
    <x v="191"/>
    <x v="1"/>
    <x v="1"/>
    <n v="1"/>
  </r>
  <r>
    <x v="192"/>
    <x v="0"/>
    <x v="0"/>
    <n v="1"/>
  </r>
  <r>
    <x v="192"/>
    <x v="0"/>
    <x v="1"/>
    <n v="0"/>
  </r>
  <r>
    <x v="192"/>
    <x v="1"/>
    <x v="2"/>
    <n v="4"/>
  </r>
  <r>
    <x v="192"/>
    <x v="1"/>
    <x v="3"/>
    <n v="0"/>
  </r>
  <r>
    <x v="192"/>
    <x v="1"/>
    <x v="0"/>
    <n v="18"/>
  </r>
  <r>
    <x v="192"/>
    <x v="1"/>
    <x v="1"/>
    <n v="0"/>
  </r>
  <r>
    <x v="193"/>
    <x v="0"/>
    <x v="0"/>
    <n v="11"/>
  </r>
  <r>
    <x v="193"/>
    <x v="0"/>
    <x v="1"/>
    <n v="1"/>
  </r>
  <r>
    <x v="193"/>
    <x v="1"/>
    <x v="2"/>
    <n v="144"/>
  </r>
  <r>
    <x v="193"/>
    <x v="1"/>
    <x v="3"/>
    <n v="0"/>
  </r>
  <r>
    <x v="193"/>
    <x v="1"/>
    <x v="0"/>
    <n v="89"/>
  </r>
  <r>
    <x v="193"/>
    <x v="1"/>
    <x v="1"/>
    <n v="0"/>
  </r>
  <r>
    <x v="194"/>
    <x v="0"/>
    <x v="0"/>
    <n v="4"/>
  </r>
  <r>
    <x v="194"/>
    <x v="0"/>
    <x v="1"/>
    <n v="0"/>
  </r>
  <r>
    <x v="194"/>
    <x v="1"/>
    <x v="2"/>
    <n v="94"/>
  </r>
  <r>
    <x v="194"/>
    <x v="1"/>
    <x v="3"/>
    <n v="1"/>
  </r>
  <r>
    <x v="194"/>
    <x v="1"/>
    <x v="0"/>
    <n v="94"/>
  </r>
  <r>
    <x v="194"/>
    <x v="1"/>
    <x v="1"/>
    <n v="1"/>
  </r>
  <r>
    <x v="195"/>
    <x v="0"/>
    <x v="0"/>
    <n v="0"/>
  </r>
  <r>
    <x v="195"/>
    <x v="0"/>
    <x v="1"/>
    <n v="0"/>
  </r>
  <r>
    <x v="195"/>
    <x v="1"/>
    <x v="2"/>
    <n v="0"/>
  </r>
  <r>
    <x v="195"/>
    <x v="1"/>
    <x v="3"/>
    <n v="0"/>
  </r>
  <r>
    <x v="195"/>
    <x v="1"/>
    <x v="0"/>
    <n v="23"/>
  </r>
  <r>
    <x v="195"/>
    <x v="1"/>
    <x v="1"/>
    <n v="1"/>
  </r>
  <r>
    <x v="196"/>
    <x v="0"/>
    <x v="0"/>
    <n v="9"/>
  </r>
  <r>
    <x v="196"/>
    <x v="0"/>
    <x v="1"/>
    <n v="0"/>
  </r>
  <r>
    <x v="196"/>
    <x v="1"/>
    <x v="2"/>
    <n v="0"/>
  </r>
  <r>
    <x v="196"/>
    <x v="1"/>
    <x v="3"/>
    <n v="0"/>
  </r>
  <r>
    <x v="196"/>
    <x v="1"/>
    <x v="0"/>
    <n v="187"/>
  </r>
  <r>
    <x v="196"/>
    <x v="1"/>
    <x v="1"/>
    <n v="1"/>
  </r>
  <r>
    <x v="197"/>
    <x v="0"/>
    <x v="0"/>
    <n v="7"/>
  </r>
  <r>
    <x v="197"/>
    <x v="0"/>
    <x v="1"/>
    <n v="0"/>
  </r>
  <r>
    <x v="197"/>
    <x v="1"/>
    <x v="2"/>
    <n v="0"/>
  </r>
  <r>
    <x v="197"/>
    <x v="1"/>
    <x v="3"/>
    <n v="0"/>
  </r>
  <r>
    <x v="197"/>
    <x v="1"/>
    <x v="0"/>
    <n v="128"/>
  </r>
  <r>
    <x v="197"/>
    <x v="1"/>
    <x v="1"/>
    <n v="0"/>
  </r>
  <r>
    <x v="198"/>
    <x v="0"/>
    <x v="0"/>
    <n v="45"/>
  </r>
  <r>
    <x v="198"/>
    <x v="0"/>
    <x v="1"/>
    <n v="0"/>
  </r>
  <r>
    <x v="198"/>
    <x v="1"/>
    <x v="2"/>
    <n v="57"/>
  </r>
  <r>
    <x v="198"/>
    <x v="1"/>
    <x v="3"/>
    <n v="0"/>
  </r>
  <r>
    <x v="198"/>
    <x v="1"/>
    <x v="0"/>
    <n v="1068"/>
  </r>
  <r>
    <x v="198"/>
    <x v="1"/>
    <x v="1"/>
    <n v="12"/>
  </r>
  <r>
    <x v="199"/>
    <x v="0"/>
    <x v="0"/>
    <n v="1"/>
  </r>
  <r>
    <x v="199"/>
    <x v="0"/>
    <x v="1"/>
    <n v="0"/>
  </r>
  <r>
    <x v="199"/>
    <x v="1"/>
    <x v="2"/>
    <n v="0"/>
  </r>
  <r>
    <x v="199"/>
    <x v="1"/>
    <x v="3"/>
    <n v="0"/>
  </r>
  <r>
    <x v="199"/>
    <x v="1"/>
    <x v="0"/>
    <n v="3"/>
  </r>
  <r>
    <x v="199"/>
    <x v="1"/>
    <x v="1"/>
    <n v="0"/>
  </r>
  <r>
    <x v="200"/>
    <x v="0"/>
    <x v="0"/>
    <n v="1"/>
  </r>
  <r>
    <x v="200"/>
    <x v="0"/>
    <x v="1"/>
    <n v="0"/>
  </r>
  <r>
    <x v="200"/>
    <x v="1"/>
    <x v="2"/>
    <n v="0"/>
  </r>
  <r>
    <x v="200"/>
    <x v="1"/>
    <x v="3"/>
    <n v="0"/>
  </r>
  <r>
    <x v="200"/>
    <x v="1"/>
    <x v="0"/>
    <n v="19"/>
  </r>
  <r>
    <x v="200"/>
    <x v="1"/>
    <x v="1"/>
    <n v="0"/>
  </r>
  <r>
    <x v="201"/>
    <x v="0"/>
    <x v="0"/>
    <n v="4"/>
  </r>
  <r>
    <x v="201"/>
    <x v="0"/>
    <x v="1"/>
    <n v="0"/>
  </r>
  <r>
    <x v="201"/>
    <x v="1"/>
    <x v="2"/>
    <n v="0"/>
  </r>
  <r>
    <x v="201"/>
    <x v="1"/>
    <x v="3"/>
    <n v="0"/>
  </r>
  <r>
    <x v="201"/>
    <x v="1"/>
    <x v="0"/>
    <n v="74"/>
  </r>
  <r>
    <x v="201"/>
    <x v="1"/>
    <x v="1"/>
    <n v="0"/>
  </r>
  <r>
    <x v="202"/>
    <x v="0"/>
    <x v="0"/>
    <n v="8"/>
  </r>
  <r>
    <x v="202"/>
    <x v="0"/>
    <x v="1"/>
    <n v="0"/>
  </r>
  <r>
    <x v="202"/>
    <x v="1"/>
    <x v="2"/>
    <n v="22"/>
  </r>
  <r>
    <x v="202"/>
    <x v="1"/>
    <x v="3"/>
    <n v="0"/>
  </r>
  <r>
    <x v="202"/>
    <x v="1"/>
    <x v="0"/>
    <n v="152"/>
  </r>
  <r>
    <x v="202"/>
    <x v="1"/>
    <x v="1"/>
    <n v="0"/>
  </r>
  <r>
    <x v="203"/>
    <x v="0"/>
    <x v="0"/>
    <n v="3"/>
  </r>
  <r>
    <x v="203"/>
    <x v="0"/>
    <x v="1"/>
    <n v="0"/>
  </r>
  <r>
    <x v="203"/>
    <x v="1"/>
    <x v="2"/>
    <n v="15"/>
  </r>
  <r>
    <x v="203"/>
    <x v="1"/>
    <x v="3"/>
    <n v="0"/>
  </r>
  <r>
    <x v="203"/>
    <x v="1"/>
    <x v="0"/>
    <n v="41"/>
  </r>
  <r>
    <x v="203"/>
    <x v="1"/>
    <x v="1"/>
    <n v="0"/>
  </r>
  <r>
    <x v="204"/>
    <x v="0"/>
    <x v="0"/>
    <n v="2"/>
  </r>
  <r>
    <x v="204"/>
    <x v="0"/>
    <x v="1"/>
    <n v="0"/>
  </r>
  <r>
    <x v="204"/>
    <x v="1"/>
    <x v="2"/>
    <n v="0"/>
  </r>
  <r>
    <x v="204"/>
    <x v="1"/>
    <x v="3"/>
    <n v="0"/>
  </r>
  <r>
    <x v="204"/>
    <x v="1"/>
    <x v="0"/>
    <n v="40"/>
  </r>
  <r>
    <x v="204"/>
    <x v="1"/>
    <x v="1"/>
    <n v="0"/>
  </r>
  <r>
    <x v="205"/>
    <x v="0"/>
    <x v="0"/>
    <n v="2"/>
  </r>
  <r>
    <x v="205"/>
    <x v="0"/>
    <x v="1"/>
    <n v="0"/>
  </r>
  <r>
    <x v="205"/>
    <x v="1"/>
    <x v="2"/>
    <n v="4"/>
  </r>
  <r>
    <x v="205"/>
    <x v="1"/>
    <x v="3"/>
    <n v="0"/>
  </r>
  <r>
    <x v="205"/>
    <x v="1"/>
    <x v="0"/>
    <n v="36"/>
  </r>
  <r>
    <x v="205"/>
    <x v="1"/>
    <x v="1"/>
    <n v="0"/>
  </r>
  <r>
    <x v="206"/>
    <x v="0"/>
    <x v="0"/>
    <n v="45"/>
  </r>
  <r>
    <x v="206"/>
    <x v="0"/>
    <x v="1"/>
    <n v="4"/>
  </r>
  <r>
    <x v="206"/>
    <x v="1"/>
    <x v="2"/>
    <n v="251"/>
  </r>
  <r>
    <x v="206"/>
    <x v="1"/>
    <x v="3"/>
    <n v="0"/>
  </r>
  <r>
    <x v="206"/>
    <x v="1"/>
    <x v="0"/>
    <n v="572"/>
  </r>
  <r>
    <x v="206"/>
    <x v="1"/>
    <x v="1"/>
    <n v="22"/>
  </r>
  <r>
    <x v="207"/>
    <x v="0"/>
    <x v="0"/>
    <n v="2"/>
  </r>
  <r>
    <x v="207"/>
    <x v="0"/>
    <x v="1"/>
    <n v="0"/>
  </r>
  <r>
    <x v="207"/>
    <x v="1"/>
    <x v="2"/>
    <n v="0"/>
  </r>
  <r>
    <x v="207"/>
    <x v="1"/>
    <x v="3"/>
    <n v="0"/>
  </r>
  <r>
    <x v="207"/>
    <x v="1"/>
    <x v="0"/>
    <n v="27"/>
  </r>
  <r>
    <x v="207"/>
    <x v="1"/>
    <x v="1"/>
    <n v="0"/>
  </r>
  <r>
    <x v="208"/>
    <x v="0"/>
    <x v="0"/>
    <n v="37"/>
  </r>
  <r>
    <x v="208"/>
    <x v="0"/>
    <x v="1"/>
    <n v="0"/>
  </r>
  <r>
    <x v="208"/>
    <x v="1"/>
    <x v="2"/>
    <n v="147"/>
  </r>
  <r>
    <x v="208"/>
    <x v="1"/>
    <x v="3"/>
    <n v="0"/>
  </r>
  <r>
    <x v="208"/>
    <x v="1"/>
    <x v="0"/>
    <n v="486"/>
  </r>
  <r>
    <x v="208"/>
    <x v="1"/>
    <x v="1"/>
    <n v="6"/>
  </r>
  <r>
    <x v="209"/>
    <x v="0"/>
    <x v="0"/>
    <n v="3"/>
  </r>
  <r>
    <x v="209"/>
    <x v="0"/>
    <x v="1"/>
    <n v="2"/>
  </r>
  <r>
    <x v="209"/>
    <x v="1"/>
    <x v="2"/>
    <n v="5"/>
  </r>
  <r>
    <x v="209"/>
    <x v="1"/>
    <x v="3"/>
    <n v="0"/>
  </r>
  <r>
    <x v="209"/>
    <x v="1"/>
    <x v="0"/>
    <n v="98"/>
  </r>
  <r>
    <x v="209"/>
    <x v="1"/>
    <x v="1"/>
    <n v="4"/>
  </r>
  <r>
    <x v="210"/>
    <x v="0"/>
    <x v="0"/>
    <n v="1"/>
  </r>
  <r>
    <x v="210"/>
    <x v="0"/>
    <x v="1"/>
    <n v="0"/>
  </r>
  <r>
    <x v="210"/>
    <x v="1"/>
    <x v="2"/>
    <n v="0"/>
  </r>
  <r>
    <x v="210"/>
    <x v="1"/>
    <x v="3"/>
    <n v="0"/>
  </r>
  <r>
    <x v="210"/>
    <x v="1"/>
    <x v="0"/>
    <n v="26"/>
  </r>
  <r>
    <x v="210"/>
    <x v="1"/>
    <x v="1"/>
    <n v="0"/>
  </r>
  <r>
    <x v="211"/>
    <x v="0"/>
    <x v="0"/>
    <n v="6"/>
  </r>
  <r>
    <x v="211"/>
    <x v="0"/>
    <x v="1"/>
    <n v="0"/>
  </r>
  <r>
    <x v="211"/>
    <x v="1"/>
    <x v="2"/>
    <n v="0"/>
  </r>
  <r>
    <x v="211"/>
    <x v="1"/>
    <x v="3"/>
    <n v="0"/>
  </r>
  <r>
    <x v="211"/>
    <x v="1"/>
    <x v="0"/>
    <n v="103"/>
  </r>
  <r>
    <x v="211"/>
    <x v="1"/>
    <x v="1"/>
    <n v="0"/>
  </r>
  <r>
    <x v="212"/>
    <x v="0"/>
    <x v="0"/>
    <n v="7"/>
  </r>
  <r>
    <x v="212"/>
    <x v="0"/>
    <x v="1"/>
    <n v="0"/>
  </r>
  <r>
    <x v="212"/>
    <x v="1"/>
    <x v="2"/>
    <n v="0"/>
  </r>
  <r>
    <x v="212"/>
    <x v="1"/>
    <x v="3"/>
    <n v="0"/>
  </r>
  <r>
    <x v="212"/>
    <x v="1"/>
    <x v="0"/>
    <n v="169"/>
  </r>
  <r>
    <x v="212"/>
    <x v="1"/>
    <x v="1"/>
    <n v="0"/>
  </r>
  <r>
    <x v="213"/>
    <x v="0"/>
    <x v="0"/>
    <n v="8"/>
  </r>
  <r>
    <x v="213"/>
    <x v="0"/>
    <x v="1"/>
    <n v="0"/>
  </r>
  <r>
    <x v="213"/>
    <x v="1"/>
    <x v="2"/>
    <n v="45"/>
  </r>
  <r>
    <x v="213"/>
    <x v="1"/>
    <x v="3"/>
    <n v="0"/>
  </r>
  <r>
    <x v="213"/>
    <x v="1"/>
    <x v="0"/>
    <n v="117"/>
  </r>
  <r>
    <x v="213"/>
    <x v="1"/>
    <x v="1"/>
    <n v="2"/>
  </r>
  <r>
    <x v="214"/>
    <x v="0"/>
    <x v="0"/>
    <n v="0"/>
  </r>
  <r>
    <x v="214"/>
    <x v="0"/>
    <x v="1"/>
    <n v="0"/>
  </r>
  <r>
    <x v="214"/>
    <x v="1"/>
    <x v="2"/>
    <n v="0"/>
  </r>
  <r>
    <x v="214"/>
    <x v="1"/>
    <x v="3"/>
    <n v="0"/>
  </r>
  <r>
    <x v="214"/>
    <x v="1"/>
    <x v="0"/>
    <n v="2"/>
  </r>
  <r>
    <x v="214"/>
    <x v="1"/>
    <x v="1"/>
    <n v="0"/>
  </r>
  <r>
    <x v="215"/>
    <x v="0"/>
    <x v="0"/>
    <n v="1"/>
  </r>
  <r>
    <x v="215"/>
    <x v="0"/>
    <x v="1"/>
    <n v="0"/>
  </r>
  <r>
    <x v="215"/>
    <x v="1"/>
    <x v="2"/>
    <n v="0"/>
  </r>
  <r>
    <x v="215"/>
    <x v="1"/>
    <x v="3"/>
    <n v="0"/>
  </r>
  <r>
    <x v="215"/>
    <x v="1"/>
    <x v="0"/>
    <n v="19"/>
  </r>
  <r>
    <x v="215"/>
    <x v="1"/>
    <x v="1"/>
    <n v="0"/>
  </r>
  <r>
    <x v="216"/>
    <x v="0"/>
    <x v="0"/>
    <n v="5"/>
  </r>
  <r>
    <x v="216"/>
    <x v="0"/>
    <x v="1"/>
    <n v="0"/>
  </r>
  <r>
    <x v="216"/>
    <x v="1"/>
    <x v="2"/>
    <n v="0"/>
  </r>
  <r>
    <x v="216"/>
    <x v="1"/>
    <x v="3"/>
    <n v="0"/>
  </r>
  <r>
    <x v="216"/>
    <x v="1"/>
    <x v="0"/>
    <n v="78"/>
  </r>
  <r>
    <x v="216"/>
    <x v="1"/>
    <x v="1"/>
    <n v="0"/>
  </r>
  <r>
    <x v="217"/>
    <x v="0"/>
    <x v="0"/>
    <n v="2"/>
  </r>
  <r>
    <x v="217"/>
    <x v="0"/>
    <x v="1"/>
    <n v="0"/>
  </r>
  <r>
    <x v="217"/>
    <x v="1"/>
    <x v="2"/>
    <n v="34"/>
  </r>
  <r>
    <x v="217"/>
    <x v="1"/>
    <x v="3"/>
    <n v="0"/>
  </r>
  <r>
    <x v="217"/>
    <x v="1"/>
    <x v="0"/>
    <n v="20"/>
  </r>
  <r>
    <x v="217"/>
    <x v="1"/>
    <x v="1"/>
    <n v="0"/>
  </r>
  <r>
    <x v="218"/>
    <x v="0"/>
    <x v="0"/>
    <n v="1"/>
  </r>
  <r>
    <x v="218"/>
    <x v="0"/>
    <x v="1"/>
    <n v="0"/>
  </r>
  <r>
    <x v="218"/>
    <x v="1"/>
    <x v="2"/>
    <n v="0"/>
  </r>
  <r>
    <x v="218"/>
    <x v="1"/>
    <x v="3"/>
    <n v="0"/>
  </r>
  <r>
    <x v="218"/>
    <x v="1"/>
    <x v="0"/>
    <n v="5"/>
  </r>
  <r>
    <x v="218"/>
    <x v="1"/>
    <x v="1"/>
    <n v="0"/>
  </r>
  <r>
    <x v="219"/>
    <x v="0"/>
    <x v="0"/>
    <n v="98"/>
  </r>
  <r>
    <x v="219"/>
    <x v="0"/>
    <x v="1"/>
    <n v="4"/>
  </r>
  <r>
    <x v="219"/>
    <x v="1"/>
    <x v="2"/>
    <n v="1792"/>
  </r>
  <r>
    <x v="219"/>
    <x v="1"/>
    <x v="3"/>
    <n v="5"/>
  </r>
  <r>
    <x v="219"/>
    <x v="1"/>
    <x v="0"/>
    <n v="2601"/>
  </r>
  <r>
    <x v="219"/>
    <x v="1"/>
    <x v="1"/>
    <n v="22"/>
  </r>
  <r>
    <x v="220"/>
    <x v="0"/>
    <x v="0"/>
    <n v="16"/>
  </r>
  <r>
    <x v="220"/>
    <x v="0"/>
    <x v="1"/>
    <n v="0"/>
  </r>
  <r>
    <x v="220"/>
    <x v="1"/>
    <x v="2"/>
    <n v="135"/>
  </r>
  <r>
    <x v="220"/>
    <x v="1"/>
    <x v="3"/>
    <n v="0"/>
  </r>
  <r>
    <x v="220"/>
    <x v="1"/>
    <x v="0"/>
    <n v="133"/>
  </r>
  <r>
    <x v="220"/>
    <x v="1"/>
    <x v="1"/>
    <n v="0"/>
  </r>
  <r>
    <x v="221"/>
    <x v="0"/>
    <x v="0"/>
    <n v="11"/>
  </r>
  <r>
    <x v="221"/>
    <x v="0"/>
    <x v="1"/>
    <n v="0"/>
  </r>
  <r>
    <x v="221"/>
    <x v="1"/>
    <x v="2"/>
    <n v="0"/>
  </r>
  <r>
    <x v="221"/>
    <x v="1"/>
    <x v="3"/>
    <n v="0"/>
  </r>
  <r>
    <x v="221"/>
    <x v="1"/>
    <x v="0"/>
    <n v="162"/>
  </r>
  <r>
    <x v="221"/>
    <x v="1"/>
    <x v="1"/>
    <n v="0"/>
  </r>
  <r>
    <x v="222"/>
    <x v="0"/>
    <x v="0"/>
    <n v="2"/>
  </r>
  <r>
    <x v="222"/>
    <x v="0"/>
    <x v="1"/>
    <n v="0"/>
  </r>
  <r>
    <x v="222"/>
    <x v="1"/>
    <x v="2"/>
    <n v="0"/>
  </r>
  <r>
    <x v="222"/>
    <x v="1"/>
    <x v="3"/>
    <n v="0"/>
  </r>
  <r>
    <x v="222"/>
    <x v="1"/>
    <x v="0"/>
    <n v="20"/>
  </r>
  <r>
    <x v="222"/>
    <x v="1"/>
    <x v="1"/>
    <n v="0"/>
  </r>
  <r>
    <x v="223"/>
    <x v="0"/>
    <x v="0"/>
    <n v="9"/>
  </r>
  <r>
    <x v="223"/>
    <x v="0"/>
    <x v="1"/>
    <n v="0"/>
  </r>
  <r>
    <x v="223"/>
    <x v="1"/>
    <x v="2"/>
    <n v="34"/>
  </r>
  <r>
    <x v="223"/>
    <x v="1"/>
    <x v="3"/>
    <n v="0"/>
  </r>
  <r>
    <x v="223"/>
    <x v="1"/>
    <x v="0"/>
    <n v="135"/>
  </r>
  <r>
    <x v="223"/>
    <x v="1"/>
    <x v="1"/>
    <n v="1"/>
  </r>
  <r>
    <x v="224"/>
    <x v="0"/>
    <x v="0"/>
    <n v="0"/>
  </r>
  <r>
    <x v="224"/>
    <x v="0"/>
    <x v="1"/>
    <n v="0"/>
  </r>
  <r>
    <x v="224"/>
    <x v="1"/>
    <x v="2"/>
    <n v="0"/>
  </r>
  <r>
    <x v="224"/>
    <x v="1"/>
    <x v="3"/>
    <n v="0"/>
  </r>
  <r>
    <x v="224"/>
    <x v="1"/>
    <x v="0"/>
    <n v="2"/>
  </r>
  <r>
    <x v="224"/>
    <x v="1"/>
    <x v="1"/>
    <n v="0"/>
  </r>
  <r>
    <x v="225"/>
    <x v="0"/>
    <x v="0"/>
    <n v="7"/>
  </r>
  <r>
    <x v="225"/>
    <x v="0"/>
    <x v="1"/>
    <n v="0"/>
  </r>
  <r>
    <x v="225"/>
    <x v="1"/>
    <x v="2"/>
    <n v="87"/>
  </r>
  <r>
    <x v="225"/>
    <x v="1"/>
    <x v="3"/>
    <n v="0"/>
  </r>
  <r>
    <x v="225"/>
    <x v="1"/>
    <x v="0"/>
    <n v="154"/>
  </r>
  <r>
    <x v="225"/>
    <x v="1"/>
    <x v="1"/>
    <n v="0"/>
  </r>
  <r>
    <x v="226"/>
    <x v="0"/>
    <x v="0"/>
    <n v="22"/>
  </r>
  <r>
    <x v="226"/>
    <x v="0"/>
    <x v="1"/>
    <n v="0"/>
  </r>
  <r>
    <x v="226"/>
    <x v="1"/>
    <x v="2"/>
    <n v="169"/>
  </r>
  <r>
    <x v="226"/>
    <x v="1"/>
    <x v="3"/>
    <n v="2"/>
  </r>
  <r>
    <x v="226"/>
    <x v="1"/>
    <x v="0"/>
    <n v="421"/>
  </r>
  <r>
    <x v="226"/>
    <x v="1"/>
    <x v="1"/>
    <n v="3"/>
  </r>
  <r>
    <x v="227"/>
    <x v="0"/>
    <x v="0"/>
    <n v="0"/>
  </r>
  <r>
    <x v="227"/>
    <x v="0"/>
    <x v="1"/>
    <n v="0"/>
  </r>
  <r>
    <x v="227"/>
    <x v="1"/>
    <x v="2"/>
    <n v="0"/>
  </r>
  <r>
    <x v="227"/>
    <x v="1"/>
    <x v="3"/>
    <n v="0"/>
  </r>
  <r>
    <x v="227"/>
    <x v="1"/>
    <x v="0"/>
    <n v="5"/>
  </r>
  <r>
    <x v="227"/>
    <x v="1"/>
    <x v="1"/>
    <n v="0"/>
  </r>
  <r>
    <x v="228"/>
    <x v="0"/>
    <x v="0"/>
    <n v="0"/>
  </r>
  <r>
    <x v="228"/>
    <x v="0"/>
    <x v="1"/>
    <n v="0"/>
  </r>
  <r>
    <x v="228"/>
    <x v="1"/>
    <x v="2"/>
    <n v="0"/>
  </r>
  <r>
    <x v="228"/>
    <x v="1"/>
    <x v="3"/>
    <n v="0"/>
  </r>
  <r>
    <x v="228"/>
    <x v="1"/>
    <x v="0"/>
    <n v="6"/>
  </r>
  <r>
    <x v="228"/>
    <x v="1"/>
    <x v="1"/>
    <n v="0"/>
  </r>
  <r>
    <x v="229"/>
    <x v="0"/>
    <x v="0"/>
    <n v="21"/>
  </r>
  <r>
    <x v="229"/>
    <x v="0"/>
    <x v="1"/>
    <n v="0"/>
  </r>
  <r>
    <x v="229"/>
    <x v="1"/>
    <x v="2"/>
    <n v="375"/>
  </r>
  <r>
    <x v="229"/>
    <x v="1"/>
    <x v="3"/>
    <n v="0"/>
  </r>
  <r>
    <x v="229"/>
    <x v="1"/>
    <x v="0"/>
    <n v="197"/>
  </r>
  <r>
    <x v="229"/>
    <x v="1"/>
    <x v="1"/>
    <n v="1"/>
  </r>
  <r>
    <x v="230"/>
    <x v="0"/>
    <x v="0"/>
    <n v="13"/>
  </r>
  <r>
    <x v="230"/>
    <x v="0"/>
    <x v="1"/>
    <n v="1"/>
  </r>
  <r>
    <x v="230"/>
    <x v="1"/>
    <x v="2"/>
    <n v="68"/>
  </r>
  <r>
    <x v="230"/>
    <x v="1"/>
    <x v="3"/>
    <n v="0"/>
  </r>
  <r>
    <x v="230"/>
    <x v="1"/>
    <x v="0"/>
    <n v="225"/>
  </r>
  <r>
    <x v="230"/>
    <x v="1"/>
    <x v="1"/>
    <n v="2"/>
  </r>
  <r>
    <x v="231"/>
    <x v="0"/>
    <x v="0"/>
    <n v="3"/>
  </r>
  <r>
    <x v="231"/>
    <x v="0"/>
    <x v="1"/>
    <n v="0"/>
  </r>
  <r>
    <x v="231"/>
    <x v="1"/>
    <x v="2"/>
    <n v="0"/>
  </r>
  <r>
    <x v="231"/>
    <x v="1"/>
    <x v="3"/>
    <n v="0"/>
  </r>
  <r>
    <x v="231"/>
    <x v="1"/>
    <x v="0"/>
    <n v="33"/>
  </r>
  <r>
    <x v="231"/>
    <x v="1"/>
    <x v="1"/>
    <n v="0"/>
  </r>
  <r>
    <x v="232"/>
    <x v="0"/>
    <x v="0"/>
    <n v="2"/>
  </r>
  <r>
    <x v="232"/>
    <x v="0"/>
    <x v="1"/>
    <n v="0"/>
  </r>
  <r>
    <x v="232"/>
    <x v="1"/>
    <x v="2"/>
    <n v="5"/>
  </r>
  <r>
    <x v="232"/>
    <x v="1"/>
    <x v="3"/>
    <n v="0"/>
  </r>
  <r>
    <x v="232"/>
    <x v="1"/>
    <x v="0"/>
    <n v="32"/>
  </r>
  <r>
    <x v="232"/>
    <x v="1"/>
    <x v="1"/>
    <n v="0"/>
  </r>
  <r>
    <x v="233"/>
    <x v="0"/>
    <x v="0"/>
    <n v="22"/>
  </r>
  <r>
    <x v="233"/>
    <x v="0"/>
    <x v="1"/>
    <n v="2"/>
  </r>
  <r>
    <x v="233"/>
    <x v="1"/>
    <x v="2"/>
    <n v="328"/>
  </r>
  <r>
    <x v="233"/>
    <x v="1"/>
    <x v="3"/>
    <n v="0"/>
  </r>
  <r>
    <x v="233"/>
    <x v="1"/>
    <x v="0"/>
    <n v="164"/>
  </r>
  <r>
    <x v="233"/>
    <x v="1"/>
    <x v="1"/>
    <n v="3"/>
  </r>
  <r>
    <x v="234"/>
    <x v="0"/>
    <x v="0"/>
    <n v="6"/>
  </r>
  <r>
    <x v="234"/>
    <x v="0"/>
    <x v="1"/>
    <n v="0"/>
  </r>
  <r>
    <x v="234"/>
    <x v="1"/>
    <x v="2"/>
    <n v="38"/>
  </r>
  <r>
    <x v="234"/>
    <x v="1"/>
    <x v="3"/>
    <n v="0"/>
  </r>
  <r>
    <x v="234"/>
    <x v="1"/>
    <x v="0"/>
    <n v="59"/>
  </r>
  <r>
    <x v="234"/>
    <x v="1"/>
    <x v="1"/>
    <n v="1"/>
  </r>
  <r>
    <x v="235"/>
    <x v="0"/>
    <x v="0"/>
    <n v="1"/>
  </r>
  <r>
    <x v="235"/>
    <x v="0"/>
    <x v="1"/>
    <n v="0"/>
  </r>
  <r>
    <x v="235"/>
    <x v="1"/>
    <x v="2"/>
    <n v="0"/>
  </r>
  <r>
    <x v="235"/>
    <x v="1"/>
    <x v="3"/>
    <n v="0"/>
  </r>
  <r>
    <x v="235"/>
    <x v="1"/>
    <x v="0"/>
    <n v="12"/>
  </r>
  <r>
    <x v="235"/>
    <x v="1"/>
    <x v="1"/>
    <n v="0"/>
  </r>
  <r>
    <x v="236"/>
    <x v="0"/>
    <x v="0"/>
    <n v="68"/>
  </r>
  <r>
    <x v="236"/>
    <x v="0"/>
    <x v="1"/>
    <n v="0"/>
  </r>
  <r>
    <x v="236"/>
    <x v="1"/>
    <x v="2"/>
    <n v="832"/>
  </r>
  <r>
    <x v="236"/>
    <x v="1"/>
    <x v="3"/>
    <n v="0"/>
  </r>
  <r>
    <x v="236"/>
    <x v="1"/>
    <x v="0"/>
    <n v="889"/>
  </r>
  <r>
    <x v="236"/>
    <x v="1"/>
    <x v="1"/>
    <n v="5"/>
  </r>
  <r>
    <x v="237"/>
    <x v="0"/>
    <x v="0"/>
    <n v="1"/>
  </r>
  <r>
    <x v="237"/>
    <x v="0"/>
    <x v="1"/>
    <n v="0"/>
  </r>
  <r>
    <x v="237"/>
    <x v="1"/>
    <x v="2"/>
    <n v="0"/>
  </r>
  <r>
    <x v="237"/>
    <x v="1"/>
    <x v="3"/>
    <n v="0"/>
  </r>
  <r>
    <x v="237"/>
    <x v="1"/>
    <x v="0"/>
    <n v="13"/>
  </r>
  <r>
    <x v="237"/>
    <x v="1"/>
    <x v="1"/>
    <n v="0"/>
  </r>
  <r>
    <x v="238"/>
    <x v="0"/>
    <x v="0"/>
    <n v="1"/>
  </r>
  <r>
    <x v="238"/>
    <x v="0"/>
    <x v="1"/>
    <n v="0"/>
  </r>
  <r>
    <x v="238"/>
    <x v="1"/>
    <x v="2"/>
    <n v="0"/>
  </r>
  <r>
    <x v="238"/>
    <x v="1"/>
    <x v="3"/>
    <n v="0"/>
  </r>
  <r>
    <x v="238"/>
    <x v="1"/>
    <x v="0"/>
    <n v="18"/>
  </r>
  <r>
    <x v="238"/>
    <x v="1"/>
    <x v="1"/>
    <n v="0"/>
  </r>
  <r>
    <x v="239"/>
    <x v="0"/>
    <x v="0"/>
    <n v="15"/>
  </r>
  <r>
    <x v="239"/>
    <x v="0"/>
    <x v="1"/>
    <n v="0"/>
  </r>
  <r>
    <x v="239"/>
    <x v="1"/>
    <x v="2"/>
    <n v="97"/>
  </r>
  <r>
    <x v="239"/>
    <x v="1"/>
    <x v="3"/>
    <n v="0"/>
  </r>
  <r>
    <x v="239"/>
    <x v="1"/>
    <x v="0"/>
    <n v="205"/>
  </r>
  <r>
    <x v="239"/>
    <x v="1"/>
    <x v="1"/>
    <n v="1"/>
  </r>
  <r>
    <x v="240"/>
    <x v="0"/>
    <x v="0"/>
    <n v="0"/>
  </r>
  <r>
    <x v="240"/>
    <x v="0"/>
    <x v="1"/>
    <n v="0"/>
  </r>
  <r>
    <x v="240"/>
    <x v="1"/>
    <x v="2"/>
    <n v="0"/>
  </r>
  <r>
    <x v="240"/>
    <x v="1"/>
    <x v="3"/>
    <n v="0"/>
  </r>
  <r>
    <x v="240"/>
    <x v="1"/>
    <x v="0"/>
    <n v="2"/>
  </r>
  <r>
    <x v="240"/>
    <x v="1"/>
    <x v="1"/>
    <n v="0"/>
  </r>
  <r>
    <x v="241"/>
    <x v="0"/>
    <x v="0"/>
    <n v="0"/>
  </r>
  <r>
    <x v="241"/>
    <x v="0"/>
    <x v="1"/>
    <n v="0"/>
  </r>
  <r>
    <x v="241"/>
    <x v="1"/>
    <x v="2"/>
    <n v="0"/>
  </r>
  <r>
    <x v="241"/>
    <x v="1"/>
    <x v="3"/>
    <n v="0"/>
  </r>
  <r>
    <x v="241"/>
    <x v="1"/>
    <x v="0"/>
    <n v="2"/>
  </r>
  <r>
    <x v="241"/>
    <x v="1"/>
    <x v="1"/>
    <n v="0"/>
  </r>
  <r>
    <x v="242"/>
    <x v="0"/>
    <x v="0"/>
    <n v="0"/>
  </r>
  <r>
    <x v="242"/>
    <x v="0"/>
    <x v="1"/>
    <n v="0"/>
  </r>
  <r>
    <x v="242"/>
    <x v="1"/>
    <x v="2"/>
    <n v="0"/>
  </r>
  <r>
    <x v="242"/>
    <x v="1"/>
    <x v="3"/>
    <n v="0"/>
  </r>
  <r>
    <x v="242"/>
    <x v="1"/>
    <x v="0"/>
    <n v="1"/>
  </r>
  <r>
    <x v="242"/>
    <x v="1"/>
    <x v="1"/>
    <n v="0"/>
  </r>
  <r>
    <x v="243"/>
    <x v="0"/>
    <x v="0"/>
    <n v="6"/>
  </r>
  <r>
    <x v="243"/>
    <x v="0"/>
    <x v="1"/>
    <n v="0"/>
  </r>
  <r>
    <x v="243"/>
    <x v="1"/>
    <x v="2"/>
    <n v="7"/>
  </r>
  <r>
    <x v="243"/>
    <x v="1"/>
    <x v="3"/>
    <n v="0"/>
  </r>
  <r>
    <x v="243"/>
    <x v="1"/>
    <x v="0"/>
    <n v="132"/>
  </r>
  <r>
    <x v="243"/>
    <x v="1"/>
    <x v="1"/>
    <n v="1"/>
  </r>
  <r>
    <x v="244"/>
    <x v="0"/>
    <x v="0"/>
    <n v="1"/>
  </r>
  <r>
    <x v="244"/>
    <x v="0"/>
    <x v="1"/>
    <n v="0"/>
  </r>
  <r>
    <x v="244"/>
    <x v="1"/>
    <x v="2"/>
    <n v="0"/>
  </r>
  <r>
    <x v="244"/>
    <x v="1"/>
    <x v="3"/>
    <n v="0"/>
  </r>
  <r>
    <x v="244"/>
    <x v="1"/>
    <x v="0"/>
    <n v="4"/>
  </r>
  <r>
    <x v="244"/>
    <x v="1"/>
    <x v="1"/>
    <n v="0"/>
  </r>
  <r>
    <x v="245"/>
    <x v="0"/>
    <x v="0"/>
    <n v="4"/>
  </r>
  <r>
    <x v="245"/>
    <x v="0"/>
    <x v="1"/>
    <n v="0"/>
  </r>
  <r>
    <x v="245"/>
    <x v="1"/>
    <x v="2"/>
    <n v="0"/>
  </r>
  <r>
    <x v="245"/>
    <x v="1"/>
    <x v="3"/>
    <n v="0"/>
  </r>
  <r>
    <x v="245"/>
    <x v="1"/>
    <x v="0"/>
    <n v="61"/>
  </r>
  <r>
    <x v="245"/>
    <x v="1"/>
    <x v="1"/>
    <n v="0"/>
  </r>
  <r>
    <x v="246"/>
    <x v="0"/>
    <x v="0"/>
    <n v="6"/>
  </r>
  <r>
    <x v="246"/>
    <x v="0"/>
    <x v="1"/>
    <n v="0"/>
  </r>
  <r>
    <x v="246"/>
    <x v="1"/>
    <x v="2"/>
    <n v="28"/>
  </r>
  <r>
    <x v="246"/>
    <x v="1"/>
    <x v="3"/>
    <n v="0"/>
  </r>
  <r>
    <x v="246"/>
    <x v="1"/>
    <x v="0"/>
    <n v="87"/>
  </r>
  <r>
    <x v="246"/>
    <x v="1"/>
    <x v="1"/>
    <n v="0"/>
  </r>
  <r>
    <x v="247"/>
    <x v="0"/>
    <x v="0"/>
    <n v="1"/>
  </r>
  <r>
    <x v="247"/>
    <x v="0"/>
    <x v="1"/>
    <n v="0"/>
  </r>
  <r>
    <x v="247"/>
    <x v="1"/>
    <x v="2"/>
    <n v="0"/>
  </r>
  <r>
    <x v="247"/>
    <x v="1"/>
    <x v="3"/>
    <n v="0"/>
  </r>
  <r>
    <x v="247"/>
    <x v="1"/>
    <x v="0"/>
    <n v="6"/>
  </r>
  <r>
    <x v="247"/>
    <x v="1"/>
    <x v="1"/>
    <n v="0"/>
  </r>
  <r>
    <x v="248"/>
    <x v="0"/>
    <x v="0"/>
    <n v="22"/>
  </r>
  <r>
    <x v="248"/>
    <x v="0"/>
    <x v="1"/>
    <n v="0"/>
  </r>
  <r>
    <x v="248"/>
    <x v="1"/>
    <x v="2"/>
    <n v="80"/>
  </r>
  <r>
    <x v="248"/>
    <x v="1"/>
    <x v="3"/>
    <n v="0"/>
  </r>
  <r>
    <x v="248"/>
    <x v="1"/>
    <x v="0"/>
    <n v="273"/>
  </r>
  <r>
    <x v="248"/>
    <x v="1"/>
    <x v="1"/>
    <n v="0"/>
  </r>
  <r>
    <x v="249"/>
    <x v="0"/>
    <x v="0"/>
    <n v="18"/>
  </r>
  <r>
    <x v="249"/>
    <x v="0"/>
    <x v="1"/>
    <n v="0"/>
  </r>
  <r>
    <x v="249"/>
    <x v="1"/>
    <x v="2"/>
    <n v="0"/>
  </r>
  <r>
    <x v="249"/>
    <x v="1"/>
    <x v="3"/>
    <n v="0"/>
  </r>
  <r>
    <x v="249"/>
    <x v="1"/>
    <x v="0"/>
    <n v="386"/>
  </r>
  <r>
    <x v="249"/>
    <x v="1"/>
    <x v="1"/>
    <n v="2"/>
  </r>
  <r>
    <x v="250"/>
    <x v="0"/>
    <x v="0"/>
    <n v="57"/>
  </r>
  <r>
    <x v="250"/>
    <x v="0"/>
    <x v="1"/>
    <n v="0"/>
  </r>
  <r>
    <x v="250"/>
    <x v="1"/>
    <x v="2"/>
    <n v="1072"/>
  </r>
  <r>
    <x v="250"/>
    <x v="1"/>
    <x v="3"/>
    <n v="0"/>
  </r>
  <r>
    <x v="250"/>
    <x v="1"/>
    <x v="0"/>
    <n v="457"/>
  </r>
  <r>
    <x v="250"/>
    <x v="1"/>
    <x v="1"/>
    <n v="7"/>
  </r>
  <r>
    <x v="251"/>
    <x v="0"/>
    <x v="0"/>
    <n v="2"/>
  </r>
  <r>
    <x v="251"/>
    <x v="0"/>
    <x v="1"/>
    <n v="0"/>
  </r>
  <r>
    <x v="251"/>
    <x v="1"/>
    <x v="2"/>
    <n v="0"/>
  </r>
  <r>
    <x v="251"/>
    <x v="1"/>
    <x v="3"/>
    <n v="0"/>
  </r>
  <r>
    <x v="251"/>
    <x v="1"/>
    <x v="0"/>
    <n v="18"/>
  </r>
  <r>
    <x v="251"/>
    <x v="1"/>
    <x v="1"/>
    <n v="0"/>
  </r>
  <r>
    <x v="252"/>
    <x v="0"/>
    <x v="0"/>
    <n v="14"/>
  </r>
  <r>
    <x v="252"/>
    <x v="0"/>
    <x v="1"/>
    <n v="0"/>
  </r>
  <r>
    <x v="252"/>
    <x v="1"/>
    <x v="2"/>
    <n v="316"/>
  </r>
  <r>
    <x v="252"/>
    <x v="1"/>
    <x v="3"/>
    <n v="0"/>
  </r>
  <r>
    <x v="252"/>
    <x v="1"/>
    <x v="0"/>
    <n v="29"/>
  </r>
  <r>
    <x v="252"/>
    <x v="1"/>
    <x v="1"/>
    <n v="2"/>
  </r>
  <r>
    <x v="253"/>
    <x v="0"/>
    <x v="0"/>
    <n v="1"/>
  </r>
  <r>
    <x v="253"/>
    <x v="0"/>
    <x v="1"/>
    <n v="0"/>
  </r>
  <r>
    <x v="253"/>
    <x v="1"/>
    <x v="2"/>
    <n v="0"/>
  </r>
  <r>
    <x v="253"/>
    <x v="1"/>
    <x v="3"/>
    <n v="0"/>
  </r>
  <r>
    <x v="253"/>
    <x v="1"/>
    <x v="0"/>
    <n v="18"/>
  </r>
  <r>
    <x v="253"/>
    <x v="1"/>
    <x v="1"/>
    <n v="0"/>
  </r>
  <r>
    <x v="254"/>
    <x v="0"/>
    <x v="0"/>
    <n v="7"/>
  </r>
  <r>
    <x v="254"/>
    <x v="0"/>
    <x v="1"/>
    <n v="0"/>
  </r>
  <r>
    <x v="254"/>
    <x v="1"/>
    <x v="2"/>
    <n v="0"/>
  </r>
  <r>
    <x v="254"/>
    <x v="1"/>
    <x v="3"/>
    <n v="0"/>
  </r>
  <r>
    <x v="254"/>
    <x v="1"/>
    <x v="0"/>
    <n v="73"/>
  </r>
  <r>
    <x v="254"/>
    <x v="1"/>
    <x v="1"/>
    <n v="0"/>
  </r>
  <r>
    <x v="255"/>
    <x v="0"/>
    <x v="0"/>
    <n v="0"/>
  </r>
  <r>
    <x v="255"/>
    <x v="0"/>
    <x v="1"/>
    <n v="0"/>
  </r>
  <r>
    <x v="255"/>
    <x v="1"/>
    <x v="2"/>
    <n v="2"/>
  </r>
  <r>
    <x v="255"/>
    <x v="1"/>
    <x v="3"/>
    <n v="0"/>
  </r>
  <r>
    <x v="255"/>
    <x v="1"/>
    <x v="0"/>
    <n v="18"/>
  </r>
  <r>
    <x v="255"/>
    <x v="1"/>
    <x v="1"/>
    <n v="1"/>
  </r>
  <r>
    <x v="256"/>
    <x v="0"/>
    <x v="0"/>
    <n v="3"/>
  </r>
  <r>
    <x v="256"/>
    <x v="0"/>
    <x v="1"/>
    <n v="0"/>
  </r>
  <r>
    <x v="256"/>
    <x v="1"/>
    <x v="2"/>
    <n v="19"/>
  </r>
  <r>
    <x v="256"/>
    <x v="1"/>
    <x v="3"/>
    <n v="0"/>
  </r>
  <r>
    <x v="256"/>
    <x v="1"/>
    <x v="0"/>
    <n v="30"/>
  </r>
  <r>
    <x v="256"/>
    <x v="1"/>
    <x v="1"/>
    <n v="0"/>
  </r>
  <r>
    <x v="257"/>
    <x v="0"/>
    <x v="0"/>
    <n v="3"/>
  </r>
  <r>
    <x v="257"/>
    <x v="0"/>
    <x v="1"/>
    <n v="0"/>
  </r>
  <r>
    <x v="257"/>
    <x v="1"/>
    <x v="2"/>
    <n v="14"/>
  </r>
  <r>
    <x v="257"/>
    <x v="1"/>
    <x v="3"/>
    <n v="0"/>
  </r>
  <r>
    <x v="257"/>
    <x v="1"/>
    <x v="0"/>
    <n v="57"/>
  </r>
  <r>
    <x v="257"/>
    <x v="1"/>
    <x v="1"/>
    <n v="0"/>
  </r>
  <r>
    <x v="258"/>
    <x v="0"/>
    <x v="0"/>
    <n v="9"/>
  </r>
  <r>
    <x v="258"/>
    <x v="0"/>
    <x v="1"/>
    <n v="0"/>
  </r>
  <r>
    <x v="258"/>
    <x v="1"/>
    <x v="2"/>
    <n v="0"/>
  </r>
  <r>
    <x v="258"/>
    <x v="1"/>
    <x v="3"/>
    <n v="0"/>
  </r>
  <r>
    <x v="258"/>
    <x v="1"/>
    <x v="0"/>
    <n v="209"/>
  </r>
  <r>
    <x v="258"/>
    <x v="1"/>
    <x v="1"/>
    <n v="0"/>
  </r>
  <r>
    <x v="259"/>
    <x v="0"/>
    <x v="0"/>
    <n v="2"/>
  </r>
  <r>
    <x v="259"/>
    <x v="0"/>
    <x v="1"/>
    <n v="0"/>
  </r>
  <r>
    <x v="259"/>
    <x v="1"/>
    <x v="2"/>
    <n v="0"/>
  </r>
  <r>
    <x v="259"/>
    <x v="1"/>
    <x v="3"/>
    <n v="0"/>
  </r>
  <r>
    <x v="259"/>
    <x v="1"/>
    <x v="0"/>
    <n v="17"/>
  </r>
  <r>
    <x v="259"/>
    <x v="1"/>
    <x v="1"/>
    <n v="2"/>
  </r>
  <r>
    <x v="260"/>
    <x v="0"/>
    <x v="0"/>
    <n v="2"/>
  </r>
  <r>
    <x v="260"/>
    <x v="0"/>
    <x v="1"/>
    <n v="0"/>
  </r>
  <r>
    <x v="260"/>
    <x v="1"/>
    <x v="2"/>
    <n v="12"/>
  </r>
  <r>
    <x v="260"/>
    <x v="1"/>
    <x v="3"/>
    <n v="0"/>
  </r>
  <r>
    <x v="260"/>
    <x v="1"/>
    <x v="0"/>
    <n v="20"/>
  </r>
  <r>
    <x v="260"/>
    <x v="1"/>
    <x v="1"/>
    <n v="0"/>
  </r>
  <r>
    <x v="261"/>
    <x v="0"/>
    <x v="0"/>
    <n v="1"/>
  </r>
  <r>
    <x v="261"/>
    <x v="0"/>
    <x v="1"/>
    <n v="0"/>
  </r>
  <r>
    <x v="261"/>
    <x v="1"/>
    <x v="2"/>
    <n v="0"/>
  </r>
  <r>
    <x v="261"/>
    <x v="1"/>
    <x v="3"/>
    <n v="0"/>
  </r>
  <r>
    <x v="261"/>
    <x v="1"/>
    <x v="0"/>
    <n v="13"/>
  </r>
  <r>
    <x v="261"/>
    <x v="1"/>
    <x v="1"/>
    <n v="0"/>
  </r>
  <r>
    <x v="262"/>
    <x v="0"/>
    <x v="0"/>
    <n v="9"/>
  </r>
  <r>
    <x v="262"/>
    <x v="0"/>
    <x v="1"/>
    <n v="0"/>
  </r>
  <r>
    <x v="262"/>
    <x v="1"/>
    <x v="2"/>
    <n v="31"/>
  </r>
  <r>
    <x v="262"/>
    <x v="1"/>
    <x v="3"/>
    <n v="0"/>
  </r>
  <r>
    <x v="262"/>
    <x v="1"/>
    <x v="0"/>
    <n v="180"/>
  </r>
  <r>
    <x v="262"/>
    <x v="1"/>
    <x v="1"/>
    <n v="3"/>
  </r>
  <r>
    <x v="263"/>
    <x v="0"/>
    <x v="0"/>
    <n v="16"/>
  </r>
  <r>
    <x v="263"/>
    <x v="0"/>
    <x v="1"/>
    <n v="2"/>
  </r>
  <r>
    <x v="263"/>
    <x v="1"/>
    <x v="2"/>
    <n v="102"/>
  </r>
  <r>
    <x v="263"/>
    <x v="1"/>
    <x v="3"/>
    <n v="0"/>
  </r>
  <r>
    <x v="263"/>
    <x v="1"/>
    <x v="0"/>
    <n v="292"/>
  </r>
  <r>
    <x v="263"/>
    <x v="1"/>
    <x v="1"/>
    <n v="2"/>
  </r>
  <r>
    <x v="264"/>
    <x v="0"/>
    <x v="0"/>
    <n v="2"/>
  </r>
  <r>
    <x v="264"/>
    <x v="0"/>
    <x v="1"/>
    <n v="0"/>
  </r>
  <r>
    <x v="264"/>
    <x v="1"/>
    <x v="2"/>
    <n v="18"/>
  </r>
  <r>
    <x v="264"/>
    <x v="1"/>
    <x v="3"/>
    <n v="0"/>
  </r>
  <r>
    <x v="264"/>
    <x v="1"/>
    <x v="0"/>
    <n v="17"/>
  </r>
  <r>
    <x v="264"/>
    <x v="1"/>
    <x v="1"/>
    <n v="0"/>
  </r>
  <r>
    <x v="265"/>
    <x v="0"/>
    <x v="0"/>
    <n v="13"/>
  </r>
  <r>
    <x v="265"/>
    <x v="0"/>
    <x v="1"/>
    <n v="1"/>
  </r>
  <r>
    <x v="265"/>
    <x v="1"/>
    <x v="2"/>
    <n v="4"/>
  </r>
  <r>
    <x v="265"/>
    <x v="1"/>
    <x v="3"/>
    <n v="0"/>
  </r>
  <r>
    <x v="265"/>
    <x v="1"/>
    <x v="0"/>
    <n v="284"/>
  </r>
  <r>
    <x v="265"/>
    <x v="1"/>
    <x v="1"/>
    <n v="4"/>
  </r>
  <r>
    <x v="266"/>
    <x v="0"/>
    <x v="0"/>
    <n v="5"/>
  </r>
  <r>
    <x v="266"/>
    <x v="0"/>
    <x v="1"/>
    <n v="0"/>
  </r>
  <r>
    <x v="266"/>
    <x v="1"/>
    <x v="2"/>
    <n v="0"/>
  </r>
  <r>
    <x v="266"/>
    <x v="1"/>
    <x v="3"/>
    <n v="0"/>
  </r>
  <r>
    <x v="266"/>
    <x v="1"/>
    <x v="0"/>
    <n v="37"/>
  </r>
  <r>
    <x v="266"/>
    <x v="1"/>
    <x v="1"/>
    <n v="0"/>
  </r>
  <r>
    <x v="267"/>
    <x v="0"/>
    <x v="0"/>
    <n v="82"/>
  </r>
  <r>
    <x v="267"/>
    <x v="0"/>
    <x v="1"/>
    <n v="0"/>
  </r>
  <r>
    <x v="267"/>
    <x v="1"/>
    <x v="2"/>
    <n v="0"/>
  </r>
  <r>
    <x v="267"/>
    <x v="1"/>
    <x v="3"/>
    <n v="0"/>
  </r>
  <r>
    <x v="267"/>
    <x v="1"/>
    <x v="0"/>
    <n v="1189"/>
  </r>
  <r>
    <x v="267"/>
    <x v="1"/>
    <x v="1"/>
    <n v="5"/>
  </r>
  <r>
    <x v="268"/>
    <x v="0"/>
    <x v="0"/>
    <n v="2"/>
  </r>
  <r>
    <x v="268"/>
    <x v="0"/>
    <x v="1"/>
    <n v="1"/>
  </r>
  <r>
    <x v="268"/>
    <x v="1"/>
    <x v="2"/>
    <n v="83"/>
  </r>
  <r>
    <x v="268"/>
    <x v="1"/>
    <x v="3"/>
    <n v="0"/>
  </r>
  <r>
    <x v="268"/>
    <x v="1"/>
    <x v="0"/>
    <n v="17"/>
  </r>
  <r>
    <x v="268"/>
    <x v="1"/>
    <x v="1"/>
    <n v="2"/>
  </r>
  <r>
    <x v="269"/>
    <x v="0"/>
    <x v="0"/>
    <n v="2"/>
  </r>
  <r>
    <x v="269"/>
    <x v="0"/>
    <x v="1"/>
    <n v="0"/>
  </r>
  <r>
    <x v="269"/>
    <x v="1"/>
    <x v="2"/>
    <n v="0"/>
  </r>
  <r>
    <x v="269"/>
    <x v="1"/>
    <x v="3"/>
    <n v="0"/>
  </r>
  <r>
    <x v="269"/>
    <x v="1"/>
    <x v="0"/>
    <n v="27"/>
  </r>
  <r>
    <x v="269"/>
    <x v="1"/>
    <x v="1"/>
    <n v="0"/>
  </r>
  <r>
    <x v="270"/>
    <x v="0"/>
    <x v="0"/>
    <n v="6"/>
  </r>
  <r>
    <x v="270"/>
    <x v="0"/>
    <x v="1"/>
    <n v="0"/>
  </r>
  <r>
    <x v="270"/>
    <x v="1"/>
    <x v="2"/>
    <n v="0"/>
  </r>
  <r>
    <x v="270"/>
    <x v="1"/>
    <x v="3"/>
    <n v="0"/>
  </r>
  <r>
    <x v="270"/>
    <x v="1"/>
    <x v="0"/>
    <n v="112"/>
  </r>
  <r>
    <x v="270"/>
    <x v="1"/>
    <x v="1"/>
    <n v="3"/>
  </r>
  <r>
    <x v="271"/>
    <x v="0"/>
    <x v="0"/>
    <n v="1"/>
  </r>
  <r>
    <x v="271"/>
    <x v="0"/>
    <x v="1"/>
    <n v="0"/>
  </r>
  <r>
    <x v="271"/>
    <x v="1"/>
    <x v="2"/>
    <n v="0"/>
  </r>
  <r>
    <x v="271"/>
    <x v="1"/>
    <x v="3"/>
    <n v="0"/>
  </r>
  <r>
    <x v="271"/>
    <x v="1"/>
    <x v="0"/>
    <n v="22"/>
  </r>
  <r>
    <x v="271"/>
    <x v="1"/>
    <x v="1"/>
    <n v="0"/>
  </r>
  <r>
    <x v="272"/>
    <x v="0"/>
    <x v="0"/>
    <n v="23"/>
  </r>
  <r>
    <x v="272"/>
    <x v="0"/>
    <x v="1"/>
    <n v="0"/>
  </r>
  <r>
    <x v="272"/>
    <x v="1"/>
    <x v="2"/>
    <n v="177"/>
  </r>
  <r>
    <x v="272"/>
    <x v="1"/>
    <x v="3"/>
    <n v="0"/>
  </r>
  <r>
    <x v="272"/>
    <x v="1"/>
    <x v="0"/>
    <n v="206"/>
  </r>
  <r>
    <x v="272"/>
    <x v="1"/>
    <x v="1"/>
    <n v="0"/>
  </r>
  <r>
    <x v="273"/>
    <x v="0"/>
    <x v="0"/>
    <n v="10"/>
  </r>
  <r>
    <x v="273"/>
    <x v="0"/>
    <x v="1"/>
    <n v="1"/>
  </r>
  <r>
    <x v="273"/>
    <x v="1"/>
    <x v="2"/>
    <n v="0"/>
  </r>
  <r>
    <x v="273"/>
    <x v="1"/>
    <x v="3"/>
    <n v="0"/>
  </r>
  <r>
    <x v="273"/>
    <x v="1"/>
    <x v="0"/>
    <n v="208"/>
  </r>
  <r>
    <x v="273"/>
    <x v="1"/>
    <x v="1"/>
    <n v="2"/>
  </r>
  <r>
    <x v="274"/>
    <x v="0"/>
    <x v="0"/>
    <n v="3"/>
  </r>
  <r>
    <x v="274"/>
    <x v="0"/>
    <x v="1"/>
    <n v="0"/>
  </r>
  <r>
    <x v="274"/>
    <x v="1"/>
    <x v="2"/>
    <n v="0"/>
  </r>
  <r>
    <x v="274"/>
    <x v="1"/>
    <x v="3"/>
    <n v="0"/>
  </r>
  <r>
    <x v="274"/>
    <x v="1"/>
    <x v="0"/>
    <n v="63"/>
  </r>
  <r>
    <x v="274"/>
    <x v="1"/>
    <x v="1"/>
    <n v="0"/>
  </r>
  <r>
    <x v="275"/>
    <x v="0"/>
    <x v="0"/>
    <n v="8"/>
  </r>
  <r>
    <x v="275"/>
    <x v="0"/>
    <x v="1"/>
    <n v="1"/>
  </r>
  <r>
    <x v="275"/>
    <x v="1"/>
    <x v="2"/>
    <n v="0"/>
  </r>
  <r>
    <x v="275"/>
    <x v="1"/>
    <x v="3"/>
    <n v="0"/>
  </r>
  <r>
    <x v="275"/>
    <x v="1"/>
    <x v="0"/>
    <n v="173"/>
  </r>
  <r>
    <x v="275"/>
    <x v="1"/>
    <x v="1"/>
    <n v="2"/>
  </r>
  <r>
    <x v="276"/>
    <x v="0"/>
    <x v="0"/>
    <n v="1"/>
  </r>
  <r>
    <x v="276"/>
    <x v="0"/>
    <x v="1"/>
    <n v="0"/>
  </r>
  <r>
    <x v="276"/>
    <x v="1"/>
    <x v="2"/>
    <n v="0"/>
  </r>
  <r>
    <x v="276"/>
    <x v="1"/>
    <x v="3"/>
    <n v="0"/>
  </r>
  <r>
    <x v="276"/>
    <x v="1"/>
    <x v="0"/>
    <n v="14"/>
  </r>
  <r>
    <x v="276"/>
    <x v="1"/>
    <x v="1"/>
    <n v="0"/>
  </r>
  <r>
    <x v="277"/>
    <x v="0"/>
    <x v="0"/>
    <n v="2"/>
  </r>
  <r>
    <x v="277"/>
    <x v="0"/>
    <x v="1"/>
    <n v="0"/>
  </r>
  <r>
    <x v="277"/>
    <x v="1"/>
    <x v="2"/>
    <n v="0"/>
  </r>
  <r>
    <x v="277"/>
    <x v="1"/>
    <x v="3"/>
    <n v="0"/>
  </r>
  <r>
    <x v="277"/>
    <x v="1"/>
    <x v="0"/>
    <n v="19"/>
  </r>
  <r>
    <x v="277"/>
    <x v="1"/>
    <x v="1"/>
    <n v="0"/>
  </r>
  <r>
    <x v="278"/>
    <x v="0"/>
    <x v="0"/>
    <n v="1"/>
  </r>
  <r>
    <x v="278"/>
    <x v="0"/>
    <x v="1"/>
    <n v="0"/>
  </r>
  <r>
    <x v="278"/>
    <x v="1"/>
    <x v="2"/>
    <n v="0"/>
  </r>
  <r>
    <x v="278"/>
    <x v="1"/>
    <x v="3"/>
    <n v="0"/>
  </r>
  <r>
    <x v="278"/>
    <x v="1"/>
    <x v="0"/>
    <n v="34"/>
  </r>
  <r>
    <x v="278"/>
    <x v="1"/>
    <x v="1"/>
    <n v="0"/>
  </r>
  <r>
    <x v="279"/>
    <x v="0"/>
    <x v="0"/>
    <n v="20"/>
  </r>
  <r>
    <x v="279"/>
    <x v="0"/>
    <x v="1"/>
    <n v="0"/>
  </r>
  <r>
    <x v="279"/>
    <x v="1"/>
    <x v="2"/>
    <n v="149"/>
  </r>
  <r>
    <x v="279"/>
    <x v="1"/>
    <x v="3"/>
    <n v="0"/>
  </r>
  <r>
    <x v="279"/>
    <x v="1"/>
    <x v="0"/>
    <n v="272"/>
  </r>
  <r>
    <x v="279"/>
    <x v="1"/>
    <x v="1"/>
    <n v="0"/>
  </r>
  <r>
    <x v="280"/>
    <x v="0"/>
    <x v="0"/>
    <n v="13"/>
  </r>
  <r>
    <x v="280"/>
    <x v="0"/>
    <x v="1"/>
    <n v="0"/>
  </r>
  <r>
    <x v="280"/>
    <x v="1"/>
    <x v="2"/>
    <n v="0"/>
  </r>
  <r>
    <x v="280"/>
    <x v="1"/>
    <x v="3"/>
    <n v="0"/>
  </r>
  <r>
    <x v="280"/>
    <x v="1"/>
    <x v="0"/>
    <n v="235"/>
  </r>
  <r>
    <x v="280"/>
    <x v="1"/>
    <x v="1"/>
    <n v="0"/>
  </r>
  <r>
    <x v="281"/>
    <x v="0"/>
    <x v="0"/>
    <n v="13"/>
  </r>
  <r>
    <x v="281"/>
    <x v="0"/>
    <x v="1"/>
    <n v="0"/>
  </r>
  <r>
    <x v="281"/>
    <x v="1"/>
    <x v="2"/>
    <n v="0"/>
  </r>
  <r>
    <x v="281"/>
    <x v="1"/>
    <x v="3"/>
    <n v="0"/>
  </r>
  <r>
    <x v="281"/>
    <x v="1"/>
    <x v="0"/>
    <n v="275"/>
  </r>
  <r>
    <x v="281"/>
    <x v="1"/>
    <x v="1"/>
    <n v="0"/>
  </r>
  <r>
    <x v="282"/>
    <x v="0"/>
    <x v="0"/>
    <n v="1"/>
  </r>
  <r>
    <x v="282"/>
    <x v="0"/>
    <x v="1"/>
    <n v="0"/>
  </r>
  <r>
    <x v="282"/>
    <x v="1"/>
    <x v="2"/>
    <n v="0"/>
  </r>
  <r>
    <x v="282"/>
    <x v="1"/>
    <x v="3"/>
    <n v="0"/>
  </r>
  <r>
    <x v="282"/>
    <x v="1"/>
    <x v="0"/>
    <n v="32"/>
  </r>
  <r>
    <x v="282"/>
    <x v="1"/>
    <x v="1"/>
    <n v="0"/>
  </r>
  <r>
    <x v="283"/>
    <x v="0"/>
    <x v="0"/>
    <n v="8"/>
  </r>
  <r>
    <x v="283"/>
    <x v="0"/>
    <x v="1"/>
    <n v="0"/>
  </r>
  <r>
    <x v="283"/>
    <x v="1"/>
    <x v="2"/>
    <n v="22"/>
  </r>
  <r>
    <x v="283"/>
    <x v="1"/>
    <x v="3"/>
    <n v="0"/>
  </r>
  <r>
    <x v="283"/>
    <x v="1"/>
    <x v="0"/>
    <n v="186"/>
  </r>
  <r>
    <x v="283"/>
    <x v="1"/>
    <x v="1"/>
    <n v="2"/>
  </r>
  <r>
    <x v="284"/>
    <x v="0"/>
    <x v="0"/>
    <n v="4"/>
  </r>
  <r>
    <x v="284"/>
    <x v="0"/>
    <x v="1"/>
    <n v="0"/>
  </r>
  <r>
    <x v="284"/>
    <x v="1"/>
    <x v="2"/>
    <n v="0"/>
  </r>
  <r>
    <x v="284"/>
    <x v="1"/>
    <x v="3"/>
    <n v="0"/>
  </r>
  <r>
    <x v="284"/>
    <x v="1"/>
    <x v="0"/>
    <n v="61"/>
  </r>
  <r>
    <x v="284"/>
    <x v="1"/>
    <x v="1"/>
    <n v="0"/>
  </r>
  <r>
    <x v="285"/>
    <x v="0"/>
    <x v="0"/>
    <n v="1"/>
  </r>
  <r>
    <x v="285"/>
    <x v="0"/>
    <x v="1"/>
    <n v="0"/>
  </r>
  <r>
    <x v="285"/>
    <x v="1"/>
    <x v="2"/>
    <n v="0"/>
  </r>
  <r>
    <x v="285"/>
    <x v="1"/>
    <x v="3"/>
    <n v="0"/>
  </r>
  <r>
    <x v="285"/>
    <x v="1"/>
    <x v="0"/>
    <n v="20"/>
  </r>
  <r>
    <x v="285"/>
    <x v="1"/>
    <x v="1"/>
    <n v="0"/>
  </r>
  <r>
    <x v="286"/>
    <x v="0"/>
    <x v="0"/>
    <n v="1"/>
  </r>
  <r>
    <x v="286"/>
    <x v="0"/>
    <x v="1"/>
    <n v="0"/>
  </r>
  <r>
    <x v="286"/>
    <x v="1"/>
    <x v="2"/>
    <n v="5"/>
  </r>
  <r>
    <x v="286"/>
    <x v="1"/>
    <x v="3"/>
    <n v="0"/>
  </r>
  <r>
    <x v="286"/>
    <x v="1"/>
    <x v="0"/>
    <n v="9"/>
  </r>
  <r>
    <x v="286"/>
    <x v="1"/>
    <x v="1"/>
    <n v="0"/>
  </r>
  <r>
    <x v="287"/>
    <x v="0"/>
    <x v="0"/>
    <n v="0"/>
  </r>
  <r>
    <x v="287"/>
    <x v="0"/>
    <x v="1"/>
    <n v="0"/>
  </r>
  <r>
    <x v="287"/>
    <x v="1"/>
    <x v="2"/>
    <n v="0"/>
  </r>
  <r>
    <x v="287"/>
    <x v="1"/>
    <x v="3"/>
    <n v="0"/>
  </r>
  <r>
    <x v="287"/>
    <x v="1"/>
    <x v="0"/>
    <n v="12"/>
  </r>
  <r>
    <x v="287"/>
    <x v="1"/>
    <x v="1"/>
    <n v="1"/>
  </r>
  <r>
    <x v="288"/>
    <x v="0"/>
    <x v="0"/>
    <n v="2"/>
  </r>
  <r>
    <x v="288"/>
    <x v="0"/>
    <x v="1"/>
    <n v="0"/>
  </r>
  <r>
    <x v="288"/>
    <x v="1"/>
    <x v="2"/>
    <n v="0"/>
  </r>
  <r>
    <x v="288"/>
    <x v="1"/>
    <x v="3"/>
    <n v="0"/>
  </r>
  <r>
    <x v="288"/>
    <x v="1"/>
    <x v="0"/>
    <n v="43"/>
  </r>
  <r>
    <x v="288"/>
    <x v="1"/>
    <x v="1"/>
    <n v="0"/>
  </r>
  <r>
    <x v="289"/>
    <x v="0"/>
    <x v="0"/>
    <n v="0"/>
  </r>
  <r>
    <x v="289"/>
    <x v="0"/>
    <x v="1"/>
    <n v="1"/>
  </r>
  <r>
    <x v="289"/>
    <x v="1"/>
    <x v="2"/>
    <n v="0"/>
  </r>
  <r>
    <x v="289"/>
    <x v="1"/>
    <x v="3"/>
    <n v="0"/>
  </r>
  <r>
    <x v="289"/>
    <x v="1"/>
    <x v="0"/>
    <n v="13"/>
  </r>
  <r>
    <x v="289"/>
    <x v="1"/>
    <x v="1"/>
    <n v="0"/>
  </r>
  <r>
    <x v="290"/>
    <x v="0"/>
    <x v="0"/>
    <n v="1"/>
  </r>
  <r>
    <x v="290"/>
    <x v="0"/>
    <x v="1"/>
    <n v="0"/>
  </r>
  <r>
    <x v="290"/>
    <x v="1"/>
    <x v="2"/>
    <n v="0"/>
  </r>
  <r>
    <x v="290"/>
    <x v="1"/>
    <x v="3"/>
    <n v="0"/>
  </r>
  <r>
    <x v="290"/>
    <x v="1"/>
    <x v="0"/>
    <n v="10"/>
  </r>
  <r>
    <x v="290"/>
    <x v="1"/>
    <x v="1"/>
    <n v="0"/>
  </r>
  <r>
    <x v="291"/>
    <x v="0"/>
    <x v="0"/>
    <n v="5"/>
  </r>
  <r>
    <x v="291"/>
    <x v="0"/>
    <x v="1"/>
    <n v="0"/>
  </r>
  <r>
    <x v="291"/>
    <x v="1"/>
    <x v="2"/>
    <n v="16"/>
  </r>
  <r>
    <x v="291"/>
    <x v="1"/>
    <x v="3"/>
    <n v="0"/>
  </r>
  <r>
    <x v="291"/>
    <x v="1"/>
    <x v="0"/>
    <n v="105"/>
  </r>
  <r>
    <x v="291"/>
    <x v="1"/>
    <x v="1"/>
    <n v="2"/>
  </r>
  <r>
    <x v="292"/>
    <x v="0"/>
    <x v="0"/>
    <n v="41"/>
  </r>
  <r>
    <x v="292"/>
    <x v="0"/>
    <x v="1"/>
    <n v="0"/>
  </r>
  <r>
    <x v="292"/>
    <x v="1"/>
    <x v="2"/>
    <n v="0"/>
  </r>
  <r>
    <x v="292"/>
    <x v="1"/>
    <x v="3"/>
    <n v="0"/>
  </r>
  <r>
    <x v="292"/>
    <x v="1"/>
    <x v="0"/>
    <n v="787"/>
  </r>
  <r>
    <x v="292"/>
    <x v="1"/>
    <x v="1"/>
    <n v="0"/>
  </r>
  <r>
    <x v="293"/>
    <x v="0"/>
    <x v="0"/>
    <n v="13"/>
  </r>
  <r>
    <x v="293"/>
    <x v="0"/>
    <x v="1"/>
    <n v="0"/>
  </r>
  <r>
    <x v="293"/>
    <x v="1"/>
    <x v="2"/>
    <n v="48"/>
  </r>
  <r>
    <x v="293"/>
    <x v="1"/>
    <x v="3"/>
    <n v="0"/>
  </r>
  <r>
    <x v="293"/>
    <x v="1"/>
    <x v="0"/>
    <n v="312"/>
  </r>
  <r>
    <x v="293"/>
    <x v="1"/>
    <x v="1"/>
    <n v="0"/>
  </r>
  <r>
    <x v="294"/>
    <x v="0"/>
    <x v="0"/>
    <n v="5"/>
  </r>
  <r>
    <x v="294"/>
    <x v="0"/>
    <x v="1"/>
    <n v="0"/>
  </r>
  <r>
    <x v="294"/>
    <x v="1"/>
    <x v="2"/>
    <n v="0"/>
  </r>
  <r>
    <x v="294"/>
    <x v="1"/>
    <x v="3"/>
    <n v="0"/>
  </r>
  <r>
    <x v="294"/>
    <x v="1"/>
    <x v="0"/>
    <n v="82"/>
  </r>
  <r>
    <x v="294"/>
    <x v="1"/>
    <x v="1"/>
    <n v="1"/>
  </r>
</pivotCacheRecords>
</file>

<file path=xl/pivotCache/pivotCacheRecords4.xml><?xml version="1.0" encoding="utf-8"?>
<pivotCacheRecords xmlns="http://schemas.openxmlformats.org/spreadsheetml/2006/main" xmlns:r="http://schemas.openxmlformats.org/officeDocument/2006/relationships" count="936">
  <r>
    <s v="Aberdeen School District"/>
    <x v="0"/>
    <x v="0"/>
  </r>
  <r>
    <s v="Aberdeen School District"/>
    <x v="1"/>
    <x v="1"/>
  </r>
  <r>
    <s v="Adna School District"/>
    <x v="0"/>
    <x v="0"/>
  </r>
  <r>
    <s v="Adna School District"/>
    <x v="1"/>
    <x v="2"/>
  </r>
  <r>
    <s v="Almira School District"/>
    <x v="0"/>
    <x v="0"/>
  </r>
  <r>
    <s v="Almira School District"/>
    <x v="0"/>
    <x v="2"/>
  </r>
  <r>
    <s v="Almira School District"/>
    <x v="1"/>
    <x v="2"/>
  </r>
  <r>
    <s v="Almira School District"/>
    <x v="1"/>
    <x v="1"/>
  </r>
  <r>
    <s v="Anacortes School District"/>
    <x v="0"/>
    <x v="0"/>
  </r>
  <r>
    <s v="Anacortes School District"/>
    <x v="1"/>
    <x v="1"/>
  </r>
  <r>
    <s v="Arlington School District"/>
    <x v="0"/>
    <x v="0"/>
  </r>
  <r>
    <s v="Arlington School District"/>
    <x v="1"/>
    <x v="2"/>
  </r>
  <r>
    <s v="Arlington School District"/>
    <x v="1"/>
    <x v="3"/>
  </r>
  <r>
    <s v="Arlington School District"/>
    <x v="0"/>
    <x v="4"/>
  </r>
  <r>
    <s v="Arlington School District"/>
    <x v="0"/>
    <x v="5"/>
  </r>
  <r>
    <s v="Asotin-Anatone School District"/>
    <x v="0"/>
    <x v="0"/>
  </r>
  <r>
    <s v="Asotin-Anatone School District"/>
    <x v="1"/>
    <x v="2"/>
  </r>
  <r>
    <s v="Asotin-Anatone School District"/>
    <x v="1"/>
    <x v="3"/>
  </r>
  <r>
    <s v="Asotin-Anatone School District"/>
    <x v="1"/>
    <x v="4"/>
  </r>
  <r>
    <s v="Auburn School District"/>
    <x v="0"/>
    <x v="0"/>
  </r>
  <r>
    <s v="Auburn School District"/>
    <x v="1"/>
    <x v="2"/>
  </r>
  <r>
    <s v="Auburn School District"/>
    <x v="1"/>
    <x v="3"/>
  </r>
  <r>
    <s v="Auburn School District"/>
    <x v="0"/>
    <x v="3"/>
  </r>
  <r>
    <s v="Auburn School District"/>
    <x v="0"/>
    <x v="4"/>
  </r>
  <r>
    <s v="Auburn School District"/>
    <x v="1"/>
    <x v="4"/>
  </r>
  <r>
    <s v="Bainbridge Island School District"/>
    <x v="0"/>
    <x v="0"/>
  </r>
  <r>
    <s v="Bainbridge Island School District"/>
    <x v="1"/>
    <x v="2"/>
  </r>
  <r>
    <s v="Bainbridge Island School District"/>
    <x v="1"/>
    <x v="3"/>
  </r>
  <r>
    <s v="Bainbridge Island School District"/>
    <x v="0"/>
    <x v="3"/>
  </r>
  <r>
    <s v="Bainbridge Island School District"/>
    <x v="1"/>
    <x v="4"/>
  </r>
  <r>
    <s v="Bainbridge Island School District"/>
    <x v="1"/>
    <x v="1"/>
  </r>
  <r>
    <s v="Battle Ground School District"/>
    <x v="0"/>
    <x v="0"/>
  </r>
  <r>
    <s v="Battle Ground School District"/>
    <x v="1"/>
    <x v="2"/>
  </r>
  <r>
    <s v="Battle Ground School District"/>
    <x v="1"/>
    <x v="3"/>
  </r>
  <r>
    <s v="Bellevue School District"/>
    <x v="0"/>
    <x v="0"/>
  </r>
  <r>
    <s v="Bellevue School District"/>
    <x v="1"/>
    <x v="2"/>
  </r>
  <r>
    <s v="Bellevue School District"/>
    <x v="1"/>
    <x v="6"/>
  </r>
  <r>
    <s v="Bellingham School District"/>
    <x v="0"/>
    <x v="0"/>
  </r>
  <r>
    <s v="Bellingham School District"/>
    <x v="1"/>
    <x v="3"/>
  </r>
  <r>
    <s v="Bellingham School District"/>
    <x v="1"/>
    <x v="4"/>
  </r>
  <r>
    <s v="Benge School District"/>
    <x v="0"/>
    <x v="0"/>
  </r>
  <r>
    <s v="Benge School District"/>
    <x v="1"/>
    <x v="1"/>
  </r>
  <r>
    <s v="Bethel School District"/>
    <x v="0"/>
    <x v="0"/>
  </r>
  <r>
    <s v="Bethel School District"/>
    <x v="1"/>
    <x v="3"/>
  </r>
  <r>
    <s v="Bickleton School District"/>
    <x v="0"/>
    <x v="0"/>
  </r>
  <r>
    <s v="Bickleton School District"/>
    <x v="0"/>
    <x v="2"/>
  </r>
  <r>
    <s v="Bickleton School District"/>
    <x v="1"/>
    <x v="1"/>
  </r>
  <r>
    <s v="Blaine School District"/>
    <x v="0"/>
    <x v="0"/>
  </r>
  <r>
    <s v="Blaine School District"/>
    <x v="1"/>
    <x v="2"/>
  </r>
  <r>
    <s v="Blaine School District"/>
    <x v="0"/>
    <x v="4"/>
  </r>
  <r>
    <s v="Boistfort School District"/>
    <x v="0"/>
    <x v="0"/>
  </r>
  <r>
    <s v="Boistfort School District"/>
    <x v="0"/>
    <x v="2"/>
  </r>
  <r>
    <s v="Boistfort School District"/>
    <x v="1"/>
    <x v="2"/>
  </r>
  <r>
    <s v="Bremerton School District"/>
    <x v="0"/>
    <x v="0"/>
  </r>
  <r>
    <s v="Bremerton School District"/>
    <x v="1"/>
    <x v="2"/>
  </r>
  <r>
    <s v="Bremerton School District"/>
    <x v="1"/>
    <x v="3"/>
  </r>
  <r>
    <s v="Brewster School District"/>
    <x v="0"/>
    <x v="0"/>
  </r>
  <r>
    <s v="Brewster School District"/>
    <x v="1"/>
    <x v="2"/>
  </r>
  <r>
    <s v="Brewster School District"/>
    <x v="0"/>
    <x v="4"/>
  </r>
  <r>
    <s v="Bridgeport School District"/>
    <x v="0"/>
    <x v="0"/>
  </r>
  <r>
    <s v="Bridgeport School District"/>
    <x v="1"/>
    <x v="2"/>
  </r>
  <r>
    <s v="Brinnon School District"/>
    <x v="0"/>
    <x v="2"/>
  </r>
  <r>
    <s v="Brinnon School District"/>
    <x v="1"/>
    <x v="1"/>
  </r>
  <r>
    <s v="Burlington-Edison School District"/>
    <x v="0"/>
    <x v="0"/>
  </r>
  <r>
    <s v="Burlington-Edison School District"/>
    <x v="1"/>
    <x v="3"/>
  </r>
  <r>
    <s v="Burlington-Edison School District"/>
    <x v="1"/>
    <x v="4"/>
  </r>
  <r>
    <s v="Burlington-Edison School District"/>
    <x v="0"/>
    <x v="4"/>
  </r>
  <r>
    <s v="Camas School District"/>
    <x v="0"/>
    <x v="0"/>
  </r>
  <r>
    <s v="Camas School District"/>
    <x v="1"/>
    <x v="2"/>
  </r>
  <r>
    <s v="Camas School District"/>
    <x v="1"/>
    <x v="6"/>
  </r>
  <r>
    <s v="Camas School District"/>
    <x v="1"/>
    <x v="4"/>
  </r>
  <r>
    <s v="Camas School District"/>
    <x v="0"/>
    <x v="4"/>
  </r>
  <r>
    <s v="Cape Flattery School District"/>
    <x v="0"/>
    <x v="0"/>
  </r>
  <r>
    <s v="Cape Flattery School District"/>
    <x v="1"/>
    <x v="2"/>
  </r>
  <r>
    <s v="Cape Flattery School District"/>
    <x v="1"/>
    <x v="3"/>
  </r>
  <r>
    <s v="Cape Flattery School District"/>
    <x v="1"/>
    <x v="6"/>
  </r>
  <r>
    <s v="Cape Flattery School District"/>
    <x v="0"/>
    <x v="7"/>
  </r>
  <r>
    <s v="Carbonado School District"/>
    <x v="0"/>
    <x v="2"/>
  </r>
  <r>
    <s v="Carbonado School District"/>
    <x v="1"/>
    <x v="1"/>
  </r>
  <r>
    <s v="Cascade School District"/>
    <x v="0"/>
    <x v="0"/>
  </r>
  <r>
    <s v="Cascade School District"/>
    <x v="1"/>
    <x v="2"/>
  </r>
  <r>
    <s v="Cashmere School District"/>
    <x v="0"/>
    <x v="0"/>
  </r>
  <r>
    <s v="Cashmere School District"/>
    <x v="1"/>
    <x v="2"/>
  </r>
  <r>
    <s v="Cashmere School District"/>
    <x v="1"/>
    <x v="1"/>
  </r>
  <r>
    <s v="Castle Rock School District"/>
    <x v="0"/>
    <x v="0"/>
  </r>
  <r>
    <s v="Castle Rock School District"/>
    <x v="1"/>
    <x v="2"/>
  </r>
  <r>
    <s v="Centerville School District"/>
    <x v="0"/>
    <x v="0"/>
  </r>
  <r>
    <s v="Centerville School District"/>
    <x v="0"/>
    <x v="2"/>
  </r>
  <r>
    <s v="Centerville School District"/>
    <x v="1"/>
    <x v="1"/>
  </r>
  <r>
    <s v="Central Kitsap School District"/>
    <x v="0"/>
    <x v="0"/>
  </r>
  <r>
    <s v="Central Kitsap School District"/>
    <x v="1"/>
    <x v="2"/>
  </r>
  <r>
    <s v="Central Kitsap School District"/>
    <x v="1"/>
    <x v="3"/>
  </r>
  <r>
    <s v="Central Valley School District"/>
    <x v="0"/>
    <x v="0"/>
  </r>
  <r>
    <s v="Central Valley School District"/>
    <x v="1"/>
    <x v="3"/>
  </r>
  <r>
    <s v="Centralia School District"/>
    <x v="0"/>
    <x v="0"/>
  </r>
  <r>
    <s v="Centralia School District"/>
    <x v="1"/>
    <x v="2"/>
  </r>
  <r>
    <s v="Centralia School District"/>
    <x v="1"/>
    <x v="3"/>
  </r>
  <r>
    <s v="Centralia School District"/>
    <x v="1"/>
    <x v="6"/>
  </r>
  <r>
    <s v="Centralia School District"/>
    <x v="1"/>
    <x v="4"/>
  </r>
  <r>
    <s v="Centralia School District"/>
    <x v="0"/>
    <x v="4"/>
  </r>
  <r>
    <s v="Chehalis School District"/>
    <x v="0"/>
    <x v="0"/>
  </r>
  <r>
    <s v="Chehalis School District"/>
    <x v="1"/>
    <x v="2"/>
  </r>
  <r>
    <s v="Chehalis School District"/>
    <x v="0"/>
    <x v="4"/>
  </r>
  <r>
    <s v="Chehalis School District"/>
    <x v="1"/>
    <x v="1"/>
  </r>
  <r>
    <s v="Cheney School District"/>
    <x v="0"/>
    <x v="0"/>
  </r>
  <r>
    <s v="Cheney School District"/>
    <x v="1"/>
    <x v="2"/>
  </r>
  <r>
    <s v="Chewelah School District"/>
    <x v="0"/>
    <x v="0"/>
  </r>
  <r>
    <s v="Chewelah School District"/>
    <x v="1"/>
    <x v="2"/>
  </r>
  <r>
    <s v="Chimacum School District"/>
    <x v="0"/>
    <x v="0"/>
  </r>
  <r>
    <s v="Chimacum School District"/>
    <x v="1"/>
    <x v="2"/>
  </r>
  <r>
    <s v="Clarkston School District"/>
    <x v="0"/>
    <x v="0"/>
  </r>
  <r>
    <s v="Clarkston School District"/>
    <x v="1"/>
    <x v="2"/>
  </r>
  <r>
    <s v="Clarkston School District"/>
    <x v="1"/>
    <x v="3"/>
  </r>
  <r>
    <s v="Clarkston School District"/>
    <x v="0"/>
    <x v="4"/>
  </r>
  <r>
    <s v="Cle Elum-Roslyn School District"/>
    <x v="0"/>
    <x v="0"/>
  </r>
  <r>
    <s v="Cle Elum-Roslyn School District"/>
    <x v="1"/>
    <x v="2"/>
  </r>
  <r>
    <s v="Cle Elum-Roslyn School District"/>
    <x v="1"/>
    <x v="6"/>
  </r>
  <r>
    <s v="Cle Elum-Roslyn School District"/>
    <x v="1"/>
    <x v="4"/>
  </r>
  <r>
    <s v="Cle Elum-Roslyn School District"/>
    <x v="0"/>
    <x v="4"/>
  </r>
  <r>
    <s v="Clover Park School District"/>
    <x v="0"/>
    <x v="0"/>
  </r>
  <r>
    <s v="Clover Park School District"/>
    <x v="1"/>
    <x v="3"/>
  </r>
  <r>
    <s v="Colfax School District"/>
    <x v="0"/>
    <x v="0"/>
  </r>
  <r>
    <s v="Colfax School District"/>
    <x v="1"/>
    <x v="2"/>
  </r>
  <r>
    <s v="Colfax School District"/>
    <x v="1"/>
    <x v="3"/>
  </r>
  <r>
    <s v="Colfax School District"/>
    <x v="0"/>
    <x v="4"/>
  </r>
  <r>
    <s v="College Place School District"/>
    <x v="0"/>
    <x v="0"/>
  </r>
  <r>
    <s v="College Place School District"/>
    <x v="1"/>
    <x v="2"/>
  </r>
  <r>
    <s v="Colton School District"/>
    <x v="0"/>
    <x v="0"/>
  </r>
  <r>
    <s v="Colton School District"/>
    <x v="1"/>
    <x v="2"/>
  </r>
  <r>
    <s v="Columbia (Stevens) School District"/>
    <x v="0"/>
    <x v="0"/>
  </r>
  <r>
    <s v="Columbia (Stevens) School District"/>
    <x v="0"/>
    <x v="2"/>
  </r>
  <r>
    <s v="Columbia (Stevens) School District"/>
    <x v="1"/>
    <x v="2"/>
  </r>
  <r>
    <s v="Columbia (Walla Walla) School District"/>
    <x v="0"/>
    <x v="0"/>
  </r>
  <r>
    <s v="Columbia (Walla Walla) School District"/>
    <x v="0"/>
    <x v="2"/>
  </r>
  <r>
    <s v="Columbia (Walla Walla) School District"/>
    <x v="1"/>
    <x v="2"/>
  </r>
  <r>
    <s v="Colville School District"/>
    <x v="0"/>
    <x v="0"/>
  </r>
  <r>
    <s v="Colville School District"/>
    <x v="1"/>
    <x v="2"/>
  </r>
  <r>
    <s v="Colville School District"/>
    <x v="1"/>
    <x v="6"/>
  </r>
  <r>
    <s v="Colville School District"/>
    <x v="1"/>
    <x v="4"/>
  </r>
  <r>
    <s v="Colville School District"/>
    <x v="0"/>
    <x v="1"/>
  </r>
  <r>
    <s v="Concrete School District"/>
    <x v="0"/>
    <x v="0"/>
  </r>
  <r>
    <s v="Concrete School District"/>
    <x v="1"/>
    <x v="2"/>
  </r>
  <r>
    <s v="Concrete School District"/>
    <x v="1"/>
    <x v="4"/>
  </r>
  <r>
    <s v="Concrete School District"/>
    <x v="0"/>
    <x v="4"/>
  </r>
  <r>
    <s v="Conway School District"/>
    <x v="0"/>
    <x v="0"/>
  </r>
  <r>
    <s v="Conway School District"/>
    <x v="1"/>
    <x v="2"/>
  </r>
  <r>
    <s v="Cosmopolis School District"/>
    <x v="2"/>
    <x v="8"/>
  </r>
  <r>
    <s v="Coulee-Hartline School District"/>
    <x v="0"/>
    <x v="0"/>
  </r>
  <r>
    <s v="Coulee-Hartline School District"/>
    <x v="1"/>
    <x v="2"/>
  </r>
  <r>
    <s v="Coupeville School District"/>
    <x v="0"/>
    <x v="0"/>
  </r>
  <r>
    <s v="Coupeville School District"/>
    <x v="1"/>
    <x v="2"/>
  </r>
  <r>
    <s v="Crescent School District"/>
    <x v="0"/>
    <x v="0"/>
  </r>
  <r>
    <s v="Crescent School District"/>
    <x v="1"/>
    <x v="2"/>
  </r>
  <r>
    <s v="Creston School District"/>
    <x v="0"/>
    <x v="0"/>
  </r>
  <r>
    <s v="Creston School District"/>
    <x v="0"/>
    <x v="2"/>
  </r>
  <r>
    <s v="Creston School District"/>
    <x v="1"/>
    <x v="1"/>
  </r>
  <r>
    <s v="Curlew School District"/>
    <x v="0"/>
    <x v="0"/>
  </r>
  <r>
    <s v="Curlew School District"/>
    <x v="0"/>
    <x v="2"/>
  </r>
  <r>
    <s v="Curlew School District"/>
    <x v="1"/>
    <x v="2"/>
  </r>
  <r>
    <s v="Curlew School District"/>
    <x v="1"/>
    <x v="4"/>
  </r>
  <r>
    <s v="Cusick School District"/>
    <x v="0"/>
    <x v="0"/>
  </r>
  <r>
    <s v="Cusick School District"/>
    <x v="1"/>
    <x v="2"/>
  </r>
  <r>
    <s v="Damman School District"/>
    <x v="2"/>
    <x v="8"/>
  </r>
  <r>
    <s v="Darrington School District"/>
    <x v="0"/>
    <x v="0"/>
  </r>
  <r>
    <s v="Darrington School District"/>
    <x v="1"/>
    <x v="2"/>
  </r>
  <r>
    <s v="Davenport School District"/>
    <x v="0"/>
    <x v="0"/>
  </r>
  <r>
    <s v="Davenport School District"/>
    <x v="1"/>
    <x v="2"/>
  </r>
  <r>
    <s v="Davenport School District"/>
    <x v="1"/>
    <x v="4"/>
  </r>
  <r>
    <s v="Davenport School District"/>
    <x v="0"/>
    <x v="4"/>
  </r>
  <r>
    <s v="Davenport School District"/>
    <x v="1"/>
    <x v="1"/>
  </r>
  <r>
    <s v="Dayton School District"/>
    <x v="0"/>
    <x v="0"/>
  </r>
  <r>
    <s v="Dayton School District"/>
    <x v="1"/>
    <x v="2"/>
  </r>
  <r>
    <s v="Dayton School District"/>
    <x v="1"/>
    <x v="4"/>
  </r>
  <r>
    <s v="Dayton School District"/>
    <x v="0"/>
    <x v="4"/>
  </r>
  <r>
    <s v="Deer Park School District"/>
    <x v="0"/>
    <x v="0"/>
  </r>
  <r>
    <s v="Deer Park School District"/>
    <x v="1"/>
    <x v="2"/>
  </r>
  <r>
    <s v="Deer Park School District"/>
    <x v="1"/>
    <x v="7"/>
  </r>
  <r>
    <s v="Dieringer School District"/>
    <x v="0"/>
    <x v="0"/>
  </r>
  <r>
    <s v="Dieringer School District"/>
    <x v="1"/>
    <x v="2"/>
  </r>
  <r>
    <s v="Dieringer School District"/>
    <x v="1"/>
    <x v="4"/>
  </r>
  <r>
    <s v="Dieringer School District"/>
    <x v="0"/>
    <x v="4"/>
  </r>
  <r>
    <s v="Dixie School District"/>
    <x v="0"/>
    <x v="0"/>
  </r>
  <r>
    <s v="Dixie School District"/>
    <x v="1"/>
    <x v="1"/>
  </r>
  <r>
    <s v="East Valley School District (Spokane)"/>
    <x v="0"/>
    <x v="0"/>
  </r>
  <r>
    <s v="East Valley School District (Spokane)"/>
    <x v="1"/>
    <x v="2"/>
  </r>
  <r>
    <s v="East Valley School District (Spokane)"/>
    <x v="1"/>
    <x v="1"/>
  </r>
  <r>
    <s v="East Valley School District (Yakima)"/>
    <x v="0"/>
    <x v="0"/>
  </r>
  <r>
    <s v="East Valley School District (Yakima)"/>
    <x v="1"/>
    <x v="2"/>
  </r>
  <r>
    <s v="East Valley School District (Yakima)"/>
    <x v="0"/>
    <x v="3"/>
  </r>
  <r>
    <s v="Eastmont School District"/>
    <x v="0"/>
    <x v="0"/>
  </r>
  <r>
    <s v="Eastmont School District"/>
    <x v="1"/>
    <x v="2"/>
  </r>
  <r>
    <s v="Easton School District"/>
    <x v="1"/>
    <x v="2"/>
  </r>
  <r>
    <s v="Easton School District"/>
    <x v="1"/>
    <x v="6"/>
  </r>
  <r>
    <s v="Easton School District"/>
    <x v="0"/>
    <x v="5"/>
  </r>
  <r>
    <s v="Eatonville School District"/>
    <x v="0"/>
    <x v="0"/>
  </r>
  <r>
    <s v="Eatonville School District"/>
    <x v="1"/>
    <x v="2"/>
  </r>
  <r>
    <s v="Eatonville School District"/>
    <x v="0"/>
    <x v="3"/>
  </r>
  <r>
    <s v="Eatonville School District"/>
    <x v="0"/>
    <x v="4"/>
  </r>
  <r>
    <s v="Eatonville School District"/>
    <x v="1"/>
    <x v="4"/>
  </r>
  <r>
    <s v="Edmonds School District"/>
    <x v="0"/>
    <x v="0"/>
  </r>
  <r>
    <s v="Edmonds School District"/>
    <x v="1"/>
    <x v="2"/>
  </r>
  <r>
    <s v="Edmonds School District"/>
    <x v="1"/>
    <x v="3"/>
  </r>
  <r>
    <s v="Edmonds School District"/>
    <x v="0"/>
    <x v="3"/>
  </r>
  <r>
    <s v="Edmonds School District"/>
    <x v="0"/>
    <x v="4"/>
  </r>
  <r>
    <s v="Edmonds School District"/>
    <x v="1"/>
    <x v="4"/>
  </r>
  <r>
    <s v="Ellensburg School District"/>
    <x v="0"/>
    <x v="0"/>
  </r>
  <r>
    <s v="Ellensburg School District"/>
    <x v="1"/>
    <x v="2"/>
  </r>
  <r>
    <s v="Elma School District"/>
    <x v="0"/>
    <x v="0"/>
  </r>
  <r>
    <s v="Elma School District"/>
    <x v="1"/>
    <x v="2"/>
  </r>
  <r>
    <s v="Elma School District"/>
    <x v="1"/>
    <x v="4"/>
  </r>
  <r>
    <s v="Elma School District"/>
    <x v="0"/>
    <x v="4"/>
  </r>
  <r>
    <s v="Endicott School District"/>
    <x v="0"/>
    <x v="0"/>
  </r>
  <r>
    <s v="Endicott School District"/>
    <x v="1"/>
    <x v="2"/>
  </r>
  <r>
    <s v="Entiat School District"/>
    <x v="0"/>
    <x v="0"/>
  </r>
  <r>
    <s v="Entiat School District"/>
    <x v="1"/>
    <x v="2"/>
  </r>
  <r>
    <s v="Entiat School District"/>
    <x v="1"/>
    <x v="4"/>
  </r>
  <r>
    <s v="Enumclaw School District"/>
    <x v="0"/>
    <x v="0"/>
  </r>
  <r>
    <s v="Enumclaw School District"/>
    <x v="1"/>
    <x v="3"/>
  </r>
  <r>
    <s v="Enumclaw School District"/>
    <x v="1"/>
    <x v="4"/>
  </r>
  <r>
    <s v="Enumclaw School District"/>
    <x v="0"/>
    <x v="4"/>
  </r>
  <r>
    <s v="Enumclaw School District"/>
    <x v="0"/>
    <x v="1"/>
  </r>
  <r>
    <s v="Ephrata School District"/>
    <x v="0"/>
    <x v="0"/>
  </r>
  <r>
    <s v="Ephrata School District"/>
    <x v="1"/>
    <x v="2"/>
  </r>
  <r>
    <s v="Evaline School District"/>
    <x v="0"/>
    <x v="2"/>
  </r>
  <r>
    <s v="Evaline School District"/>
    <x v="1"/>
    <x v="1"/>
  </r>
  <r>
    <s v="Everett School District"/>
    <x v="0"/>
    <x v="0"/>
  </r>
  <r>
    <s v="Everett School District"/>
    <x v="1"/>
    <x v="3"/>
  </r>
  <r>
    <s v="Everett School District"/>
    <x v="1"/>
    <x v="1"/>
  </r>
  <r>
    <s v="Evergreen School District (Clark)"/>
    <x v="0"/>
    <x v="0"/>
  </r>
  <r>
    <s v="Evergreen School District (Clark)"/>
    <x v="1"/>
    <x v="2"/>
  </r>
  <r>
    <s v="Evergreen School District (Clark)"/>
    <x v="1"/>
    <x v="3"/>
  </r>
  <r>
    <s v="Evergreen School District (Stevens)"/>
    <x v="0"/>
    <x v="0"/>
  </r>
  <r>
    <s v="Evergreen School District (Stevens)"/>
    <x v="0"/>
    <x v="2"/>
  </r>
  <r>
    <s v="Evergreen School District (Stevens)"/>
    <x v="1"/>
    <x v="2"/>
  </r>
  <r>
    <s v="Evergreen School District (Stevens)"/>
    <x v="0"/>
    <x v="4"/>
  </r>
  <r>
    <s v="Federal Way School District"/>
    <x v="0"/>
    <x v="0"/>
  </r>
  <r>
    <s v="Federal Way School District"/>
    <x v="0"/>
    <x v="3"/>
  </r>
  <r>
    <s v="Federal Way School District"/>
    <x v="1"/>
    <x v="4"/>
  </r>
  <r>
    <s v="Federal Way School District"/>
    <x v="1"/>
    <x v="1"/>
  </r>
  <r>
    <s v="Ferndale School District"/>
    <x v="0"/>
    <x v="0"/>
  </r>
  <r>
    <s v="Ferndale School District"/>
    <x v="1"/>
    <x v="2"/>
  </r>
  <r>
    <s v="Ferndale School District"/>
    <x v="2"/>
    <x v="8"/>
  </r>
  <r>
    <s v="Fife School District"/>
    <x v="0"/>
    <x v="0"/>
  </r>
  <r>
    <s v="Fife School District"/>
    <x v="1"/>
    <x v="2"/>
  </r>
  <r>
    <s v="Fife School District"/>
    <x v="0"/>
    <x v="4"/>
  </r>
  <r>
    <s v="Finley School District"/>
    <x v="0"/>
    <x v="0"/>
  </r>
  <r>
    <s v="Finley School District"/>
    <x v="1"/>
    <x v="2"/>
  </r>
  <r>
    <s v="Finley School District"/>
    <x v="0"/>
    <x v="3"/>
  </r>
  <r>
    <s v="Franklin Pierce School District"/>
    <x v="0"/>
    <x v="0"/>
  </r>
  <r>
    <s v="Franklin Pierce School District"/>
    <x v="1"/>
    <x v="2"/>
  </r>
  <r>
    <s v="Franklin Pierce School District"/>
    <x v="1"/>
    <x v="4"/>
  </r>
  <r>
    <s v="Franklin Pierce School District"/>
    <x v="0"/>
    <x v="4"/>
  </r>
  <r>
    <s v="Freeman School District"/>
    <x v="0"/>
    <x v="0"/>
  </r>
  <r>
    <s v="Freeman School District"/>
    <x v="1"/>
    <x v="2"/>
  </r>
  <r>
    <s v="Freeman School District"/>
    <x v="0"/>
    <x v="3"/>
  </r>
  <r>
    <s v="Garfield School District"/>
    <x v="0"/>
    <x v="0"/>
  </r>
  <r>
    <s v="Garfield School District"/>
    <x v="0"/>
    <x v="2"/>
  </r>
  <r>
    <s v="Garfield School District"/>
    <x v="1"/>
    <x v="2"/>
  </r>
  <r>
    <s v="Glenwood School District"/>
    <x v="0"/>
    <x v="2"/>
  </r>
  <r>
    <s v="Glenwood School District"/>
    <x v="1"/>
    <x v="1"/>
  </r>
  <r>
    <s v="Goldendale School District"/>
    <x v="0"/>
    <x v="0"/>
  </r>
  <r>
    <s v="Goldendale School District"/>
    <x v="1"/>
    <x v="2"/>
  </r>
  <r>
    <s v="Grand Coulee Dam School District"/>
    <x v="0"/>
    <x v="0"/>
  </r>
  <r>
    <s v="Grand Coulee Dam School District"/>
    <x v="1"/>
    <x v="2"/>
  </r>
  <r>
    <s v="Grandview School District"/>
    <x v="0"/>
    <x v="0"/>
  </r>
  <r>
    <s v="Grandview School District"/>
    <x v="1"/>
    <x v="2"/>
  </r>
  <r>
    <s v="Grandview School District"/>
    <x v="1"/>
    <x v="3"/>
  </r>
  <r>
    <s v="Granger School District"/>
    <x v="0"/>
    <x v="0"/>
  </r>
  <r>
    <s v="Granger School District"/>
    <x v="1"/>
    <x v="2"/>
  </r>
  <r>
    <s v="Granite Falls School District"/>
    <x v="0"/>
    <x v="0"/>
  </r>
  <r>
    <s v="Granite Falls School District"/>
    <x v="1"/>
    <x v="2"/>
  </r>
  <r>
    <s v="Granite Falls School District"/>
    <x v="0"/>
    <x v="3"/>
  </r>
  <r>
    <s v="Grapeview School District"/>
    <x v="2"/>
    <x v="8"/>
  </r>
  <r>
    <s v="Great Northern School District"/>
    <x v="0"/>
    <x v="2"/>
  </r>
  <r>
    <s v="Great Northern School District"/>
    <x v="1"/>
    <x v="1"/>
  </r>
  <r>
    <s v="Green Mountain School District"/>
    <x v="0"/>
    <x v="0"/>
  </r>
  <r>
    <s v="Green Mountain School District"/>
    <x v="0"/>
    <x v="2"/>
  </r>
  <r>
    <s v="Green Mountain School District"/>
    <x v="1"/>
    <x v="1"/>
  </r>
  <r>
    <s v="Griffin School District"/>
    <x v="0"/>
    <x v="0"/>
  </r>
  <r>
    <s v="Griffin School District"/>
    <x v="1"/>
    <x v="2"/>
  </r>
  <r>
    <s v="Griffin School District"/>
    <x v="1"/>
    <x v="1"/>
  </r>
  <r>
    <s v="Harrington School District"/>
    <x v="0"/>
    <x v="0"/>
  </r>
  <r>
    <s v="Harrington School District"/>
    <x v="1"/>
    <x v="2"/>
  </r>
  <r>
    <s v="Harrington School District"/>
    <x v="1"/>
    <x v="4"/>
  </r>
  <r>
    <s v="Harrington School District"/>
    <x v="0"/>
    <x v="4"/>
  </r>
  <r>
    <s v="Highland School District"/>
    <x v="0"/>
    <x v="0"/>
  </r>
  <r>
    <s v="Highland School District"/>
    <x v="1"/>
    <x v="2"/>
  </r>
  <r>
    <s v="Highland School District"/>
    <x v="1"/>
    <x v="4"/>
  </r>
  <r>
    <s v="Highland School District"/>
    <x v="0"/>
    <x v="4"/>
  </r>
  <r>
    <s v="Highline School District"/>
    <x v="0"/>
    <x v="0"/>
  </r>
  <r>
    <s v="Highline School District"/>
    <x v="1"/>
    <x v="3"/>
  </r>
  <r>
    <s v="Hockinson School District"/>
    <x v="0"/>
    <x v="0"/>
  </r>
  <r>
    <s v="Hockinson School District"/>
    <x v="1"/>
    <x v="2"/>
  </r>
  <r>
    <s v="Hockinson School District"/>
    <x v="0"/>
    <x v="3"/>
  </r>
  <r>
    <s v="Hockinson School District"/>
    <x v="1"/>
    <x v="4"/>
  </r>
  <r>
    <s v="Hood Canal School District"/>
    <x v="0"/>
    <x v="0"/>
  </r>
  <r>
    <s v="Hood Canal School District"/>
    <x v="0"/>
    <x v="2"/>
  </r>
  <r>
    <s v="Hood Canal School District"/>
    <x v="0"/>
    <x v="4"/>
  </r>
  <r>
    <s v="Hood Canal School District"/>
    <x v="1"/>
    <x v="4"/>
  </r>
  <r>
    <s v="Hood Canal School District"/>
    <x v="1"/>
    <x v="1"/>
  </r>
  <r>
    <s v="Hoquiam School District"/>
    <x v="0"/>
    <x v="0"/>
  </r>
  <r>
    <s v="Hoquiam School District"/>
    <x v="1"/>
    <x v="2"/>
  </r>
  <r>
    <s v="Hoquiam School District"/>
    <x v="1"/>
    <x v="3"/>
  </r>
  <r>
    <s v="Inchelium School District"/>
    <x v="0"/>
    <x v="0"/>
  </r>
  <r>
    <s v="Inchelium School District"/>
    <x v="0"/>
    <x v="2"/>
  </r>
  <r>
    <s v="Inchelium School District"/>
    <x v="1"/>
    <x v="2"/>
  </r>
  <r>
    <s v="Inchelium School District"/>
    <x v="1"/>
    <x v="6"/>
  </r>
  <r>
    <s v="Inchelium School District"/>
    <x v="1"/>
    <x v="4"/>
  </r>
  <r>
    <s v="Inchelium School District"/>
    <x v="0"/>
    <x v="4"/>
  </r>
  <r>
    <s v="Index School District"/>
    <x v="0"/>
    <x v="0"/>
  </r>
  <r>
    <s v="Index School District"/>
    <x v="0"/>
    <x v="2"/>
  </r>
  <r>
    <s v="Index School District"/>
    <x v="1"/>
    <x v="2"/>
  </r>
  <r>
    <s v="Index School District"/>
    <x v="1"/>
    <x v="3"/>
  </r>
  <r>
    <s v="Index School District"/>
    <x v="0"/>
    <x v="3"/>
  </r>
  <r>
    <s v="Issaquah School District"/>
    <x v="0"/>
    <x v="0"/>
  </r>
  <r>
    <s v="Issaquah School District"/>
    <x v="0"/>
    <x v="3"/>
  </r>
  <r>
    <s v="Issaquah School District"/>
    <x v="1"/>
    <x v="3"/>
  </r>
  <r>
    <s v="Issaquah School District"/>
    <x v="1"/>
    <x v="4"/>
  </r>
  <r>
    <s v="Kahlotus School District"/>
    <x v="0"/>
    <x v="0"/>
  </r>
  <r>
    <s v="Kahlotus School District"/>
    <x v="1"/>
    <x v="2"/>
  </r>
  <r>
    <s v="Kalama School District"/>
    <x v="0"/>
    <x v="0"/>
  </r>
  <r>
    <s v="Kalama School District"/>
    <x v="1"/>
    <x v="2"/>
  </r>
  <r>
    <s v="Kalama School District"/>
    <x v="1"/>
    <x v="6"/>
  </r>
  <r>
    <s v="Kalama School District"/>
    <x v="1"/>
    <x v="4"/>
  </r>
  <r>
    <s v="Kalama School District"/>
    <x v="0"/>
    <x v="4"/>
  </r>
  <r>
    <s v="Keller School District"/>
    <x v="0"/>
    <x v="0"/>
  </r>
  <r>
    <s v="Keller School District"/>
    <x v="1"/>
    <x v="1"/>
  </r>
  <r>
    <s v="Kelso School District"/>
    <x v="0"/>
    <x v="0"/>
  </r>
  <r>
    <s v="Kelso School District"/>
    <x v="1"/>
    <x v="2"/>
  </r>
  <r>
    <s v="Kelso School District"/>
    <x v="1"/>
    <x v="3"/>
  </r>
  <r>
    <s v="Kelso School District"/>
    <x v="0"/>
    <x v="3"/>
  </r>
  <r>
    <s v="Kelso School District"/>
    <x v="1"/>
    <x v="6"/>
  </r>
  <r>
    <s v="Kelso School District"/>
    <x v="1"/>
    <x v="4"/>
  </r>
  <r>
    <s v="Kelso School District"/>
    <x v="0"/>
    <x v="4"/>
  </r>
  <r>
    <s v="Kelso School District"/>
    <x v="0"/>
    <x v="5"/>
  </r>
  <r>
    <s v="Kelso School District"/>
    <x v="1"/>
    <x v="5"/>
  </r>
  <r>
    <s v="Kennewick School District"/>
    <x v="0"/>
    <x v="0"/>
  </r>
  <r>
    <s v="Kennewick School District"/>
    <x v="1"/>
    <x v="3"/>
  </r>
  <r>
    <s v="Kent School District"/>
    <x v="0"/>
    <x v="0"/>
  </r>
  <r>
    <s v="Kent School District"/>
    <x v="1"/>
    <x v="3"/>
  </r>
  <r>
    <s v="Kent School District"/>
    <x v="1"/>
    <x v="4"/>
  </r>
  <r>
    <s v="Kent School District"/>
    <x v="0"/>
    <x v="4"/>
  </r>
  <r>
    <s v="Kettle Falls School District"/>
    <x v="0"/>
    <x v="0"/>
  </r>
  <r>
    <s v="Kettle Falls School District"/>
    <x v="1"/>
    <x v="2"/>
  </r>
  <r>
    <s v="Kiona-Benton City School District"/>
    <x v="0"/>
    <x v="0"/>
  </r>
  <r>
    <s v="Kiona-Benton City School District"/>
    <x v="1"/>
    <x v="2"/>
  </r>
  <r>
    <s v="Kittitas School District"/>
    <x v="0"/>
    <x v="0"/>
  </r>
  <r>
    <s v="Kittitas School District"/>
    <x v="1"/>
    <x v="2"/>
  </r>
  <r>
    <s v="Klickitat School District"/>
    <x v="0"/>
    <x v="0"/>
  </r>
  <r>
    <s v="Klickitat School District"/>
    <x v="0"/>
    <x v="2"/>
  </r>
  <r>
    <s v="Klickitat School District"/>
    <x v="1"/>
    <x v="2"/>
  </r>
  <r>
    <s v="Klickitat School District"/>
    <x v="1"/>
    <x v="3"/>
  </r>
  <r>
    <s v="Klickitat School District"/>
    <x v="1"/>
    <x v="4"/>
  </r>
  <r>
    <s v="Klickitat School District"/>
    <x v="0"/>
    <x v="4"/>
  </r>
  <r>
    <s v="La Center School District"/>
    <x v="0"/>
    <x v="0"/>
  </r>
  <r>
    <s v="La Center School District"/>
    <x v="0"/>
    <x v="2"/>
  </r>
  <r>
    <s v="La Center School District"/>
    <x v="1"/>
    <x v="2"/>
  </r>
  <r>
    <s v="La Center School District"/>
    <x v="1"/>
    <x v="3"/>
  </r>
  <r>
    <s v="La Center School District"/>
    <x v="0"/>
    <x v="3"/>
  </r>
  <r>
    <s v="La Center School District"/>
    <x v="1"/>
    <x v="6"/>
  </r>
  <r>
    <s v="La Center School District"/>
    <x v="0"/>
    <x v="4"/>
  </r>
  <r>
    <s v="La Conner School District"/>
    <x v="0"/>
    <x v="0"/>
  </r>
  <r>
    <s v="La Conner School District"/>
    <x v="1"/>
    <x v="2"/>
  </r>
  <r>
    <s v="La Conner School District"/>
    <x v="1"/>
    <x v="4"/>
  </r>
  <r>
    <s v="La Conner School District"/>
    <x v="0"/>
    <x v="4"/>
  </r>
  <r>
    <s v="LaCrosse School District"/>
    <x v="0"/>
    <x v="0"/>
  </r>
  <r>
    <s v="LaCrosse School District"/>
    <x v="1"/>
    <x v="2"/>
  </r>
  <r>
    <s v="LaCrosse School District"/>
    <x v="0"/>
    <x v="4"/>
  </r>
  <r>
    <s v="Lake Chelan School District"/>
    <x v="0"/>
    <x v="0"/>
  </r>
  <r>
    <s v="Lake Chelan School District"/>
    <x v="0"/>
    <x v="2"/>
  </r>
  <r>
    <s v="Lake Chelan School District"/>
    <x v="1"/>
    <x v="2"/>
  </r>
  <r>
    <s v="Lake Quinault School District"/>
    <x v="0"/>
    <x v="0"/>
  </r>
  <r>
    <s v="Lake Quinault School District"/>
    <x v="0"/>
    <x v="2"/>
  </r>
  <r>
    <s v="Lake Quinault School District"/>
    <x v="1"/>
    <x v="2"/>
  </r>
  <r>
    <s v="Lake Stevens School District"/>
    <x v="0"/>
    <x v="0"/>
  </r>
  <r>
    <s v="Lake Stevens School District"/>
    <x v="1"/>
    <x v="2"/>
  </r>
  <r>
    <s v="Lake Stevens School District"/>
    <x v="1"/>
    <x v="3"/>
  </r>
  <r>
    <s v="Lake Washington School District"/>
    <x v="0"/>
    <x v="0"/>
  </r>
  <r>
    <s v="Lake Washington School District"/>
    <x v="1"/>
    <x v="3"/>
  </r>
  <r>
    <s v="Lake Washington School District"/>
    <x v="1"/>
    <x v="4"/>
  </r>
  <r>
    <s v="Lake Washington School District"/>
    <x v="0"/>
    <x v="4"/>
  </r>
  <r>
    <s v="Lakewood School District"/>
    <x v="0"/>
    <x v="0"/>
  </r>
  <r>
    <s v="Lakewood School District"/>
    <x v="1"/>
    <x v="2"/>
  </r>
  <r>
    <s v="Lakewood School District"/>
    <x v="1"/>
    <x v="3"/>
  </r>
  <r>
    <s v="Lakewood School District"/>
    <x v="0"/>
    <x v="3"/>
  </r>
  <r>
    <s v="Lamont School District"/>
    <x v="0"/>
    <x v="0"/>
  </r>
  <r>
    <s v="Lamont School District"/>
    <x v="1"/>
    <x v="2"/>
  </r>
  <r>
    <s v="Liberty School District"/>
    <x v="0"/>
    <x v="0"/>
  </r>
  <r>
    <s v="Liberty School District"/>
    <x v="0"/>
    <x v="2"/>
  </r>
  <r>
    <s v="Liberty School District"/>
    <x v="1"/>
    <x v="2"/>
  </r>
  <r>
    <s v="Lind School District"/>
    <x v="0"/>
    <x v="0"/>
  </r>
  <r>
    <s v="Lind School District"/>
    <x v="1"/>
    <x v="2"/>
  </r>
  <r>
    <s v="Longview School District"/>
    <x v="0"/>
    <x v="0"/>
  </r>
  <r>
    <s v="Longview School District"/>
    <x v="1"/>
    <x v="3"/>
  </r>
  <r>
    <s v="Longview School District"/>
    <x v="1"/>
    <x v="1"/>
  </r>
  <r>
    <s v="Loon Lake School District"/>
    <x v="0"/>
    <x v="0"/>
  </r>
  <r>
    <s v="Loon Lake School District"/>
    <x v="1"/>
    <x v="2"/>
  </r>
  <r>
    <s v="Loon Lake School District"/>
    <x v="0"/>
    <x v="4"/>
  </r>
  <r>
    <s v="Lopez School District"/>
    <x v="0"/>
    <x v="0"/>
  </r>
  <r>
    <s v="Lopez School District"/>
    <x v="1"/>
    <x v="2"/>
  </r>
  <r>
    <s v="Lyle School District"/>
    <x v="0"/>
    <x v="0"/>
  </r>
  <r>
    <s v="Lyle School District"/>
    <x v="1"/>
    <x v="2"/>
  </r>
  <r>
    <s v="Lynden School District"/>
    <x v="0"/>
    <x v="0"/>
  </r>
  <r>
    <s v="Lynden School District"/>
    <x v="1"/>
    <x v="2"/>
  </r>
  <r>
    <s v="Mabton School District"/>
    <x v="0"/>
    <x v="0"/>
  </r>
  <r>
    <s v="Mabton School District"/>
    <x v="1"/>
    <x v="2"/>
  </r>
  <r>
    <s v="Mansfield School District"/>
    <x v="0"/>
    <x v="0"/>
  </r>
  <r>
    <s v="Mansfield School District"/>
    <x v="0"/>
    <x v="2"/>
  </r>
  <r>
    <s v="Mansfield School District"/>
    <x v="1"/>
    <x v="2"/>
  </r>
  <r>
    <s v="Mansfield School District"/>
    <x v="1"/>
    <x v="3"/>
  </r>
  <r>
    <s v="Manson School District"/>
    <x v="0"/>
    <x v="0"/>
  </r>
  <r>
    <s v="Manson School District"/>
    <x v="1"/>
    <x v="2"/>
  </r>
  <r>
    <s v="Manson School District"/>
    <x v="0"/>
    <x v="3"/>
  </r>
  <r>
    <s v="Manson School District"/>
    <x v="1"/>
    <x v="4"/>
  </r>
  <r>
    <s v="Mary M Knight School District"/>
    <x v="0"/>
    <x v="2"/>
  </r>
  <r>
    <s v="Mary M Knight School District"/>
    <x v="1"/>
    <x v="2"/>
  </r>
  <r>
    <s v="Mary Walker School District"/>
    <x v="2"/>
    <x v="8"/>
  </r>
  <r>
    <s v="Marysville School District"/>
    <x v="0"/>
    <x v="0"/>
  </r>
  <r>
    <s v="Marysville School District"/>
    <x v="1"/>
    <x v="2"/>
  </r>
  <r>
    <s v="Marysville School District"/>
    <x v="1"/>
    <x v="3"/>
  </r>
  <r>
    <s v="Marysville School District"/>
    <x v="0"/>
    <x v="4"/>
  </r>
  <r>
    <s v="McCleary School District"/>
    <x v="0"/>
    <x v="0"/>
  </r>
  <r>
    <s v="McCleary School District"/>
    <x v="1"/>
    <x v="2"/>
  </r>
  <r>
    <s v="McCleary School District"/>
    <x v="1"/>
    <x v="4"/>
  </r>
  <r>
    <s v="Mead School District"/>
    <x v="0"/>
    <x v="0"/>
  </r>
  <r>
    <s v="Mead School District"/>
    <x v="1"/>
    <x v="2"/>
  </r>
  <r>
    <s v="Mead School District"/>
    <x v="1"/>
    <x v="3"/>
  </r>
  <r>
    <s v="Mead School District"/>
    <x v="0"/>
    <x v="3"/>
  </r>
  <r>
    <s v="Medical Lake School District"/>
    <x v="0"/>
    <x v="0"/>
  </r>
  <r>
    <s v="Medical Lake School District"/>
    <x v="0"/>
    <x v="2"/>
  </r>
  <r>
    <s v="Medical Lake School District"/>
    <x v="1"/>
    <x v="2"/>
  </r>
  <r>
    <s v="Medical Lake School District"/>
    <x v="0"/>
    <x v="3"/>
  </r>
  <r>
    <s v="Medical Lake School District"/>
    <x v="0"/>
    <x v="4"/>
  </r>
  <r>
    <s v="Medical Lake School District"/>
    <x v="1"/>
    <x v="4"/>
  </r>
  <r>
    <s v="Mercer Island School District"/>
    <x v="0"/>
    <x v="0"/>
  </r>
  <r>
    <s v="Mercer Island School District"/>
    <x v="1"/>
    <x v="2"/>
  </r>
  <r>
    <s v="Mercer Island School District"/>
    <x v="0"/>
    <x v="4"/>
  </r>
  <r>
    <s v="Mercer Island School District"/>
    <x v="1"/>
    <x v="1"/>
  </r>
  <r>
    <s v="Meridian School District"/>
    <x v="0"/>
    <x v="0"/>
  </r>
  <r>
    <s v="Meridian School District"/>
    <x v="1"/>
    <x v="2"/>
  </r>
  <r>
    <s v="Methow Valley School District"/>
    <x v="0"/>
    <x v="0"/>
  </r>
  <r>
    <s v="Methow Valley School District"/>
    <x v="1"/>
    <x v="2"/>
  </r>
  <r>
    <s v="Mill A School District"/>
    <x v="0"/>
    <x v="0"/>
  </r>
  <r>
    <s v="Mill A School District"/>
    <x v="0"/>
    <x v="2"/>
  </r>
  <r>
    <s v="Mill A School District"/>
    <x v="1"/>
    <x v="1"/>
  </r>
  <r>
    <s v="Monroe School District"/>
    <x v="0"/>
    <x v="0"/>
  </r>
  <r>
    <s v="Monroe School District"/>
    <x v="1"/>
    <x v="2"/>
  </r>
  <r>
    <s v="Monroe School District"/>
    <x v="1"/>
    <x v="3"/>
  </r>
  <r>
    <s v="Monroe School District"/>
    <x v="0"/>
    <x v="3"/>
  </r>
  <r>
    <s v="Monroe School District"/>
    <x v="0"/>
    <x v="4"/>
  </r>
  <r>
    <s v="Monroe School District"/>
    <x v="1"/>
    <x v="4"/>
  </r>
  <r>
    <s v="Monroe School District"/>
    <x v="0"/>
    <x v="5"/>
  </r>
  <r>
    <s v="Monroe School District"/>
    <x v="0"/>
    <x v="7"/>
  </r>
  <r>
    <s v="Monroe School District"/>
    <x v="0"/>
    <x v="1"/>
  </r>
  <r>
    <s v="Montesano School District"/>
    <x v="0"/>
    <x v="0"/>
  </r>
  <r>
    <s v="Montesano School District"/>
    <x v="1"/>
    <x v="2"/>
  </r>
  <r>
    <s v="Morton School District"/>
    <x v="0"/>
    <x v="0"/>
  </r>
  <r>
    <s v="Morton School District"/>
    <x v="1"/>
    <x v="2"/>
  </r>
  <r>
    <s v="Moses Lake School District"/>
    <x v="0"/>
    <x v="0"/>
  </r>
  <r>
    <s v="Moses Lake School District"/>
    <x v="1"/>
    <x v="2"/>
  </r>
  <r>
    <s v="Mossyrock School District"/>
    <x v="0"/>
    <x v="0"/>
  </r>
  <r>
    <s v="Mossyrock School District"/>
    <x v="1"/>
    <x v="2"/>
  </r>
  <r>
    <s v="Mount Adams School District"/>
    <x v="0"/>
    <x v="0"/>
  </r>
  <r>
    <s v="Mount Adams School District"/>
    <x v="1"/>
    <x v="2"/>
  </r>
  <r>
    <s v="Mount Adams School District"/>
    <x v="1"/>
    <x v="3"/>
  </r>
  <r>
    <s v="Mount Baker School District"/>
    <x v="2"/>
    <x v="8"/>
  </r>
  <r>
    <s v="Mount Pleasant School District"/>
    <x v="0"/>
    <x v="2"/>
  </r>
  <r>
    <s v="Mount Pleasant School District"/>
    <x v="1"/>
    <x v="1"/>
  </r>
  <r>
    <s v="Mount Vernon School District"/>
    <x v="0"/>
    <x v="0"/>
  </r>
  <r>
    <s v="Mount Vernon School District"/>
    <x v="1"/>
    <x v="2"/>
  </r>
  <r>
    <s v="Mount Vernon School District"/>
    <x v="0"/>
    <x v="3"/>
  </r>
  <r>
    <s v="Mukilteo School District"/>
    <x v="0"/>
    <x v="0"/>
  </r>
  <r>
    <s v="Mukilteo School District"/>
    <x v="1"/>
    <x v="3"/>
  </r>
  <r>
    <s v="Naches Valley School District"/>
    <x v="0"/>
    <x v="0"/>
  </r>
  <r>
    <s v="Naches Valley School District"/>
    <x v="1"/>
    <x v="2"/>
  </r>
  <r>
    <s v="Naches Valley School District"/>
    <x v="0"/>
    <x v="3"/>
  </r>
  <r>
    <s v="Naches Valley School District"/>
    <x v="0"/>
    <x v="4"/>
  </r>
  <r>
    <s v="Napavine School District"/>
    <x v="0"/>
    <x v="0"/>
  </r>
  <r>
    <s v="Napavine School District"/>
    <x v="1"/>
    <x v="2"/>
  </r>
  <r>
    <s v="Napavine School District"/>
    <x v="1"/>
    <x v="4"/>
  </r>
  <r>
    <s v="Napavine School District"/>
    <x v="0"/>
    <x v="4"/>
  </r>
  <r>
    <s v="Naselle-Grays River Valley School District"/>
    <x v="0"/>
    <x v="0"/>
  </r>
  <r>
    <s v="Naselle-Grays River Valley School District"/>
    <x v="1"/>
    <x v="2"/>
  </r>
  <r>
    <s v="Naselle-Grays River Valley School District"/>
    <x v="0"/>
    <x v="4"/>
  </r>
  <r>
    <s v="Nespelem School District"/>
    <x v="0"/>
    <x v="0"/>
  </r>
  <r>
    <s v="Nespelem School District"/>
    <x v="1"/>
    <x v="1"/>
  </r>
  <r>
    <s v="Newport School District"/>
    <x v="0"/>
    <x v="0"/>
  </r>
  <r>
    <s v="Newport School District"/>
    <x v="1"/>
    <x v="2"/>
  </r>
  <r>
    <s v="Nine Mile Falls School District"/>
    <x v="0"/>
    <x v="0"/>
  </r>
  <r>
    <s v="Nine Mile Falls School District"/>
    <x v="1"/>
    <x v="2"/>
  </r>
  <r>
    <s v="Nooksack Valley School District"/>
    <x v="0"/>
    <x v="0"/>
  </r>
  <r>
    <s v="Nooksack Valley School District"/>
    <x v="1"/>
    <x v="2"/>
  </r>
  <r>
    <s v="Nooksack Valley School District"/>
    <x v="1"/>
    <x v="3"/>
  </r>
  <r>
    <s v="Nooksack Valley School District"/>
    <x v="1"/>
    <x v="4"/>
  </r>
  <r>
    <s v="Nooksack Valley School District"/>
    <x v="0"/>
    <x v="4"/>
  </r>
  <r>
    <s v="North Beach School District"/>
    <x v="0"/>
    <x v="0"/>
  </r>
  <r>
    <s v="North Beach School District"/>
    <x v="1"/>
    <x v="2"/>
  </r>
  <r>
    <s v="North Franklin School District"/>
    <x v="0"/>
    <x v="0"/>
  </r>
  <r>
    <s v="North Franklin School District"/>
    <x v="1"/>
    <x v="2"/>
  </r>
  <r>
    <s v="North Kitsap School District"/>
    <x v="0"/>
    <x v="0"/>
  </r>
  <r>
    <s v="North Kitsap School District"/>
    <x v="1"/>
    <x v="6"/>
  </r>
  <r>
    <s v="North Mason School District"/>
    <x v="0"/>
    <x v="0"/>
  </r>
  <r>
    <s v="North Mason School District"/>
    <x v="1"/>
    <x v="2"/>
  </r>
  <r>
    <s v="North Mason School District"/>
    <x v="1"/>
    <x v="3"/>
  </r>
  <r>
    <s v="North Mason School District"/>
    <x v="0"/>
    <x v="3"/>
  </r>
  <r>
    <s v="North Mason School District"/>
    <x v="1"/>
    <x v="4"/>
  </r>
  <r>
    <s v="North River School District"/>
    <x v="0"/>
    <x v="2"/>
  </r>
  <r>
    <s v="North River School District"/>
    <x v="1"/>
    <x v="1"/>
  </r>
  <r>
    <s v="North Thurston Public Schools"/>
    <x v="0"/>
    <x v="0"/>
  </r>
  <r>
    <s v="North Thurston Public Schools"/>
    <x v="1"/>
    <x v="2"/>
  </r>
  <r>
    <s v="North Thurston Public Schools"/>
    <x v="1"/>
    <x v="3"/>
  </r>
  <r>
    <s v="North Thurston Public Schools"/>
    <x v="0"/>
    <x v="3"/>
  </r>
  <r>
    <s v="North Thurston Public Schools"/>
    <x v="0"/>
    <x v="4"/>
  </r>
  <r>
    <s v="North Thurston Public Schools"/>
    <x v="0"/>
    <x v="7"/>
  </r>
  <r>
    <s v="Northport School District"/>
    <x v="0"/>
    <x v="0"/>
  </r>
  <r>
    <s v="Northport School District"/>
    <x v="1"/>
    <x v="2"/>
  </r>
  <r>
    <s v="Northport School District"/>
    <x v="1"/>
    <x v="6"/>
  </r>
  <r>
    <s v="Northshore School District"/>
    <x v="0"/>
    <x v="0"/>
  </r>
  <r>
    <s v="Northshore School District"/>
    <x v="0"/>
    <x v="4"/>
  </r>
  <r>
    <s v="Northshore School District"/>
    <x v="1"/>
    <x v="4"/>
  </r>
  <r>
    <s v="Northshore School District"/>
    <x v="0"/>
    <x v="5"/>
  </r>
  <r>
    <s v="Northshore School District"/>
    <x v="0"/>
    <x v="7"/>
  </r>
  <r>
    <s v="Northshore School District"/>
    <x v="0"/>
    <x v="1"/>
  </r>
  <r>
    <s v="Northshore School District"/>
    <x v="1"/>
    <x v="1"/>
  </r>
  <r>
    <s v="Oak Harbor School District"/>
    <x v="0"/>
    <x v="0"/>
  </r>
  <r>
    <s v="Oak Harbor School District"/>
    <x v="1"/>
    <x v="2"/>
  </r>
  <r>
    <s v="Oak Harbor School District"/>
    <x v="1"/>
    <x v="3"/>
  </r>
  <r>
    <s v="Oak Harbor School District"/>
    <x v="1"/>
    <x v="4"/>
  </r>
  <r>
    <s v="Oak Harbor School District"/>
    <x v="0"/>
    <x v="4"/>
  </r>
  <r>
    <s v="Oakesdale School District"/>
    <x v="0"/>
    <x v="0"/>
  </r>
  <r>
    <s v="Oakesdale School District"/>
    <x v="1"/>
    <x v="6"/>
  </r>
  <r>
    <s v="Oakville School District"/>
    <x v="0"/>
    <x v="0"/>
  </r>
  <r>
    <s v="Oakville School District"/>
    <x v="1"/>
    <x v="2"/>
  </r>
  <r>
    <s v="Ocean Beach School District"/>
    <x v="0"/>
    <x v="0"/>
  </r>
  <r>
    <s v="Ocean Beach School District"/>
    <x v="1"/>
    <x v="2"/>
  </r>
  <r>
    <s v="Ocosta School District"/>
    <x v="0"/>
    <x v="0"/>
  </r>
  <r>
    <s v="Ocosta School District"/>
    <x v="1"/>
    <x v="2"/>
  </r>
  <r>
    <s v="Ocosta School District"/>
    <x v="1"/>
    <x v="3"/>
  </r>
  <r>
    <s v="Ocosta School District"/>
    <x v="0"/>
    <x v="3"/>
  </r>
  <r>
    <s v="Ocosta School District"/>
    <x v="1"/>
    <x v="4"/>
  </r>
  <r>
    <s v="Ocosta School District"/>
    <x v="1"/>
    <x v="5"/>
  </r>
  <r>
    <s v="Odessa School District"/>
    <x v="0"/>
    <x v="0"/>
  </r>
  <r>
    <s v="Odessa School District"/>
    <x v="1"/>
    <x v="2"/>
  </r>
  <r>
    <s v="Okanogan School District"/>
    <x v="0"/>
    <x v="0"/>
  </r>
  <r>
    <s v="Okanogan School District"/>
    <x v="1"/>
    <x v="2"/>
  </r>
  <r>
    <s v="Olympia School District"/>
    <x v="0"/>
    <x v="0"/>
  </r>
  <r>
    <s v="Olympia School District"/>
    <x v="1"/>
    <x v="2"/>
  </r>
  <r>
    <s v="Olympia School District"/>
    <x v="1"/>
    <x v="3"/>
  </r>
  <r>
    <s v="Olympia School District"/>
    <x v="0"/>
    <x v="3"/>
  </r>
  <r>
    <s v="Olympia School District"/>
    <x v="1"/>
    <x v="4"/>
  </r>
  <r>
    <s v="Omak School District"/>
    <x v="0"/>
    <x v="0"/>
  </r>
  <r>
    <s v="Omak School District"/>
    <x v="1"/>
    <x v="2"/>
  </r>
  <r>
    <s v="Omak School District"/>
    <x v="0"/>
    <x v="4"/>
  </r>
  <r>
    <s v="Onalaska School District"/>
    <x v="0"/>
    <x v="0"/>
  </r>
  <r>
    <s v="Onalaska School District"/>
    <x v="1"/>
    <x v="2"/>
  </r>
  <r>
    <s v="Onalaska School District"/>
    <x v="1"/>
    <x v="4"/>
  </r>
  <r>
    <s v="Onalaska School District"/>
    <x v="0"/>
    <x v="4"/>
  </r>
  <r>
    <s v="Onion Creek School District"/>
    <x v="0"/>
    <x v="0"/>
  </r>
  <r>
    <s v="Onion Creek School District"/>
    <x v="0"/>
    <x v="2"/>
  </r>
  <r>
    <s v="Onion Creek School District"/>
    <x v="1"/>
    <x v="1"/>
  </r>
  <r>
    <s v="Orcas Island School District"/>
    <x v="0"/>
    <x v="0"/>
  </r>
  <r>
    <s v="Orcas Island School District"/>
    <x v="1"/>
    <x v="2"/>
  </r>
  <r>
    <s v="Orchard Prairie School District"/>
    <x v="0"/>
    <x v="2"/>
  </r>
  <r>
    <s v="Orchard Prairie School District"/>
    <x v="1"/>
    <x v="3"/>
  </r>
  <r>
    <s v="Orient School District"/>
    <x v="0"/>
    <x v="0"/>
  </r>
  <r>
    <s v="Orient School District"/>
    <x v="1"/>
    <x v="2"/>
  </r>
  <r>
    <s v="Orondo School District"/>
    <x v="0"/>
    <x v="0"/>
  </r>
  <r>
    <s v="Orondo School District"/>
    <x v="1"/>
    <x v="1"/>
  </r>
  <r>
    <s v="Oroville School District"/>
    <x v="0"/>
    <x v="0"/>
  </r>
  <r>
    <s v="Oroville School District"/>
    <x v="1"/>
    <x v="2"/>
  </r>
  <r>
    <s v="Oroville School District"/>
    <x v="1"/>
    <x v="4"/>
  </r>
  <r>
    <s v="Oroville School District"/>
    <x v="0"/>
    <x v="4"/>
  </r>
  <r>
    <s v="Orting School District"/>
    <x v="0"/>
    <x v="0"/>
  </r>
  <r>
    <s v="Orting School District"/>
    <x v="1"/>
    <x v="2"/>
  </r>
  <r>
    <s v="Othello School District"/>
    <x v="0"/>
    <x v="0"/>
  </r>
  <r>
    <s v="Othello School District"/>
    <x v="1"/>
    <x v="2"/>
  </r>
  <r>
    <s v="Palisades School District"/>
    <x v="0"/>
    <x v="0"/>
  </r>
  <r>
    <s v="Palisades School District"/>
    <x v="0"/>
    <x v="2"/>
  </r>
  <r>
    <s v="Palisades School District"/>
    <x v="1"/>
    <x v="2"/>
  </r>
  <r>
    <s v="Palouse School District"/>
    <x v="0"/>
    <x v="0"/>
  </r>
  <r>
    <s v="Palouse School District"/>
    <x v="1"/>
    <x v="2"/>
  </r>
  <r>
    <s v="Pasco School District"/>
    <x v="0"/>
    <x v="0"/>
  </r>
  <r>
    <s v="Pasco School District"/>
    <x v="1"/>
    <x v="3"/>
  </r>
  <r>
    <s v="Pateros School District"/>
    <x v="0"/>
    <x v="0"/>
  </r>
  <r>
    <s v="Pateros School District"/>
    <x v="1"/>
    <x v="2"/>
  </r>
  <r>
    <s v="Pateros School District"/>
    <x v="1"/>
    <x v="4"/>
  </r>
  <r>
    <s v="Paterson School District"/>
    <x v="0"/>
    <x v="0"/>
  </r>
  <r>
    <s v="Paterson School District"/>
    <x v="0"/>
    <x v="2"/>
  </r>
  <r>
    <s v="Paterson School District"/>
    <x v="1"/>
    <x v="6"/>
  </r>
  <r>
    <s v="Paterson School District"/>
    <x v="1"/>
    <x v="4"/>
  </r>
  <r>
    <s v="Paterson School District"/>
    <x v="0"/>
    <x v="4"/>
  </r>
  <r>
    <s v="Paterson School District"/>
    <x v="0"/>
    <x v="5"/>
  </r>
  <r>
    <s v="Paterson School District"/>
    <x v="1"/>
    <x v="1"/>
  </r>
  <r>
    <s v="Pe Ell School District"/>
    <x v="0"/>
    <x v="0"/>
  </r>
  <r>
    <s v="Pe Ell School District"/>
    <x v="0"/>
    <x v="2"/>
  </r>
  <r>
    <s v="Pe Ell School District"/>
    <x v="1"/>
    <x v="1"/>
  </r>
  <r>
    <s v="Peninsula School District"/>
    <x v="0"/>
    <x v="0"/>
  </r>
  <r>
    <s v="Peninsula School District"/>
    <x v="1"/>
    <x v="3"/>
  </r>
  <r>
    <s v="Peninsula School District"/>
    <x v="1"/>
    <x v="4"/>
  </r>
  <r>
    <s v="Peninsula School District"/>
    <x v="0"/>
    <x v="4"/>
  </r>
  <r>
    <s v="Pioneer School District"/>
    <x v="0"/>
    <x v="0"/>
  </r>
  <r>
    <s v="Pioneer School District"/>
    <x v="1"/>
    <x v="2"/>
  </r>
  <r>
    <s v="Pomeroy School District"/>
    <x v="0"/>
    <x v="0"/>
  </r>
  <r>
    <s v="Pomeroy School District"/>
    <x v="1"/>
    <x v="2"/>
  </r>
  <r>
    <s v="Pomeroy School District"/>
    <x v="0"/>
    <x v="4"/>
  </r>
  <r>
    <s v="Port Angeles School District"/>
    <x v="0"/>
    <x v="0"/>
  </r>
  <r>
    <s v="Port Angeles School District"/>
    <x v="0"/>
    <x v="3"/>
  </r>
  <r>
    <s v="Port Angeles School District"/>
    <x v="1"/>
    <x v="1"/>
  </r>
  <r>
    <s v="Port Townsend School District"/>
    <x v="0"/>
    <x v="0"/>
  </r>
  <r>
    <s v="Port Townsend School District"/>
    <x v="1"/>
    <x v="6"/>
  </r>
  <r>
    <s v="Prescott School District"/>
    <x v="0"/>
    <x v="0"/>
  </r>
  <r>
    <s v="Prescott School District"/>
    <x v="0"/>
    <x v="2"/>
  </r>
  <r>
    <s v="Prescott School District"/>
    <x v="1"/>
    <x v="3"/>
  </r>
  <r>
    <s v="Prosser School District"/>
    <x v="0"/>
    <x v="0"/>
  </r>
  <r>
    <s v="Prosser School District"/>
    <x v="1"/>
    <x v="2"/>
  </r>
  <r>
    <s v="Prosser School District"/>
    <x v="1"/>
    <x v="6"/>
  </r>
  <r>
    <s v="Pullman School District"/>
    <x v="0"/>
    <x v="0"/>
  </r>
  <r>
    <s v="Pullman School District"/>
    <x v="1"/>
    <x v="2"/>
  </r>
  <r>
    <s v="Pullman School District"/>
    <x v="0"/>
    <x v="3"/>
  </r>
  <r>
    <s v="Pullman School District"/>
    <x v="1"/>
    <x v="6"/>
  </r>
  <r>
    <s v="Pullman School District"/>
    <x v="1"/>
    <x v="1"/>
  </r>
  <r>
    <s v="Pullman School District"/>
    <x v="0"/>
    <x v="1"/>
  </r>
  <r>
    <s v="Puyallup School District"/>
    <x v="0"/>
    <x v="0"/>
  </r>
  <r>
    <s v="Puyallup School District"/>
    <x v="1"/>
    <x v="3"/>
  </r>
  <r>
    <s v="Puyallup School District"/>
    <x v="1"/>
    <x v="1"/>
  </r>
  <r>
    <s v="Puyallup School District"/>
    <x v="0"/>
    <x v="1"/>
  </r>
  <r>
    <s v="Queets-Clearwater School District"/>
    <x v="0"/>
    <x v="0"/>
  </r>
  <r>
    <s v="Queets-Clearwater School District"/>
    <x v="0"/>
    <x v="2"/>
  </r>
  <r>
    <s v="Queets-Clearwater School District"/>
    <x v="1"/>
    <x v="2"/>
  </r>
  <r>
    <s v="Quilcene School District"/>
    <x v="0"/>
    <x v="0"/>
  </r>
  <r>
    <s v="Quilcene School District"/>
    <x v="1"/>
    <x v="2"/>
  </r>
  <r>
    <s v="Quilcene School District"/>
    <x v="1"/>
    <x v="3"/>
  </r>
  <r>
    <s v="Quilcene School District"/>
    <x v="0"/>
    <x v="3"/>
  </r>
  <r>
    <s v="Quilcene School District"/>
    <x v="1"/>
    <x v="6"/>
  </r>
  <r>
    <s v="Quilcene School District"/>
    <x v="1"/>
    <x v="4"/>
  </r>
  <r>
    <s v="Quilcene School District"/>
    <x v="0"/>
    <x v="5"/>
  </r>
  <r>
    <s v="Quilcene School District"/>
    <x v="1"/>
    <x v="7"/>
  </r>
  <r>
    <s v="Quilcene School District"/>
    <x v="1"/>
    <x v="1"/>
  </r>
  <r>
    <s v="Quillayute Valley School District"/>
    <x v="0"/>
    <x v="0"/>
  </r>
  <r>
    <s v="Quillayute Valley School District"/>
    <x v="1"/>
    <x v="2"/>
  </r>
  <r>
    <s v="Quillayute Valley School District"/>
    <x v="1"/>
    <x v="3"/>
  </r>
  <r>
    <s v="Quillayute Valley School District"/>
    <x v="0"/>
    <x v="3"/>
  </r>
  <r>
    <s v="Quillayute Valley School District"/>
    <x v="0"/>
    <x v="4"/>
  </r>
  <r>
    <s v="Quincy School District"/>
    <x v="0"/>
    <x v="0"/>
  </r>
  <r>
    <s v="Quincy School District"/>
    <x v="1"/>
    <x v="2"/>
  </r>
  <r>
    <s v="Rainier School District"/>
    <x v="0"/>
    <x v="0"/>
  </r>
  <r>
    <s v="Rainier School District"/>
    <x v="1"/>
    <x v="2"/>
  </r>
  <r>
    <s v="Rainier School District"/>
    <x v="1"/>
    <x v="4"/>
  </r>
  <r>
    <s v="Rainier School District"/>
    <x v="0"/>
    <x v="4"/>
  </r>
  <r>
    <s v="Rainier School District"/>
    <x v="0"/>
    <x v="1"/>
  </r>
  <r>
    <s v="Raymond School District"/>
    <x v="0"/>
    <x v="0"/>
  </r>
  <r>
    <s v="Raymond School District"/>
    <x v="1"/>
    <x v="2"/>
  </r>
  <r>
    <s v="Reardan-Edwall School District"/>
    <x v="0"/>
    <x v="0"/>
  </r>
  <r>
    <s v="Reardan-Edwall School District"/>
    <x v="1"/>
    <x v="2"/>
  </r>
  <r>
    <s v="Renton School District"/>
    <x v="0"/>
    <x v="0"/>
  </r>
  <r>
    <s v="Renton School District"/>
    <x v="1"/>
    <x v="3"/>
  </r>
  <r>
    <s v="Renton School District"/>
    <x v="1"/>
    <x v="4"/>
  </r>
  <r>
    <s v="Renton School District"/>
    <x v="0"/>
    <x v="4"/>
  </r>
  <r>
    <s v="Republic School District"/>
    <x v="0"/>
    <x v="0"/>
  </r>
  <r>
    <s v="Republic School District"/>
    <x v="1"/>
    <x v="2"/>
  </r>
  <r>
    <s v="Republic School District"/>
    <x v="1"/>
    <x v="3"/>
  </r>
  <r>
    <s v="Republic School District"/>
    <x v="1"/>
    <x v="4"/>
  </r>
  <r>
    <s v="Richland School District"/>
    <x v="0"/>
    <x v="0"/>
  </r>
  <r>
    <s v="Richland School District"/>
    <x v="1"/>
    <x v="2"/>
  </r>
  <r>
    <s v="Richland School District"/>
    <x v="1"/>
    <x v="3"/>
  </r>
  <r>
    <s v="Ridgefield School District"/>
    <x v="0"/>
    <x v="0"/>
  </r>
  <r>
    <s v="Ridgefield School District"/>
    <x v="1"/>
    <x v="2"/>
  </r>
  <r>
    <s v="Ridgefield School District"/>
    <x v="1"/>
    <x v="3"/>
  </r>
  <r>
    <s v="Ridgefield School District"/>
    <x v="0"/>
    <x v="3"/>
  </r>
  <r>
    <s v="Ridgefield School District"/>
    <x v="1"/>
    <x v="6"/>
  </r>
  <r>
    <s v="Ridgefield School District"/>
    <x v="1"/>
    <x v="4"/>
  </r>
  <r>
    <s v="Ridgefield School District"/>
    <x v="0"/>
    <x v="4"/>
  </r>
  <r>
    <s v="Ridgefield School District"/>
    <x v="1"/>
    <x v="1"/>
  </r>
  <r>
    <s v="Ritzville School District"/>
    <x v="0"/>
    <x v="0"/>
  </r>
  <r>
    <s v="Ritzville School District"/>
    <x v="1"/>
    <x v="2"/>
  </r>
  <r>
    <s v="Ritzville School District"/>
    <x v="1"/>
    <x v="6"/>
  </r>
  <r>
    <s v="Riverside School District"/>
    <x v="0"/>
    <x v="0"/>
  </r>
  <r>
    <s v="Riverside School District"/>
    <x v="1"/>
    <x v="2"/>
  </r>
  <r>
    <s v="Riverview School District"/>
    <x v="0"/>
    <x v="0"/>
  </r>
  <r>
    <s v="Riverview School District"/>
    <x v="1"/>
    <x v="2"/>
  </r>
  <r>
    <s v="Riverview School District"/>
    <x v="1"/>
    <x v="3"/>
  </r>
  <r>
    <s v="Riverview School District"/>
    <x v="0"/>
    <x v="3"/>
  </r>
  <r>
    <s v="Rochester School District"/>
    <x v="0"/>
    <x v="0"/>
  </r>
  <r>
    <s v="Rochester School District"/>
    <x v="1"/>
    <x v="2"/>
  </r>
  <r>
    <s v="Rochester School District"/>
    <x v="1"/>
    <x v="4"/>
  </r>
  <r>
    <s v="Rochester School District"/>
    <x v="0"/>
    <x v="4"/>
  </r>
  <r>
    <s v="Roosevelt School District"/>
    <x v="0"/>
    <x v="2"/>
  </r>
  <r>
    <s v="Roosevelt School District"/>
    <x v="1"/>
    <x v="1"/>
  </r>
  <r>
    <s v="Rosalia School District"/>
    <x v="0"/>
    <x v="0"/>
  </r>
  <r>
    <s v="Rosalia School District"/>
    <x v="1"/>
    <x v="2"/>
  </r>
  <r>
    <s v="Royal School District"/>
    <x v="0"/>
    <x v="0"/>
  </r>
  <r>
    <s v="Royal School District"/>
    <x v="1"/>
    <x v="2"/>
  </r>
  <r>
    <s v="San Juan Island School District"/>
    <x v="0"/>
    <x v="0"/>
  </r>
  <r>
    <s v="San Juan Island School District"/>
    <x v="1"/>
    <x v="2"/>
  </r>
  <r>
    <s v="San Juan Island School District"/>
    <x v="1"/>
    <x v="3"/>
  </r>
  <r>
    <s v="Satsop School District"/>
    <x v="0"/>
    <x v="0"/>
  </r>
  <r>
    <s v="Satsop School District"/>
    <x v="1"/>
    <x v="1"/>
  </r>
  <r>
    <s v="Seattle Public Schools"/>
    <x v="0"/>
    <x v="0"/>
  </r>
  <r>
    <s v="Seattle Public Schools"/>
    <x v="1"/>
    <x v="2"/>
  </r>
  <r>
    <s v="Seattle Public Schools"/>
    <x v="1"/>
    <x v="4"/>
  </r>
  <r>
    <s v="Seattle Public Schools"/>
    <x v="0"/>
    <x v="4"/>
  </r>
  <r>
    <s v="Sedro-Woolley School District"/>
    <x v="0"/>
    <x v="0"/>
  </r>
  <r>
    <s v="Sedro-Woolley School District"/>
    <x v="0"/>
    <x v="2"/>
  </r>
  <r>
    <s v="Sedro-Woolley School District"/>
    <x v="1"/>
    <x v="2"/>
  </r>
  <r>
    <s v="Sedro-Woolley School District"/>
    <x v="1"/>
    <x v="4"/>
  </r>
  <r>
    <s v="Sedro-Woolley School District"/>
    <x v="0"/>
    <x v="4"/>
  </r>
  <r>
    <s v="Selah School District"/>
    <x v="0"/>
    <x v="0"/>
  </r>
  <r>
    <s v="Selah School District"/>
    <x v="1"/>
    <x v="2"/>
  </r>
  <r>
    <s v="Selah School District"/>
    <x v="0"/>
    <x v="3"/>
  </r>
  <r>
    <s v="Selah School District"/>
    <x v="1"/>
    <x v="6"/>
  </r>
  <r>
    <s v="Selah School District"/>
    <x v="1"/>
    <x v="4"/>
  </r>
  <r>
    <s v="Selah School District"/>
    <x v="0"/>
    <x v="4"/>
  </r>
  <r>
    <s v="Selah School District"/>
    <x v="0"/>
    <x v="5"/>
  </r>
  <r>
    <s v="Selah School District"/>
    <x v="1"/>
    <x v="5"/>
  </r>
  <r>
    <s v="Selah School District"/>
    <x v="1"/>
    <x v="7"/>
  </r>
  <r>
    <s v="Selah School District"/>
    <x v="0"/>
    <x v="7"/>
  </r>
  <r>
    <s v="Selkirk School District"/>
    <x v="0"/>
    <x v="0"/>
  </r>
  <r>
    <s v="Selkirk School District"/>
    <x v="1"/>
    <x v="2"/>
  </r>
  <r>
    <s v="Sequim School District"/>
    <x v="0"/>
    <x v="0"/>
  </r>
  <r>
    <s v="Sequim School District"/>
    <x v="1"/>
    <x v="2"/>
  </r>
  <r>
    <s v="Shaw Island School District"/>
    <x v="0"/>
    <x v="2"/>
  </r>
  <r>
    <s v="Shaw Island School District"/>
    <x v="1"/>
    <x v="1"/>
  </r>
  <r>
    <s v="Shelton School District"/>
    <x v="0"/>
    <x v="0"/>
  </r>
  <r>
    <s v="Shelton School District"/>
    <x v="1"/>
    <x v="2"/>
  </r>
  <r>
    <s v="Shelton School District"/>
    <x v="1"/>
    <x v="3"/>
  </r>
  <r>
    <s v="Shoreline School District"/>
    <x v="0"/>
    <x v="0"/>
  </r>
  <r>
    <s v="Shoreline School District"/>
    <x v="1"/>
    <x v="2"/>
  </r>
  <r>
    <s v="Shoreline School District"/>
    <x v="1"/>
    <x v="4"/>
  </r>
  <r>
    <s v="Shoreline School District"/>
    <x v="0"/>
    <x v="4"/>
  </r>
  <r>
    <s v="Skamania School District"/>
    <x v="0"/>
    <x v="1"/>
  </r>
  <r>
    <s v="Skamania School District"/>
    <x v="1"/>
    <x v="1"/>
  </r>
  <r>
    <s v="Skykomish School District"/>
    <x v="0"/>
    <x v="2"/>
  </r>
  <r>
    <s v="Skykomish School District"/>
    <x v="1"/>
    <x v="1"/>
  </r>
  <r>
    <s v="Snohomish School District"/>
    <x v="0"/>
    <x v="0"/>
  </r>
  <r>
    <s v="Snohomish School District"/>
    <x v="1"/>
    <x v="2"/>
  </r>
  <r>
    <s v="Snohomish School District"/>
    <x v="1"/>
    <x v="3"/>
  </r>
  <r>
    <s v="Snohomish School District"/>
    <x v="1"/>
    <x v="4"/>
  </r>
  <r>
    <s v="Snohomish School District"/>
    <x v="0"/>
    <x v="4"/>
  </r>
  <r>
    <s v="Snoqualmie Valley School District"/>
    <x v="0"/>
    <x v="0"/>
  </r>
  <r>
    <s v="Snoqualmie Valley School District"/>
    <x v="1"/>
    <x v="2"/>
  </r>
  <r>
    <s v="Snoqualmie Valley School District"/>
    <x v="1"/>
    <x v="4"/>
  </r>
  <r>
    <s v="Snoqualmie Valley School District"/>
    <x v="0"/>
    <x v="4"/>
  </r>
  <r>
    <s v="Snoqualmie Valley School District"/>
    <x v="0"/>
    <x v="5"/>
  </r>
  <r>
    <s v="Snoqualmie Valley School District"/>
    <x v="0"/>
    <x v="7"/>
  </r>
  <r>
    <s v="Soap Lake School District"/>
    <x v="0"/>
    <x v="0"/>
  </r>
  <r>
    <s v="Soap Lake School District"/>
    <x v="1"/>
    <x v="2"/>
  </r>
  <r>
    <s v="South Bend School District"/>
    <x v="0"/>
    <x v="0"/>
  </r>
  <r>
    <s v="South Bend School District"/>
    <x v="1"/>
    <x v="2"/>
  </r>
  <r>
    <s v="South Bend School District"/>
    <x v="1"/>
    <x v="1"/>
  </r>
  <r>
    <s v="South Kitsap School District"/>
    <x v="0"/>
    <x v="0"/>
  </r>
  <r>
    <s v="South Kitsap School District"/>
    <x v="1"/>
    <x v="2"/>
  </r>
  <r>
    <s v="South Kitsap School District"/>
    <x v="1"/>
    <x v="3"/>
  </r>
  <r>
    <s v="South Kitsap School District"/>
    <x v="1"/>
    <x v="4"/>
  </r>
  <r>
    <s v="South Kitsap School District"/>
    <x v="0"/>
    <x v="4"/>
  </r>
  <r>
    <s v="South Kitsap School District"/>
    <x v="1"/>
    <x v="5"/>
  </r>
  <r>
    <s v="South Whidbey School District"/>
    <x v="0"/>
    <x v="0"/>
  </r>
  <r>
    <s v="South Whidbey School District"/>
    <x v="1"/>
    <x v="2"/>
  </r>
  <r>
    <s v="Southside School District"/>
    <x v="0"/>
    <x v="0"/>
  </r>
  <r>
    <s v="Southside School District"/>
    <x v="1"/>
    <x v="1"/>
  </r>
  <r>
    <s v="Spokane School District"/>
    <x v="0"/>
    <x v="0"/>
  </r>
  <r>
    <s v="Spokane School District"/>
    <x v="0"/>
    <x v="3"/>
  </r>
  <r>
    <s v="Spokane School District"/>
    <x v="1"/>
    <x v="3"/>
  </r>
  <r>
    <s v="Sprague School District"/>
    <x v="0"/>
    <x v="0"/>
  </r>
  <r>
    <s v="Sprague School District"/>
    <x v="1"/>
    <x v="2"/>
  </r>
  <r>
    <s v="St. John School District"/>
    <x v="0"/>
    <x v="0"/>
  </r>
  <r>
    <s v="St. John School District"/>
    <x v="1"/>
    <x v="2"/>
  </r>
  <r>
    <s v="Stanwood-Camano School District"/>
    <x v="0"/>
    <x v="0"/>
  </r>
  <r>
    <s v="Stanwood-Camano School District"/>
    <x v="1"/>
    <x v="2"/>
  </r>
  <r>
    <s v="Stanwood-Camano School District"/>
    <x v="1"/>
    <x v="3"/>
  </r>
  <r>
    <s v="Star School District"/>
    <x v="0"/>
    <x v="2"/>
  </r>
  <r>
    <s v="Star School District"/>
    <x v="1"/>
    <x v="1"/>
  </r>
  <r>
    <s v="Starbuck School District"/>
    <x v="0"/>
    <x v="0"/>
  </r>
  <r>
    <s v="Starbuck School District"/>
    <x v="1"/>
    <x v="2"/>
  </r>
  <r>
    <s v="Stehekin School District"/>
    <x v="0"/>
    <x v="2"/>
  </r>
  <r>
    <s v="Stehekin School District"/>
    <x v="1"/>
    <x v="1"/>
  </r>
  <r>
    <s v="Steilacoom Hist. School District"/>
    <x v="0"/>
    <x v="0"/>
  </r>
  <r>
    <s v="Steilacoom Hist. School District"/>
    <x v="1"/>
    <x v="2"/>
  </r>
  <r>
    <s v="Steptoe School District"/>
    <x v="0"/>
    <x v="0"/>
  </r>
  <r>
    <s v="Steptoe School District"/>
    <x v="1"/>
    <x v="2"/>
  </r>
  <r>
    <s v="Steptoe School District"/>
    <x v="1"/>
    <x v="6"/>
  </r>
  <r>
    <s v="Stevenson-Carson School District"/>
    <x v="0"/>
    <x v="0"/>
  </r>
  <r>
    <s v="Stevenson-Carson School District"/>
    <x v="1"/>
    <x v="3"/>
  </r>
  <r>
    <s v="Sultan School District"/>
    <x v="0"/>
    <x v="0"/>
  </r>
  <r>
    <s v="Sultan School District"/>
    <x v="0"/>
    <x v="2"/>
  </r>
  <r>
    <s v="Sultan School District"/>
    <x v="1"/>
    <x v="2"/>
  </r>
  <r>
    <s v="Sultan School District"/>
    <x v="0"/>
    <x v="3"/>
  </r>
  <r>
    <s v="Sultan School District"/>
    <x v="1"/>
    <x v="4"/>
  </r>
  <r>
    <s v="Summit Valley School District"/>
    <x v="0"/>
    <x v="0"/>
  </r>
  <r>
    <s v="Summit Valley School District"/>
    <x v="0"/>
    <x v="4"/>
  </r>
  <r>
    <s v="Summit Valley School District"/>
    <x v="1"/>
    <x v="4"/>
  </r>
  <r>
    <s v="Summit Valley School District"/>
    <x v="1"/>
    <x v="1"/>
  </r>
  <r>
    <s v="Sumner School District"/>
    <x v="0"/>
    <x v="0"/>
  </r>
  <r>
    <s v="Sumner School District"/>
    <x v="1"/>
    <x v="2"/>
  </r>
  <r>
    <s v="Sunnyside School District"/>
    <x v="0"/>
    <x v="0"/>
  </r>
  <r>
    <s v="Sunnyside School District"/>
    <x v="1"/>
    <x v="2"/>
  </r>
  <r>
    <s v="Tacoma School District"/>
    <x v="0"/>
    <x v="0"/>
  </r>
  <r>
    <s v="Tacoma School District"/>
    <x v="0"/>
    <x v="4"/>
  </r>
  <r>
    <s v="Tacoma School District"/>
    <x v="1"/>
    <x v="1"/>
  </r>
  <r>
    <s v="Taholah School District"/>
    <x v="0"/>
    <x v="0"/>
  </r>
  <r>
    <s v="Taholah School District"/>
    <x v="0"/>
    <x v="2"/>
  </r>
  <r>
    <s v="Taholah School District"/>
    <x v="1"/>
    <x v="3"/>
  </r>
  <r>
    <s v="Taholah School District"/>
    <x v="1"/>
    <x v="6"/>
  </r>
  <r>
    <s v="Taholah School District"/>
    <x v="1"/>
    <x v="4"/>
  </r>
  <r>
    <s v="Taholah School District"/>
    <x v="0"/>
    <x v="4"/>
  </r>
  <r>
    <s v="Tahoma School District"/>
    <x v="0"/>
    <x v="0"/>
  </r>
  <r>
    <s v="Tahoma School District"/>
    <x v="1"/>
    <x v="2"/>
  </r>
  <r>
    <s v="Tahoma School District"/>
    <x v="1"/>
    <x v="3"/>
  </r>
  <r>
    <s v="Tahoma School District"/>
    <x v="1"/>
    <x v="4"/>
  </r>
  <r>
    <s v="Tahoma School District"/>
    <x v="0"/>
    <x v="4"/>
  </r>
  <r>
    <s v="Tekoa School District"/>
    <x v="0"/>
    <x v="0"/>
  </r>
  <r>
    <s v="Tekoa School District"/>
    <x v="0"/>
    <x v="2"/>
  </r>
  <r>
    <s v="Tekoa School District"/>
    <x v="1"/>
    <x v="2"/>
  </r>
  <r>
    <s v="Tekoa School District"/>
    <x v="1"/>
    <x v="4"/>
  </r>
  <r>
    <s v="Tenino School District"/>
    <x v="0"/>
    <x v="0"/>
  </r>
  <r>
    <s v="Tenino School District"/>
    <x v="0"/>
    <x v="2"/>
  </r>
  <r>
    <s v="Tenino School District"/>
    <x v="1"/>
    <x v="2"/>
  </r>
  <r>
    <s v="Tenino School District"/>
    <x v="0"/>
    <x v="3"/>
  </r>
  <r>
    <s v="Tenino School District"/>
    <x v="0"/>
    <x v="4"/>
  </r>
  <r>
    <s v="Tenino School District"/>
    <x v="1"/>
    <x v="4"/>
  </r>
  <r>
    <s v="Thorp School District"/>
    <x v="0"/>
    <x v="0"/>
  </r>
  <r>
    <s v="Thorp School District"/>
    <x v="1"/>
    <x v="6"/>
  </r>
  <r>
    <s v="Thorp School District"/>
    <x v="1"/>
    <x v="4"/>
  </r>
  <r>
    <s v="Toledo School District"/>
    <x v="0"/>
    <x v="0"/>
  </r>
  <r>
    <s v="Toledo School District"/>
    <x v="1"/>
    <x v="6"/>
  </r>
  <r>
    <s v="Toledo School District"/>
    <x v="1"/>
    <x v="4"/>
  </r>
  <r>
    <s v="Toledo School District"/>
    <x v="0"/>
    <x v="4"/>
  </r>
  <r>
    <s v="Tonasket School District"/>
    <x v="0"/>
    <x v="0"/>
  </r>
  <r>
    <s v="Tonasket School District"/>
    <x v="1"/>
    <x v="2"/>
  </r>
  <r>
    <s v="Toppenish School District"/>
    <x v="0"/>
    <x v="0"/>
  </r>
  <r>
    <s v="Toppenish School District"/>
    <x v="1"/>
    <x v="2"/>
  </r>
  <r>
    <s v="Toppenish School District"/>
    <x v="1"/>
    <x v="3"/>
  </r>
  <r>
    <s v="Touchet School District"/>
    <x v="0"/>
    <x v="0"/>
  </r>
  <r>
    <s v="Touchet School District"/>
    <x v="1"/>
    <x v="2"/>
  </r>
  <r>
    <s v="Toutle Lake School District"/>
    <x v="0"/>
    <x v="0"/>
  </r>
  <r>
    <s v="Toutle Lake School District"/>
    <x v="1"/>
    <x v="2"/>
  </r>
  <r>
    <s v="Trout Lake School District"/>
    <x v="0"/>
    <x v="0"/>
  </r>
  <r>
    <s v="Trout Lake School District"/>
    <x v="0"/>
    <x v="2"/>
  </r>
  <r>
    <s v="Trout Lake School District"/>
    <x v="1"/>
    <x v="1"/>
  </r>
  <r>
    <s v="Tukwila School District"/>
    <x v="0"/>
    <x v="0"/>
  </r>
  <r>
    <s v="Tukwila School District"/>
    <x v="1"/>
    <x v="2"/>
  </r>
  <r>
    <s v="Tukwila School District"/>
    <x v="1"/>
    <x v="4"/>
  </r>
  <r>
    <s v="Tukwila School District"/>
    <x v="0"/>
    <x v="4"/>
  </r>
  <r>
    <s v="Tumwater School District"/>
    <x v="0"/>
    <x v="0"/>
  </r>
  <r>
    <s v="Tumwater School District"/>
    <x v="1"/>
    <x v="2"/>
  </r>
  <r>
    <s v="Tumwater School District"/>
    <x v="1"/>
    <x v="3"/>
  </r>
  <r>
    <s v="Union Gap School District"/>
    <x v="0"/>
    <x v="0"/>
  </r>
  <r>
    <s v="Union Gap School District"/>
    <x v="1"/>
    <x v="2"/>
  </r>
  <r>
    <s v="University Place School District"/>
    <x v="0"/>
    <x v="0"/>
  </r>
  <r>
    <s v="University Place School District"/>
    <x v="1"/>
    <x v="3"/>
  </r>
  <r>
    <s v="University Place School District"/>
    <x v="1"/>
    <x v="4"/>
  </r>
  <r>
    <s v="Valley School District"/>
    <x v="0"/>
    <x v="0"/>
  </r>
  <r>
    <s v="Valley School District"/>
    <x v="1"/>
    <x v="2"/>
  </r>
  <r>
    <s v="Vancouver School District"/>
    <x v="0"/>
    <x v="0"/>
  </r>
  <r>
    <s v="Vancouver School District"/>
    <x v="1"/>
    <x v="3"/>
  </r>
  <r>
    <s v="Vashon Island School District"/>
    <x v="0"/>
    <x v="0"/>
  </r>
  <r>
    <s v="Vashon Island School District"/>
    <x v="1"/>
    <x v="2"/>
  </r>
  <r>
    <s v="Vashon Island School District"/>
    <x v="1"/>
    <x v="4"/>
  </r>
  <r>
    <s v="Vashon Island School District"/>
    <x v="0"/>
    <x v="4"/>
  </r>
  <r>
    <s v="Vashon Island School District"/>
    <x v="0"/>
    <x v="1"/>
  </r>
  <r>
    <s v="Vashon Island School District"/>
    <x v="1"/>
    <x v="1"/>
  </r>
  <r>
    <s v="Wahkiakum School District"/>
    <x v="0"/>
    <x v="0"/>
  </r>
  <r>
    <s v="Wahkiakum School District"/>
    <x v="1"/>
    <x v="2"/>
  </r>
  <r>
    <s v="Wahluke School District"/>
    <x v="0"/>
    <x v="0"/>
  </r>
  <r>
    <s v="Wahluke School District"/>
    <x v="1"/>
    <x v="2"/>
  </r>
  <r>
    <s v="Wahluke School District"/>
    <x v="0"/>
    <x v="1"/>
  </r>
  <r>
    <s v="Waitsburg School District"/>
    <x v="0"/>
    <x v="0"/>
  </r>
  <r>
    <s v="Waitsburg School District"/>
    <x v="1"/>
    <x v="2"/>
  </r>
  <r>
    <s v="Walla Walla Public Schools"/>
    <x v="0"/>
    <x v="0"/>
  </r>
  <r>
    <s v="Walla Walla Public Schools"/>
    <x v="1"/>
    <x v="1"/>
  </r>
  <r>
    <s v="Wapato School District"/>
    <x v="0"/>
    <x v="0"/>
  </r>
  <r>
    <s v="Wapato School District"/>
    <x v="1"/>
    <x v="2"/>
  </r>
  <r>
    <s v="Warden School District"/>
    <x v="0"/>
    <x v="0"/>
  </r>
  <r>
    <s v="Warden School District"/>
    <x v="1"/>
    <x v="2"/>
  </r>
  <r>
    <s v="Warden School District"/>
    <x v="0"/>
    <x v="3"/>
  </r>
  <r>
    <s v="Washougal School District"/>
    <x v="0"/>
    <x v="0"/>
  </r>
  <r>
    <s v="Washougal School District"/>
    <x v="1"/>
    <x v="2"/>
  </r>
  <r>
    <s v="Washtucna School District"/>
    <x v="0"/>
    <x v="0"/>
  </r>
  <r>
    <s v="Washtucna School District"/>
    <x v="1"/>
    <x v="2"/>
  </r>
  <r>
    <s v="Waterville School District"/>
    <x v="0"/>
    <x v="0"/>
  </r>
  <r>
    <s v="Waterville School District"/>
    <x v="1"/>
    <x v="2"/>
  </r>
  <r>
    <s v="Waterville School District"/>
    <x v="1"/>
    <x v="4"/>
  </r>
  <r>
    <s v="Waterville School District"/>
    <x v="0"/>
    <x v="4"/>
  </r>
  <r>
    <s v="Wellpinit School District"/>
    <x v="0"/>
    <x v="0"/>
  </r>
  <r>
    <s v="Wellpinit School District"/>
    <x v="1"/>
    <x v="2"/>
  </r>
  <r>
    <s v="Wenatchee School District"/>
    <x v="0"/>
    <x v="0"/>
  </r>
  <r>
    <s v="Wenatchee School District"/>
    <x v="1"/>
    <x v="3"/>
  </r>
  <r>
    <s v="Wenatchee School District"/>
    <x v="1"/>
    <x v="1"/>
  </r>
  <r>
    <s v="West Valley School District (Spokane)"/>
    <x v="0"/>
    <x v="0"/>
  </r>
  <r>
    <s v="West Valley School District (Spokane)"/>
    <x v="0"/>
    <x v="2"/>
  </r>
  <r>
    <s v="West Valley School District (Spokane)"/>
    <x v="1"/>
    <x v="2"/>
  </r>
  <r>
    <s v="West Valley School District (Spokane)"/>
    <x v="1"/>
    <x v="3"/>
  </r>
  <r>
    <s v="West Valley School District (Spokane)"/>
    <x v="0"/>
    <x v="3"/>
  </r>
  <r>
    <s v="West Valley School District (Yakima)"/>
    <x v="0"/>
    <x v="0"/>
  </r>
  <r>
    <s v="West Valley School District (Yakima)"/>
    <x v="0"/>
    <x v="2"/>
  </r>
  <r>
    <s v="West Valley School District (Yakima)"/>
    <x v="1"/>
    <x v="2"/>
  </r>
  <r>
    <s v="White Pass School District"/>
    <x v="0"/>
    <x v="0"/>
  </r>
  <r>
    <s v="White Pass School District"/>
    <x v="1"/>
    <x v="2"/>
  </r>
  <r>
    <s v="White Pass School District"/>
    <x v="1"/>
    <x v="4"/>
  </r>
  <r>
    <s v="White Pass School District"/>
    <x v="0"/>
    <x v="4"/>
  </r>
  <r>
    <s v="White River School District"/>
    <x v="0"/>
    <x v="0"/>
  </r>
  <r>
    <s v="White River School District"/>
    <x v="1"/>
    <x v="2"/>
  </r>
  <r>
    <s v="White River School District"/>
    <x v="1"/>
    <x v="3"/>
  </r>
  <r>
    <s v="White River School District"/>
    <x v="1"/>
    <x v="6"/>
  </r>
  <r>
    <s v="White Salmon Valley School District"/>
    <x v="0"/>
    <x v="0"/>
  </r>
  <r>
    <s v="White Salmon Valley School District"/>
    <x v="1"/>
    <x v="2"/>
  </r>
  <r>
    <s v="White Salmon Valley School District"/>
    <x v="1"/>
    <x v="4"/>
  </r>
  <r>
    <s v="White Salmon Valley School District"/>
    <x v="0"/>
    <x v="4"/>
  </r>
  <r>
    <s v="Wilbur School District"/>
    <x v="0"/>
    <x v="0"/>
  </r>
  <r>
    <s v="Wilbur School District"/>
    <x v="0"/>
    <x v="2"/>
  </r>
  <r>
    <s v="Wilbur School District"/>
    <x v="1"/>
    <x v="2"/>
  </r>
  <r>
    <s v="Willapa Valley School District"/>
    <x v="0"/>
    <x v="0"/>
  </r>
  <r>
    <s v="Willapa Valley School District"/>
    <x v="1"/>
    <x v="2"/>
  </r>
  <r>
    <s v="Wilson Creek School District"/>
    <x v="0"/>
    <x v="0"/>
  </r>
  <r>
    <s v="Wilson Creek School District"/>
    <x v="0"/>
    <x v="2"/>
  </r>
  <r>
    <s v="Wilson Creek School District"/>
    <x v="0"/>
    <x v="4"/>
  </r>
  <r>
    <s v="Wilson Creek School District"/>
    <x v="0"/>
    <x v="1"/>
  </r>
  <r>
    <s v="Wilson Creek School District"/>
    <x v="1"/>
    <x v="1"/>
  </r>
  <r>
    <s v="Winlock School District"/>
    <x v="0"/>
    <x v="0"/>
  </r>
  <r>
    <s v="Winlock School District"/>
    <x v="1"/>
    <x v="2"/>
  </r>
  <r>
    <s v="Winlock School District"/>
    <x v="1"/>
    <x v="3"/>
  </r>
  <r>
    <s v="Winlock School District"/>
    <x v="1"/>
    <x v="4"/>
  </r>
  <r>
    <s v="Winlock School District"/>
    <x v="0"/>
    <x v="4"/>
  </r>
  <r>
    <s v="Wishkah Valley School District"/>
    <x v="0"/>
    <x v="0"/>
  </r>
  <r>
    <s v="Wishkah Valley School District"/>
    <x v="1"/>
    <x v="2"/>
  </r>
  <r>
    <s v="Wishram School District"/>
    <x v="0"/>
    <x v="0"/>
  </r>
  <r>
    <s v="Wishram School District"/>
    <x v="1"/>
    <x v="2"/>
  </r>
  <r>
    <s v="Woodland School District"/>
    <x v="0"/>
    <x v="0"/>
  </r>
  <r>
    <s v="Woodland School District"/>
    <x v="0"/>
    <x v="2"/>
  </r>
  <r>
    <s v="Woodland School District"/>
    <x v="1"/>
    <x v="2"/>
  </r>
  <r>
    <s v="Woodland School District"/>
    <x v="1"/>
    <x v="4"/>
  </r>
  <r>
    <s v="Yakima School District"/>
    <x v="0"/>
    <x v="0"/>
  </r>
  <r>
    <s v="Yakima School District"/>
    <x v="1"/>
    <x v="3"/>
  </r>
  <r>
    <s v="Yelm School District"/>
    <x v="0"/>
    <x v="0"/>
  </r>
  <r>
    <s v="Yelm School District"/>
    <x v="1"/>
    <x v="2"/>
  </r>
  <r>
    <s v="Zillah School District"/>
    <x v="0"/>
    <x v="0"/>
  </r>
  <r>
    <s v="Zillah School District"/>
    <x v="1"/>
    <x v="2"/>
  </r>
</pivotCacheRecords>
</file>

<file path=xl/pivotCache/pivotCacheRecords5.xml><?xml version="1.0" encoding="utf-8"?>
<pivotCacheRecords xmlns="http://schemas.openxmlformats.org/spreadsheetml/2006/main" xmlns:r="http://schemas.openxmlformats.org/officeDocument/2006/relationships" count="1003">
  <r>
    <s v="Aberdeen School District"/>
    <x v="0"/>
    <x v="0"/>
  </r>
  <r>
    <s v="Aberdeen School District"/>
    <x v="0"/>
    <x v="1"/>
  </r>
  <r>
    <s v="Aberdeen School District"/>
    <x v="1"/>
    <x v="1"/>
  </r>
  <r>
    <s v="Aberdeen School District"/>
    <x v="1"/>
    <x v="2"/>
  </r>
  <r>
    <s v="Adna School District"/>
    <x v="0"/>
    <x v="0"/>
  </r>
  <r>
    <s v="Adna School District"/>
    <x v="1"/>
    <x v="1"/>
  </r>
  <r>
    <s v="Adna School District"/>
    <x v="1"/>
    <x v="2"/>
  </r>
  <r>
    <s v="Almira School District"/>
    <x v="1"/>
    <x v="0"/>
  </r>
  <r>
    <s v="Almira School District"/>
    <x v="0"/>
    <x v="0"/>
  </r>
  <r>
    <s v="Almira School District"/>
    <x v="0"/>
    <x v="1"/>
  </r>
  <r>
    <s v="Almira School District"/>
    <x v="1"/>
    <x v="1"/>
  </r>
  <r>
    <s v="Almira School District"/>
    <x v="1"/>
    <x v="2"/>
  </r>
  <r>
    <s v="Almira School District"/>
    <x v="0"/>
    <x v="3"/>
  </r>
  <r>
    <s v="Anacortes School District"/>
    <x v="0"/>
    <x v="0"/>
  </r>
  <r>
    <s v="Anacortes School District"/>
    <x v="1"/>
    <x v="1"/>
  </r>
  <r>
    <s v="Arlington School District"/>
    <x v="1"/>
    <x v="0"/>
  </r>
  <r>
    <s v="Arlington School District"/>
    <x v="0"/>
    <x v="0"/>
  </r>
  <r>
    <s v="Arlington School District"/>
    <x v="1"/>
    <x v="1"/>
  </r>
  <r>
    <s v="Asotin-Anatone School District"/>
    <x v="1"/>
    <x v="0"/>
  </r>
  <r>
    <s v="Asotin-Anatone School District"/>
    <x v="0"/>
    <x v="0"/>
  </r>
  <r>
    <s v="Asotin-Anatone School District"/>
    <x v="1"/>
    <x v="1"/>
  </r>
  <r>
    <s v="Asotin-Anatone School District"/>
    <x v="0"/>
    <x v="2"/>
  </r>
  <r>
    <s v="Auburn School District"/>
    <x v="0"/>
    <x v="0"/>
  </r>
  <r>
    <s v="Auburn School District"/>
    <x v="0"/>
    <x v="1"/>
  </r>
  <r>
    <s v="Auburn School District"/>
    <x v="1"/>
    <x v="1"/>
  </r>
  <r>
    <s v="Auburn School District"/>
    <x v="1"/>
    <x v="2"/>
  </r>
  <r>
    <s v="Bainbridge Island School District"/>
    <x v="0"/>
    <x v="0"/>
  </r>
  <r>
    <s v="Bainbridge Island School District"/>
    <x v="1"/>
    <x v="1"/>
  </r>
  <r>
    <s v="Bainbridge Island School District"/>
    <x v="1"/>
    <x v="2"/>
  </r>
  <r>
    <s v="Bainbridge Island School District"/>
    <x v="0"/>
    <x v="3"/>
  </r>
  <r>
    <s v="Battle Ground School District"/>
    <x v="0"/>
    <x v="0"/>
  </r>
  <r>
    <s v="Battle Ground School District"/>
    <x v="0"/>
    <x v="1"/>
  </r>
  <r>
    <s v="Battle Ground School District"/>
    <x v="1"/>
    <x v="1"/>
  </r>
  <r>
    <s v="Battle Ground School District"/>
    <x v="1"/>
    <x v="2"/>
  </r>
  <r>
    <s v="Bellevue School District"/>
    <x v="0"/>
    <x v="0"/>
  </r>
  <r>
    <s v="Bellevue School District"/>
    <x v="1"/>
    <x v="1"/>
  </r>
  <r>
    <s v="Bellevue School District"/>
    <x v="0"/>
    <x v="2"/>
  </r>
  <r>
    <s v="Bellingham School District"/>
    <x v="1"/>
    <x v="1"/>
  </r>
  <r>
    <s v="Bellingham School District"/>
    <x v="0"/>
    <x v="3"/>
  </r>
  <r>
    <s v="Benge School District"/>
    <x v="1"/>
    <x v="1"/>
  </r>
  <r>
    <s v="Benge School District"/>
    <x v="1"/>
    <x v="2"/>
  </r>
  <r>
    <s v="Benge School District"/>
    <x v="0"/>
    <x v="3"/>
  </r>
  <r>
    <s v="Bethel School District"/>
    <x v="0"/>
    <x v="0"/>
  </r>
  <r>
    <s v="Bethel School District"/>
    <x v="1"/>
    <x v="1"/>
  </r>
  <r>
    <s v="Bickleton School District"/>
    <x v="0"/>
    <x v="4"/>
  </r>
  <r>
    <s v="Bickleton School District"/>
    <x v="1"/>
    <x v="0"/>
  </r>
  <r>
    <s v="Bickleton School District"/>
    <x v="1"/>
    <x v="1"/>
  </r>
  <r>
    <s v="Blaine School District"/>
    <x v="0"/>
    <x v="0"/>
  </r>
  <r>
    <s v="Blaine School District"/>
    <x v="0"/>
    <x v="1"/>
  </r>
  <r>
    <s v="Blaine School District"/>
    <x v="1"/>
    <x v="1"/>
  </r>
  <r>
    <s v="Blaine School District"/>
    <x v="1"/>
    <x v="2"/>
  </r>
  <r>
    <s v="Blaine School District"/>
    <x v="0"/>
    <x v="3"/>
  </r>
  <r>
    <s v="Boistfort School District"/>
    <x v="0"/>
    <x v="4"/>
  </r>
  <r>
    <s v="Boistfort School District"/>
    <x v="0"/>
    <x v="0"/>
  </r>
  <r>
    <s v="Boistfort School District"/>
    <x v="1"/>
    <x v="0"/>
  </r>
  <r>
    <s v="Boistfort School District"/>
    <x v="1"/>
    <x v="1"/>
  </r>
  <r>
    <s v="Boistfort School District"/>
    <x v="0"/>
    <x v="1"/>
  </r>
  <r>
    <s v="Boistfort School District"/>
    <x v="1"/>
    <x v="2"/>
  </r>
  <r>
    <s v="Bremerton School District"/>
    <x v="0"/>
    <x v="0"/>
  </r>
  <r>
    <s v="Bremerton School District"/>
    <x v="1"/>
    <x v="1"/>
  </r>
  <r>
    <s v="Brewster School District"/>
    <x v="0"/>
    <x v="0"/>
  </r>
  <r>
    <s v="Brewster School District"/>
    <x v="1"/>
    <x v="1"/>
  </r>
  <r>
    <s v="Brewster School District"/>
    <x v="1"/>
    <x v="3"/>
  </r>
  <r>
    <s v="Bridgeport School District"/>
    <x v="0"/>
    <x v="0"/>
  </r>
  <r>
    <s v="Bridgeport School District"/>
    <x v="1"/>
    <x v="0"/>
  </r>
  <r>
    <s v="Bridgeport School District"/>
    <x v="1"/>
    <x v="1"/>
  </r>
  <r>
    <s v="Bridgeport School District"/>
    <x v="0"/>
    <x v="1"/>
  </r>
  <r>
    <s v="Bridgeport School District"/>
    <x v="1"/>
    <x v="2"/>
  </r>
  <r>
    <s v="Brinnon School District"/>
    <x v="1"/>
    <x v="0"/>
  </r>
  <r>
    <s v="Brinnon School District"/>
    <x v="0"/>
    <x v="0"/>
  </r>
  <r>
    <s v="Burlington-Edison School District"/>
    <x v="0"/>
    <x v="0"/>
  </r>
  <r>
    <s v="Burlington-Edison School District"/>
    <x v="1"/>
    <x v="1"/>
  </r>
  <r>
    <s v="Burlington-Edison School District"/>
    <x v="1"/>
    <x v="3"/>
  </r>
  <r>
    <s v="Burlington-Edison School District"/>
    <x v="0"/>
    <x v="3"/>
  </r>
  <r>
    <s v="Camas School District"/>
    <x v="0"/>
    <x v="0"/>
  </r>
  <r>
    <s v="Camas School District"/>
    <x v="1"/>
    <x v="1"/>
  </r>
  <r>
    <s v="Cape Flattery School District"/>
    <x v="0"/>
    <x v="4"/>
  </r>
  <r>
    <s v="Cape Flattery School District"/>
    <x v="0"/>
    <x v="0"/>
  </r>
  <r>
    <s v="Cape Flattery School District"/>
    <x v="1"/>
    <x v="1"/>
  </r>
  <r>
    <s v="Carbonado School District"/>
    <x v="0"/>
    <x v="4"/>
  </r>
  <r>
    <s v="Carbonado School District"/>
    <x v="1"/>
    <x v="0"/>
  </r>
  <r>
    <s v="Cascade School District"/>
    <x v="1"/>
    <x v="0"/>
  </r>
  <r>
    <s v="Cascade School District"/>
    <x v="0"/>
    <x v="0"/>
  </r>
  <r>
    <s v="Cascade School District"/>
    <x v="1"/>
    <x v="1"/>
  </r>
  <r>
    <s v="Cashmere School District"/>
    <x v="0"/>
    <x v="0"/>
  </r>
  <r>
    <s v="Cashmere School District"/>
    <x v="0"/>
    <x v="1"/>
  </r>
  <r>
    <s v="Cashmere School District"/>
    <x v="1"/>
    <x v="1"/>
  </r>
  <r>
    <s v="Cashmere School District"/>
    <x v="1"/>
    <x v="2"/>
  </r>
  <r>
    <s v="Castle Rock School District"/>
    <x v="0"/>
    <x v="0"/>
  </r>
  <r>
    <s v="Castle Rock School District"/>
    <x v="0"/>
    <x v="1"/>
  </r>
  <r>
    <s v="Castle Rock School District"/>
    <x v="1"/>
    <x v="1"/>
  </r>
  <r>
    <s v="Castle Rock School District"/>
    <x v="1"/>
    <x v="2"/>
  </r>
  <r>
    <s v="Centerville School District"/>
    <x v="0"/>
    <x v="4"/>
  </r>
  <r>
    <s v="Centerville School District"/>
    <x v="1"/>
    <x v="0"/>
  </r>
  <r>
    <s v="Centerville School District"/>
    <x v="1"/>
    <x v="1"/>
  </r>
  <r>
    <s v="Central Kitsap School District"/>
    <x v="1"/>
    <x v="1"/>
  </r>
  <r>
    <s v="Central Kitsap School District"/>
    <x v="0"/>
    <x v="3"/>
  </r>
  <r>
    <s v="Central Valley School District"/>
    <x v="1"/>
    <x v="1"/>
  </r>
  <r>
    <s v="Central Valley School District"/>
    <x v="0"/>
    <x v="3"/>
  </r>
  <r>
    <s v="Centralia School District"/>
    <x v="1"/>
    <x v="0"/>
  </r>
  <r>
    <s v="Centralia School District"/>
    <x v="0"/>
    <x v="0"/>
  </r>
  <r>
    <s v="Centralia School District"/>
    <x v="0"/>
    <x v="1"/>
  </r>
  <r>
    <s v="Centralia School District"/>
    <x v="1"/>
    <x v="1"/>
  </r>
  <r>
    <s v="Centralia School District"/>
    <x v="1"/>
    <x v="2"/>
  </r>
  <r>
    <s v="Centralia School District"/>
    <x v="0"/>
    <x v="2"/>
  </r>
  <r>
    <s v="Chehalis School District"/>
    <x v="0"/>
    <x v="0"/>
  </r>
  <r>
    <s v="Chehalis School District"/>
    <x v="0"/>
    <x v="1"/>
  </r>
  <r>
    <s v="Chehalis School District"/>
    <x v="1"/>
    <x v="1"/>
  </r>
  <r>
    <s v="Chehalis School District"/>
    <x v="1"/>
    <x v="2"/>
  </r>
  <r>
    <s v="Cheney School District"/>
    <x v="0"/>
    <x v="0"/>
  </r>
  <r>
    <s v="Cheney School District"/>
    <x v="1"/>
    <x v="1"/>
  </r>
  <r>
    <s v="Chewelah School District"/>
    <x v="0"/>
    <x v="0"/>
  </r>
  <r>
    <s v="Chewelah School District"/>
    <x v="1"/>
    <x v="1"/>
  </r>
  <r>
    <s v="Chimacum School District"/>
    <x v="0"/>
    <x v="0"/>
  </r>
  <r>
    <s v="Chimacum School District"/>
    <x v="1"/>
    <x v="1"/>
  </r>
  <r>
    <s v="Clarkston School District"/>
    <x v="0"/>
    <x v="0"/>
  </r>
  <r>
    <s v="Clarkston School District"/>
    <x v="1"/>
    <x v="1"/>
  </r>
  <r>
    <s v="Cle Elum-Roslyn School District"/>
    <x v="0"/>
    <x v="4"/>
  </r>
  <r>
    <s v="Cle Elum-Roslyn School District"/>
    <x v="0"/>
    <x v="0"/>
  </r>
  <r>
    <s v="Cle Elum-Roslyn School District"/>
    <x v="1"/>
    <x v="0"/>
  </r>
  <r>
    <s v="Cle Elum-Roslyn School District"/>
    <x v="1"/>
    <x v="1"/>
  </r>
  <r>
    <s v="Cle Elum-Roslyn School District"/>
    <x v="0"/>
    <x v="1"/>
  </r>
  <r>
    <s v="Cle Elum-Roslyn School District"/>
    <x v="0"/>
    <x v="2"/>
  </r>
  <r>
    <s v="Cle Elum-Roslyn School District"/>
    <x v="1"/>
    <x v="2"/>
  </r>
  <r>
    <s v="Clover Park School District"/>
    <x v="0"/>
    <x v="0"/>
  </r>
  <r>
    <s v="Clover Park School District"/>
    <x v="0"/>
    <x v="1"/>
  </r>
  <r>
    <s v="Clover Park School District"/>
    <x v="1"/>
    <x v="1"/>
  </r>
  <r>
    <s v="Clover Park School District"/>
    <x v="1"/>
    <x v="2"/>
  </r>
  <r>
    <s v="Colfax School District"/>
    <x v="0"/>
    <x v="4"/>
  </r>
  <r>
    <s v="Colfax School District"/>
    <x v="0"/>
    <x v="0"/>
  </r>
  <r>
    <s v="Colfax School District"/>
    <x v="0"/>
    <x v="1"/>
  </r>
  <r>
    <s v="Colfax School District"/>
    <x v="1"/>
    <x v="1"/>
  </r>
  <r>
    <s v="Colfax School District"/>
    <x v="1"/>
    <x v="2"/>
  </r>
  <r>
    <s v="Colfax School District"/>
    <x v="0"/>
    <x v="2"/>
  </r>
  <r>
    <s v="Colfax School District"/>
    <x v="0"/>
    <x v="5"/>
  </r>
  <r>
    <s v="Colfax School District"/>
    <x v="1"/>
    <x v="5"/>
  </r>
  <r>
    <s v="Colfax School District"/>
    <x v="1"/>
    <x v="6"/>
  </r>
  <r>
    <s v="Colfax School District"/>
    <x v="0"/>
    <x v="6"/>
  </r>
  <r>
    <s v="Colfax School District"/>
    <x v="0"/>
    <x v="7"/>
  </r>
  <r>
    <s v="Colfax School District"/>
    <x v="1"/>
    <x v="7"/>
  </r>
  <r>
    <s v="College Place School District"/>
    <x v="0"/>
    <x v="0"/>
  </r>
  <r>
    <s v="College Place School District"/>
    <x v="1"/>
    <x v="1"/>
  </r>
  <r>
    <s v="Colton School District"/>
    <x v="1"/>
    <x v="0"/>
  </r>
  <r>
    <s v="Colton School District"/>
    <x v="0"/>
    <x v="0"/>
  </r>
  <r>
    <s v="Colton School District"/>
    <x v="0"/>
    <x v="1"/>
  </r>
  <r>
    <s v="Colton School District"/>
    <x v="1"/>
    <x v="1"/>
  </r>
  <r>
    <s v="Columbia (Stevens) School District"/>
    <x v="0"/>
    <x v="0"/>
  </r>
  <r>
    <s v="Columbia (Stevens) School District"/>
    <x v="1"/>
    <x v="0"/>
  </r>
  <r>
    <s v="Columbia (Stevens) School District"/>
    <x v="1"/>
    <x v="1"/>
  </r>
  <r>
    <s v="Columbia (Stevens) School District"/>
    <x v="1"/>
    <x v="2"/>
  </r>
  <r>
    <s v="Columbia (Walla Walla) School District"/>
    <x v="0"/>
    <x v="0"/>
  </r>
  <r>
    <s v="Columbia (Walla Walla) School District"/>
    <x v="0"/>
    <x v="1"/>
  </r>
  <r>
    <s v="Columbia (Walla Walla) School District"/>
    <x v="1"/>
    <x v="1"/>
  </r>
  <r>
    <s v="Columbia (Walla Walla) School District"/>
    <x v="1"/>
    <x v="2"/>
  </r>
  <r>
    <s v="Colville School District"/>
    <x v="0"/>
    <x v="0"/>
  </r>
  <r>
    <s v="Colville School District"/>
    <x v="0"/>
    <x v="1"/>
  </r>
  <r>
    <s v="Colville School District"/>
    <x v="1"/>
    <x v="1"/>
  </r>
  <r>
    <s v="Colville School District"/>
    <x v="0"/>
    <x v="2"/>
  </r>
  <r>
    <s v="Colville School District"/>
    <x v="1"/>
    <x v="3"/>
  </r>
  <r>
    <s v="Concrete School District"/>
    <x v="0"/>
    <x v="0"/>
  </r>
  <r>
    <s v="Concrete School District"/>
    <x v="1"/>
    <x v="1"/>
  </r>
  <r>
    <s v="Conway School District"/>
    <x v="0"/>
    <x v="0"/>
  </r>
  <r>
    <s v="Conway School District"/>
    <x v="0"/>
    <x v="1"/>
  </r>
  <r>
    <s v="Conway School District"/>
    <x v="1"/>
    <x v="1"/>
  </r>
  <r>
    <s v="Conway School District"/>
    <x v="1"/>
    <x v="2"/>
  </r>
  <r>
    <s v="Cosmopolis School District"/>
    <x v="2"/>
    <x v="8"/>
  </r>
  <r>
    <s v="Coulee-Hartline School District"/>
    <x v="0"/>
    <x v="4"/>
  </r>
  <r>
    <s v="Coulee-Hartline School District"/>
    <x v="0"/>
    <x v="0"/>
  </r>
  <r>
    <s v="Coulee-Hartline School District"/>
    <x v="0"/>
    <x v="1"/>
  </r>
  <r>
    <s v="Coulee-Hartline School District"/>
    <x v="1"/>
    <x v="1"/>
  </r>
  <r>
    <s v="Coulee-Hartline School District"/>
    <x v="1"/>
    <x v="2"/>
  </r>
  <r>
    <s v="Coupeville School District"/>
    <x v="0"/>
    <x v="0"/>
  </r>
  <r>
    <s v="Coupeville School District"/>
    <x v="1"/>
    <x v="1"/>
  </r>
  <r>
    <s v="Crescent School District"/>
    <x v="0"/>
    <x v="0"/>
  </r>
  <r>
    <s v="Crescent School District"/>
    <x v="1"/>
    <x v="1"/>
  </r>
  <r>
    <s v="Creston School District"/>
    <x v="1"/>
    <x v="0"/>
  </r>
  <r>
    <s v="Creston School District"/>
    <x v="1"/>
    <x v="1"/>
  </r>
  <r>
    <s v="Creston School District"/>
    <x v="0"/>
    <x v="3"/>
  </r>
  <r>
    <s v="Curlew School District"/>
    <x v="1"/>
    <x v="0"/>
  </r>
  <r>
    <s v="Curlew School District"/>
    <x v="0"/>
    <x v="0"/>
  </r>
  <r>
    <s v="Curlew School District"/>
    <x v="1"/>
    <x v="1"/>
  </r>
  <r>
    <s v="Cusick School District"/>
    <x v="0"/>
    <x v="0"/>
  </r>
  <r>
    <s v="Cusick School District"/>
    <x v="0"/>
    <x v="1"/>
  </r>
  <r>
    <s v="Cusick School District"/>
    <x v="1"/>
    <x v="1"/>
  </r>
  <r>
    <s v="Cusick School District"/>
    <x v="1"/>
    <x v="2"/>
  </r>
  <r>
    <s v="Damman School District"/>
    <x v="2"/>
    <x v="8"/>
  </r>
  <r>
    <s v="Darrington School District"/>
    <x v="0"/>
    <x v="0"/>
  </r>
  <r>
    <s v="Darrington School District"/>
    <x v="1"/>
    <x v="1"/>
  </r>
  <r>
    <s v="Davenport School District"/>
    <x v="0"/>
    <x v="0"/>
  </r>
  <r>
    <s v="Davenport School District"/>
    <x v="0"/>
    <x v="1"/>
  </r>
  <r>
    <s v="Davenport School District"/>
    <x v="1"/>
    <x v="1"/>
  </r>
  <r>
    <s v="Davenport School District"/>
    <x v="1"/>
    <x v="2"/>
  </r>
  <r>
    <s v="Dayton School District"/>
    <x v="0"/>
    <x v="0"/>
  </r>
  <r>
    <s v="Dayton School District"/>
    <x v="1"/>
    <x v="1"/>
  </r>
  <r>
    <s v="Deer Park School District"/>
    <x v="0"/>
    <x v="0"/>
  </r>
  <r>
    <s v="Deer Park School District"/>
    <x v="0"/>
    <x v="1"/>
  </r>
  <r>
    <s v="Deer Park School District"/>
    <x v="1"/>
    <x v="1"/>
  </r>
  <r>
    <s v="Dieringer School District"/>
    <x v="0"/>
    <x v="0"/>
  </r>
  <r>
    <s v="Dieringer School District"/>
    <x v="1"/>
    <x v="1"/>
  </r>
  <r>
    <s v="Dixie School District"/>
    <x v="1"/>
    <x v="4"/>
  </r>
  <r>
    <s v="Dixie School District"/>
    <x v="0"/>
    <x v="4"/>
  </r>
  <r>
    <s v="Dixie School District"/>
    <x v="0"/>
    <x v="0"/>
  </r>
  <r>
    <s v="Dixie School District"/>
    <x v="1"/>
    <x v="0"/>
  </r>
  <r>
    <s v="Dixie School District"/>
    <x v="1"/>
    <x v="1"/>
  </r>
  <r>
    <s v="Dixie School District"/>
    <x v="0"/>
    <x v="1"/>
  </r>
  <r>
    <s v="East Valley School District (Spokane)"/>
    <x v="0"/>
    <x v="0"/>
  </r>
  <r>
    <s v="East Valley School District (Spokane)"/>
    <x v="1"/>
    <x v="1"/>
  </r>
  <r>
    <s v="East Valley School District (Spokane)"/>
    <x v="1"/>
    <x v="2"/>
  </r>
  <r>
    <s v="East Valley School District (Yakima)"/>
    <x v="0"/>
    <x v="0"/>
  </r>
  <r>
    <s v="East Valley School District (Yakima)"/>
    <x v="0"/>
    <x v="1"/>
  </r>
  <r>
    <s v="East Valley School District (Yakima)"/>
    <x v="1"/>
    <x v="1"/>
  </r>
  <r>
    <s v="East Valley School District (Yakima)"/>
    <x v="1"/>
    <x v="2"/>
  </r>
  <r>
    <s v="Eastmont School District"/>
    <x v="0"/>
    <x v="0"/>
  </r>
  <r>
    <s v="Eastmont School District"/>
    <x v="1"/>
    <x v="1"/>
  </r>
  <r>
    <s v="Easton School District"/>
    <x v="1"/>
    <x v="0"/>
  </r>
  <r>
    <s v="Easton School District"/>
    <x v="1"/>
    <x v="1"/>
  </r>
  <r>
    <s v="Easton School District"/>
    <x v="0"/>
    <x v="1"/>
  </r>
  <r>
    <s v="Easton School District"/>
    <x v="0"/>
    <x v="2"/>
  </r>
  <r>
    <s v="Eatonville School District"/>
    <x v="1"/>
    <x v="4"/>
  </r>
  <r>
    <s v="Eatonville School District"/>
    <x v="0"/>
    <x v="4"/>
  </r>
  <r>
    <s v="Eatonville School District"/>
    <x v="0"/>
    <x v="0"/>
  </r>
  <r>
    <s v="Eatonville School District"/>
    <x v="1"/>
    <x v="0"/>
  </r>
  <r>
    <s v="Eatonville School District"/>
    <x v="1"/>
    <x v="1"/>
  </r>
  <r>
    <s v="Edmonds School District"/>
    <x v="0"/>
    <x v="0"/>
  </r>
  <r>
    <s v="Edmonds School District"/>
    <x v="1"/>
    <x v="1"/>
  </r>
  <r>
    <s v="Edmonds School District"/>
    <x v="1"/>
    <x v="3"/>
  </r>
  <r>
    <s v="Edmonds School District"/>
    <x v="0"/>
    <x v="3"/>
  </r>
  <r>
    <s v="Ellensburg School District"/>
    <x v="0"/>
    <x v="0"/>
  </r>
  <r>
    <s v="Ellensburg School District"/>
    <x v="1"/>
    <x v="1"/>
  </r>
  <r>
    <s v="Elma School District"/>
    <x v="0"/>
    <x v="0"/>
  </r>
  <r>
    <s v="Elma School District"/>
    <x v="1"/>
    <x v="1"/>
  </r>
  <r>
    <s v="Endicott School District"/>
    <x v="0"/>
    <x v="0"/>
  </r>
  <r>
    <s v="Endicott School District"/>
    <x v="1"/>
    <x v="1"/>
  </r>
  <r>
    <s v="Entiat School District"/>
    <x v="0"/>
    <x v="0"/>
  </r>
  <r>
    <s v="Entiat School District"/>
    <x v="1"/>
    <x v="1"/>
  </r>
  <r>
    <s v="Enumclaw School District"/>
    <x v="0"/>
    <x v="0"/>
  </r>
  <r>
    <s v="Enumclaw School District"/>
    <x v="1"/>
    <x v="1"/>
  </r>
  <r>
    <s v="Ephrata School District"/>
    <x v="0"/>
    <x v="0"/>
  </r>
  <r>
    <s v="Ephrata School District"/>
    <x v="1"/>
    <x v="1"/>
  </r>
  <r>
    <s v="Evaline School District"/>
    <x v="1"/>
    <x v="0"/>
  </r>
  <r>
    <s v="Evaline School District"/>
    <x v="0"/>
    <x v="3"/>
  </r>
  <r>
    <s v="Everett School District"/>
    <x v="1"/>
    <x v="1"/>
  </r>
  <r>
    <s v="Everett School District"/>
    <x v="0"/>
    <x v="3"/>
  </r>
  <r>
    <s v="Evergreen School District (Clark)"/>
    <x v="0"/>
    <x v="0"/>
  </r>
  <r>
    <s v="Evergreen School District (Clark)"/>
    <x v="0"/>
    <x v="1"/>
  </r>
  <r>
    <s v="Evergreen School District (Clark)"/>
    <x v="1"/>
    <x v="1"/>
  </r>
  <r>
    <s v="Evergreen School District (Clark)"/>
    <x v="1"/>
    <x v="2"/>
  </r>
  <r>
    <s v="Evergreen School District (Clark)"/>
    <x v="0"/>
    <x v="3"/>
  </r>
  <r>
    <s v="Evergreen School District (Stevens)"/>
    <x v="0"/>
    <x v="4"/>
  </r>
  <r>
    <s v="Evergreen School District (Stevens)"/>
    <x v="1"/>
    <x v="0"/>
  </r>
  <r>
    <s v="Evergreen School District (Stevens)"/>
    <x v="1"/>
    <x v="1"/>
  </r>
  <r>
    <s v="Evergreen School District (Stevens)"/>
    <x v="1"/>
    <x v="2"/>
  </r>
  <r>
    <s v="Federal Way School District"/>
    <x v="1"/>
    <x v="1"/>
  </r>
  <r>
    <s v="Federal Way School District"/>
    <x v="1"/>
    <x v="3"/>
  </r>
  <r>
    <s v="Federal Way School District"/>
    <x v="0"/>
    <x v="3"/>
  </r>
  <r>
    <s v="Ferndale School District"/>
    <x v="1"/>
    <x v="0"/>
  </r>
  <r>
    <s v="Ferndale School District"/>
    <x v="0"/>
    <x v="0"/>
  </r>
  <r>
    <s v="Ferndale School District"/>
    <x v="0"/>
    <x v="1"/>
  </r>
  <r>
    <s v="Ferndale School District"/>
    <x v="1"/>
    <x v="1"/>
  </r>
  <r>
    <s v="Ferndale School District"/>
    <x v="1"/>
    <x v="2"/>
  </r>
  <r>
    <s v="Ferndale School District"/>
    <x v="2"/>
    <x v="8"/>
  </r>
  <r>
    <s v="Fife School District"/>
    <x v="0"/>
    <x v="0"/>
  </r>
  <r>
    <s v="Fife School District"/>
    <x v="1"/>
    <x v="1"/>
  </r>
  <r>
    <s v="Finley School District"/>
    <x v="0"/>
    <x v="0"/>
  </r>
  <r>
    <s v="Finley School District"/>
    <x v="1"/>
    <x v="1"/>
  </r>
  <r>
    <s v="Franklin Pierce School District"/>
    <x v="0"/>
    <x v="0"/>
  </r>
  <r>
    <s v="Franklin Pierce School District"/>
    <x v="1"/>
    <x v="1"/>
  </r>
  <r>
    <s v="Freeman School District"/>
    <x v="0"/>
    <x v="0"/>
  </r>
  <r>
    <s v="Freeman School District"/>
    <x v="1"/>
    <x v="1"/>
  </r>
  <r>
    <s v="Garfield School District"/>
    <x v="0"/>
    <x v="4"/>
  </r>
  <r>
    <s v="Garfield School District"/>
    <x v="0"/>
    <x v="0"/>
  </r>
  <r>
    <s v="Garfield School District"/>
    <x v="1"/>
    <x v="0"/>
  </r>
  <r>
    <s v="Garfield School District"/>
    <x v="1"/>
    <x v="1"/>
  </r>
  <r>
    <s v="Garfield School District"/>
    <x v="0"/>
    <x v="1"/>
  </r>
  <r>
    <s v="Garfield School District"/>
    <x v="0"/>
    <x v="2"/>
  </r>
  <r>
    <s v="Garfield School District"/>
    <x v="1"/>
    <x v="2"/>
  </r>
  <r>
    <s v="Glenwood School District"/>
    <x v="1"/>
    <x v="0"/>
  </r>
  <r>
    <s v="Glenwood School District"/>
    <x v="0"/>
    <x v="3"/>
  </r>
  <r>
    <s v="Goldendale School District"/>
    <x v="0"/>
    <x v="0"/>
  </r>
  <r>
    <s v="Goldendale School District"/>
    <x v="1"/>
    <x v="1"/>
  </r>
  <r>
    <s v="Goldendale School District"/>
    <x v="1"/>
    <x v="2"/>
  </r>
  <r>
    <s v="Grand Coulee Dam School District"/>
    <x v="0"/>
    <x v="0"/>
  </r>
  <r>
    <s v="Grand Coulee Dam School District"/>
    <x v="0"/>
    <x v="1"/>
  </r>
  <r>
    <s v="Grand Coulee Dam School District"/>
    <x v="1"/>
    <x v="1"/>
  </r>
  <r>
    <s v="Grand Coulee Dam School District"/>
    <x v="1"/>
    <x v="2"/>
  </r>
  <r>
    <s v="Grand Coulee Dam School District"/>
    <x v="0"/>
    <x v="2"/>
  </r>
  <r>
    <s v="Grandview School District"/>
    <x v="0"/>
    <x v="0"/>
  </r>
  <r>
    <s v="Grandview School District"/>
    <x v="1"/>
    <x v="1"/>
  </r>
  <r>
    <s v="Grandview School District"/>
    <x v="1"/>
    <x v="2"/>
  </r>
  <r>
    <s v="Granger School District"/>
    <x v="0"/>
    <x v="0"/>
  </r>
  <r>
    <s v="Granger School District"/>
    <x v="1"/>
    <x v="1"/>
  </r>
  <r>
    <s v="Granger School District"/>
    <x v="1"/>
    <x v="2"/>
  </r>
  <r>
    <s v="Granite Falls School District"/>
    <x v="0"/>
    <x v="0"/>
  </r>
  <r>
    <s v="Granite Falls School District"/>
    <x v="1"/>
    <x v="1"/>
  </r>
  <r>
    <s v="Granite Falls School District"/>
    <x v="1"/>
    <x v="3"/>
  </r>
  <r>
    <s v="Grapeview School District"/>
    <x v="2"/>
    <x v="8"/>
  </r>
  <r>
    <s v="Great Northern School District"/>
    <x v="1"/>
    <x v="0"/>
  </r>
  <r>
    <s v="Great Northern School District"/>
    <x v="1"/>
    <x v="2"/>
  </r>
  <r>
    <s v="Great Northern School District"/>
    <x v="0"/>
    <x v="3"/>
  </r>
  <r>
    <s v="Green Mountain School District"/>
    <x v="0"/>
    <x v="4"/>
  </r>
  <r>
    <s v="Green Mountain School District"/>
    <x v="1"/>
    <x v="0"/>
  </r>
  <r>
    <s v="Green Mountain School District"/>
    <x v="1"/>
    <x v="1"/>
  </r>
  <r>
    <s v="Green Mountain School District"/>
    <x v="1"/>
    <x v="2"/>
  </r>
  <r>
    <s v="Griffin School District"/>
    <x v="0"/>
    <x v="0"/>
  </r>
  <r>
    <s v="Griffin School District"/>
    <x v="0"/>
    <x v="1"/>
  </r>
  <r>
    <s v="Griffin School District"/>
    <x v="1"/>
    <x v="1"/>
  </r>
  <r>
    <s v="Griffin School District"/>
    <x v="1"/>
    <x v="2"/>
  </r>
  <r>
    <s v="Harrington School District"/>
    <x v="0"/>
    <x v="4"/>
  </r>
  <r>
    <s v="Harrington School District"/>
    <x v="0"/>
    <x v="0"/>
  </r>
  <r>
    <s v="Harrington School District"/>
    <x v="0"/>
    <x v="1"/>
  </r>
  <r>
    <s v="Harrington School District"/>
    <x v="1"/>
    <x v="1"/>
  </r>
  <r>
    <s v="Harrington School District"/>
    <x v="1"/>
    <x v="2"/>
  </r>
  <r>
    <s v="Highland School District"/>
    <x v="0"/>
    <x v="0"/>
  </r>
  <r>
    <s v="Highland School District"/>
    <x v="1"/>
    <x v="1"/>
  </r>
  <r>
    <s v="Highland School District"/>
    <x v="1"/>
    <x v="2"/>
  </r>
  <r>
    <s v="Highline School District"/>
    <x v="1"/>
    <x v="1"/>
  </r>
  <r>
    <s v="Highline School District"/>
    <x v="0"/>
    <x v="3"/>
  </r>
  <r>
    <s v="Hockinson School District"/>
    <x v="0"/>
    <x v="0"/>
  </r>
  <r>
    <s v="Hockinson School District"/>
    <x v="1"/>
    <x v="1"/>
  </r>
  <r>
    <s v="Hood Canal School District"/>
    <x v="0"/>
    <x v="4"/>
  </r>
  <r>
    <s v="Hood Canal School District"/>
    <x v="0"/>
    <x v="0"/>
  </r>
  <r>
    <s v="Hood Canal School District"/>
    <x v="1"/>
    <x v="0"/>
  </r>
  <r>
    <s v="Hood Canal School District"/>
    <x v="1"/>
    <x v="1"/>
  </r>
  <r>
    <s v="Hood Canal School District"/>
    <x v="0"/>
    <x v="1"/>
  </r>
  <r>
    <s v="Hood Canal School District"/>
    <x v="1"/>
    <x v="2"/>
  </r>
  <r>
    <s v="Hoquiam School District"/>
    <x v="0"/>
    <x v="0"/>
  </r>
  <r>
    <s v="Hoquiam School District"/>
    <x v="0"/>
    <x v="1"/>
  </r>
  <r>
    <s v="Hoquiam School District"/>
    <x v="1"/>
    <x v="1"/>
  </r>
  <r>
    <s v="Hoquiam School District"/>
    <x v="1"/>
    <x v="2"/>
  </r>
  <r>
    <s v="Inchelium School District"/>
    <x v="0"/>
    <x v="4"/>
  </r>
  <r>
    <s v="Inchelium School District"/>
    <x v="0"/>
    <x v="0"/>
  </r>
  <r>
    <s v="Inchelium School District"/>
    <x v="1"/>
    <x v="0"/>
  </r>
  <r>
    <s v="Inchelium School District"/>
    <x v="1"/>
    <x v="1"/>
  </r>
  <r>
    <s v="Inchelium School District"/>
    <x v="0"/>
    <x v="1"/>
  </r>
  <r>
    <s v="Inchelium School District"/>
    <x v="1"/>
    <x v="2"/>
  </r>
  <r>
    <s v="Index School District"/>
    <x v="1"/>
    <x v="4"/>
  </r>
  <r>
    <s v="Index School District"/>
    <x v="0"/>
    <x v="4"/>
  </r>
  <r>
    <s v="Index School District"/>
    <x v="0"/>
    <x v="0"/>
  </r>
  <r>
    <s v="Index School District"/>
    <x v="1"/>
    <x v="0"/>
  </r>
  <r>
    <s v="Index School District"/>
    <x v="1"/>
    <x v="1"/>
  </r>
  <r>
    <s v="Index School District"/>
    <x v="0"/>
    <x v="1"/>
  </r>
  <r>
    <s v="Index School District"/>
    <x v="0"/>
    <x v="2"/>
  </r>
  <r>
    <s v="Index School District"/>
    <x v="1"/>
    <x v="2"/>
  </r>
  <r>
    <s v="Index School District"/>
    <x v="1"/>
    <x v="5"/>
  </r>
  <r>
    <s v="Index School District"/>
    <x v="0"/>
    <x v="5"/>
  </r>
  <r>
    <s v="Issaquah School District"/>
    <x v="0"/>
    <x v="0"/>
  </r>
  <r>
    <s v="Issaquah School District"/>
    <x v="1"/>
    <x v="1"/>
  </r>
  <r>
    <s v="Issaquah School District"/>
    <x v="1"/>
    <x v="3"/>
  </r>
  <r>
    <s v="Issaquah School District"/>
    <x v="0"/>
    <x v="3"/>
  </r>
  <r>
    <s v="Kahlotus School District"/>
    <x v="0"/>
    <x v="0"/>
  </r>
  <r>
    <s v="Kahlotus School District"/>
    <x v="1"/>
    <x v="1"/>
  </r>
  <r>
    <s v="Kalama School District"/>
    <x v="0"/>
    <x v="4"/>
  </r>
  <r>
    <s v="Kalama School District"/>
    <x v="0"/>
    <x v="0"/>
  </r>
  <r>
    <s v="Kalama School District"/>
    <x v="0"/>
    <x v="1"/>
  </r>
  <r>
    <s v="Kalama School District"/>
    <x v="1"/>
    <x v="1"/>
  </r>
  <r>
    <s v="Keller School District"/>
    <x v="0"/>
    <x v="4"/>
  </r>
  <r>
    <s v="Keller School District"/>
    <x v="0"/>
    <x v="0"/>
  </r>
  <r>
    <s v="Keller School District"/>
    <x v="1"/>
    <x v="0"/>
  </r>
  <r>
    <s v="Keller School District"/>
    <x v="1"/>
    <x v="1"/>
  </r>
  <r>
    <s v="Keller School District"/>
    <x v="0"/>
    <x v="1"/>
  </r>
  <r>
    <s v="Keller School District"/>
    <x v="1"/>
    <x v="2"/>
  </r>
  <r>
    <s v="Kelso School District"/>
    <x v="0"/>
    <x v="0"/>
  </r>
  <r>
    <s v="Kelso School District"/>
    <x v="0"/>
    <x v="1"/>
  </r>
  <r>
    <s v="Kelso School District"/>
    <x v="1"/>
    <x v="1"/>
  </r>
  <r>
    <s v="Kelso School District"/>
    <x v="1"/>
    <x v="2"/>
  </r>
  <r>
    <s v="Kelso School District"/>
    <x v="0"/>
    <x v="2"/>
  </r>
  <r>
    <s v="Kennewick School District"/>
    <x v="1"/>
    <x v="1"/>
  </r>
  <r>
    <s v="Kennewick School District"/>
    <x v="0"/>
    <x v="3"/>
  </r>
  <r>
    <s v="Kent School District"/>
    <x v="1"/>
    <x v="1"/>
  </r>
  <r>
    <s v="Kent School District"/>
    <x v="0"/>
    <x v="1"/>
  </r>
  <r>
    <s v="Kent School District"/>
    <x v="1"/>
    <x v="2"/>
  </r>
  <r>
    <s v="Kent School District"/>
    <x v="0"/>
    <x v="3"/>
  </r>
  <r>
    <s v="Kettle Falls School District"/>
    <x v="1"/>
    <x v="4"/>
  </r>
  <r>
    <s v="Kettle Falls School District"/>
    <x v="0"/>
    <x v="4"/>
  </r>
  <r>
    <s v="Kettle Falls School District"/>
    <x v="0"/>
    <x v="0"/>
  </r>
  <r>
    <s v="Kettle Falls School District"/>
    <x v="1"/>
    <x v="0"/>
  </r>
  <r>
    <s v="Kettle Falls School District"/>
    <x v="1"/>
    <x v="1"/>
  </r>
  <r>
    <s v="Kettle Falls School District"/>
    <x v="1"/>
    <x v="2"/>
  </r>
  <r>
    <s v="Kiona-Benton City School District"/>
    <x v="0"/>
    <x v="4"/>
  </r>
  <r>
    <s v="Kiona-Benton City School District"/>
    <x v="0"/>
    <x v="0"/>
  </r>
  <r>
    <s v="Kiona-Benton City School District"/>
    <x v="1"/>
    <x v="1"/>
  </r>
  <r>
    <s v="Kittitas School District"/>
    <x v="0"/>
    <x v="0"/>
  </r>
  <r>
    <s v="Kittitas School District"/>
    <x v="1"/>
    <x v="1"/>
  </r>
  <r>
    <s v="Klickitat School District"/>
    <x v="1"/>
    <x v="0"/>
  </r>
  <r>
    <s v="Klickitat School District"/>
    <x v="0"/>
    <x v="0"/>
  </r>
  <r>
    <s v="Klickitat School District"/>
    <x v="1"/>
    <x v="1"/>
  </r>
  <r>
    <s v="La Center School District"/>
    <x v="0"/>
    <x v="0"/>
  </r>
  <r>
    <s v="La Center School District"/>
    <x v="1"/>
    <x v="1"/>
  </r>
  <r>
    <s v="La Center School District"/>
    <x v="1"/>
    <x v="2"/>
  </r>
  <r>
    <s v="La Conner School District"/>
    <x v="1"/>
    <x v="0"/>
  </r>
  <r>
    <s v="La Conner School District"/>
    <x v="0"/>
    <x v="0"/>
  </r>
  <r>
    <s v="La Conner School District"/>
    <x v="0"/>
    <x v="1"/>
  </r>
  <r>
    <s v="La Conner School District"/>
    <x v="1"/>
    <x v="1"/>
  </r>
  <r>
    <s v="La Conner School District"/>
    <x v="1"/>
    <x v="2"/>
  </r>
  <r>
    <s v="LaCrosse School District"/>
    <x v="0"/>
    <x v="0"/>
  </r>
  <r>
    <s v="LaCrosse School District"/>
    <x v="0"/>
    <x v="1"/>
  </r>
  <r>
    <s v="LaCrosse School District"/>
    <x v="1"/>
    <x v="1"/>
  </r>
  <r>
    <s v="LaCrosse School District"/>
    <x v="1"/>
    <x v="2"/>
  </r>
  <r>
    <s v="Lake Chelan School District"/>
    <x v="1"/>
    <x v="0"/>
  </r>
  <r>
    <s v="Lake Chelan School District"/>
    <x v="0"/>
    <x v="0"/>
  </r>
  <r>
    <s v="Lake Chelan School District"/>
    <x v="1"/>
    <x v="1"/>
  </r>
  <r>
    <s v="Lake Quinault School District"/>
    <x v="0"/>
    <x v="4"/>
  </r>
  <r>
    <s v="Lake Quinault School District"/>
    <x v="0"/>
    <x v="0"/>
  </r>
  <r>
    <s v="Lake Quinault School District"/>
    <x v="1"/>
    <x v="0"/>
  </r>
  <r>
    <s v="Lake Quinault School District"/>
    <x v="1"/>
    <x v="1"/>
  </r>
  <r>
    <s v="Lake Stevens School District"/>
    <x v="0"/>
    <x v="0"/>
  </r>
  <r>
    <s v="Lake Stevens School District"/>
    <x v="1"/>
    <x v="1"/>
  </r>
  <r>
    <s v="Lake Stevens School District"/>
    <x v="1"/>
    <x v="2"/>
  </r>
  <r>
    <s v="Lake Stevens School District"/>
    <x v="0"/>
    <x v="3"/>
  </r>
  <r>
    <s v="Lake Washington School District"/>
    <x v="1"/>
    <x v="1"/>
  </r>
  <r>
    <s v="Lake Washington School District"/>
    <x v="0"/>
    <x v="1"/>
  </r>
  <r>
    <s v="Lake Washington School District"/>
    <x v="1"/>
    <x v="2"/>
  </r>
  <r>
    <s v="Lakewood School District"/>
    <x v="0"/>
    <x v="0"/>
  </r>
  <r>
    <s v="Lakewood School District"/>
    <x v="1"/>
    <x v="1"/>
  </r>
  <r>
    <s v="Lamont School District"/>
    <x v="0"/>
    <x v="0"/>
  </r>
  <r>
    <s v="Lamont School District"/>
    <x v="1"/>
    <x v="1"/>
  </r>
  <r>
    <s v="Liberty School District"/>
    <x v="0"/>
    <x v="4"/>
  </r>
  <r>
    <s v="Liberty School District"/>
    <x v="1"/>
    <x v="4"/>
  </r>
  <r>
    <s v="Liberty School District"/>
    <x v="1"/>
    <x v="0"/>
  </r>
  <r>
    <s v="Liberty School District"/>
    <x v="0"/>
    <x v="0"/>
  </r>
  <r>
    <s v="Liberty School District"/>
    <x v="1"/>
    <x v="1"/>
  </r>
  <r>
    <s v="Liberty School District"/>
    <x v="0"/>
    <x v="2"/>
  </r>
  <r>
    <s v="Lind School District"/>
    <x v="0"/>
    <x v="0"/>
  </r>
  <r>
    <s v="Lind School District"/>
    <x v="1"/>
    <x v="1"/>
  </r>
  <r>
    <s v="Longview School District"/>
    <x v="1"/>
    <x v="1"/>
  </r>
  <r>
    <s v="Longview School District"/>
    <x v="0"/>
    <x v="3"/>
  </r>
  <r>
    <s v="Loon Lake School District"/>
    <x v="1"/>
    <x v="0"/>
  </r>
  <r>
    <s v="Loon Lake School District"/>
    <x v="0"/>
    <x v="0"/>
  </r>
  <r>
    <s v="Loon Lake School District"/>
    <x v="1"/>
    <x v="2"/>
  </r>
  <r>
    <s v="Loon Lake School District"/>
    <x v="1"/>
    <x v="5"/>
  </r>
  <r>
    <s v="Lopez School District"/>
    <x v="0"/>
    <x v="0"/>
  </r>
  <r>
    <s v="Lopez School District"/>
    <x v="1"/>
    <x v="3"/>
  </r>
  <r>
    <s v="Lyle School District"/>
    <x v="0"/>
    <x v="0"/>
  </r>
  <r>
    <s v="Lyle School District"/>
    <x v="0"/>
    <x v="1"/>
  </r>
  <r>
    <s v="Lyle School District"/>
    <x v="1"/>
    <x v="1"/>
  </r>
  <r>
    <s v="Lyle School District"/>
    <x v="1"/>
    <x v="2"/>
  </r>
  <r>
    <s v="Lynden School District"/>
    <x v="0"/>
    <x v="0"/>
  </r>
  <r>
    <s v="Lynden School District"/>
    <x v="1"/>
    <x v="1"/>
  </r>
  <r>
    <s v="Mabton School District"/>
    <x v="0"/>
    <x v="0"/>
  </r>
  <r>
    <s v="Mabton School District"/>
    <x v="0"/>
    <x v="1"/>
  </r>
  <r>
    <s v="Mabton School District"/>
    <x v="1"/>
    <x v="1"/>
  </r>
  <r>
    <s v="Mabton School District"/>
    <x v="1"/>
    <x v="2"/>
  </r>
  <r>
    <s v="Mansfield School District"/>
    <x v="0"/>
    <x v="4"/>
  </r>
  <r>
    <s v="Mansfield School District"/>
    <x v="0"/>
    <x v="0"/>
  </r>
  <r>
    <s v="Mansfield School District"/>
    <x v="0"/>
    <x v="1"/>
  </r>
  <r>
    <s v="Mansfield School District"/>
    <x v="0"/>
    <x v="2"/>
  </r>
  <r>
    <s v="Mansfield School District"/>
    <x v="0"/>
    <x v="5"/>
  </r>
  <r>
    <s v="Mansfield School District"/>
    <x v="1"/>
    <x v="5"/>
  </r>
  <r>
    <s v="Manson School District"/>
    <x v="0"/>
    <x v="0"/>
  </r>
  <r>
    <s v="Manson School District"/>
    <x v="0"/>
    <x v="1"/>
  </r>
  <r>
    <s v="Manson School District"/>
    <x v="1"/>
    <x v="1"/>
  </r>
  <r>
    <s v="Manson School District"/>
    <x v="1"/>
    <x v="2"/>
  </r>
  <r>
    <s v="Mary M Knight School District"/>
    <x v="0"/>
    <x v="4"/>
  </r>
  <r>
    <s v="Mary M Knight School District"/>
    <x v="0"/>
    <x v="0"/>
  </r>
  <r>
    <s v="Mary M Knight School District"/>
    <x v="1"/>
    <x v="0"/>
  </r>
  <r>
    <s v="Mary Walker School District"/>
    <x v="2"/>
    <x v="8"/>
  </r>
  <r>
    <s v="Marysville School District"/>
    <x v="0"/>
    <x v="0"/>
  </r>
  <r>
    <s v="Marysville School District"/>
    <x v="1"/>
    <x v="1"/>
  </r>
  <r>
    <s v="Marysville School District"/>
    <x v="0"/>
    <x v="3"/>
  </r>
  <r>
    <s v="McCleary School District"/>
    <x v="0"/>
    <x v="0"/>
  </r>
  <r>
    <s v="McCleary School District"/>
    <x v="1"/>
    <x v="1"/>
  </r>
  <r>
    <s v="McCleary School District"/>
    <x v="1"/>
    <x v="2"/>
  </r>
  <r>
    <s v="Mead School District"/>
    <x v="0"/>
    <x v="0"/>
  </r>
  <r>
    <s v="Mead School District"/>
    <x v="0"/>
    <x v="1"/>
  </r>
  <r>
    <s v="Mead School District"/>
    <x v="1"/>
    <x v="1"/>
  </r>
  <r>
    <s v="Mead School District"/>
    <x v="1"/>
    <x v="2"/>
  </r>
  <r>
    <s v="Mead School District"/>
    <x v="1"/>
    <x v="3"/>
  </r>
  <r>
    <s v="Mead School District"/>
    <x v="0"/>
    <x v="3"/>
  </r>
  <r>
    <s v="Medical Lake School District"/>
    <x v="1"/>
    <x v="0"/>
  </r>
  <r>
    <s v="Medical Lake School District"/>
    <x v="0"/>
    <x v="0"/>
  </r>
  <r>
    <s v="Medical Lake School District"/>
    <x v="0"/>
    <x v="1"/>
  </r>
  <r>
    <s v="Medical Lake School District"/>
    <x v="1"/>
    <x v="1"/>
  </r>
  <r>
    <s v="Medical Lake School District"/>
    <x v="1"/>
    <x v="2"/>
  </r>
  <r>
    <s v="Mercer Island School District"/>
    <x v="0"/>
    <x v="0"/>
  </r>
  <r>
    <s v="Mercer Island School District"/>
    <x v="1"/>
    <x v="1"/>
  </r>
  <r>
    <s v="Meridian School District"/>
    <x v="0"/>
    <x v="0"/>
  </r>
  <r>
    <s v="Meridian School District"/>
    <x v="0"/>
    <x v="1"/>
  </r>
  <r>
    <s v="Meridian School District"/>
    <x v="1"/>
    <x v="1"/>
  </r>
  <r>
    <s v="Meridian School District"/>
    <x v="1"/>
    <x v="2"/>
  </r>
  <r>
    <s v="Methow Valley School District"/>
    <x v="0"/>
    <x v="0"/>
  </r>
  <r>
    <s v="Methow Valley School District"/>
    <x v="1"/>
    <x v="1"/>
  </r>
  <r>
    <s v="Mill A School District"/>
    <x v="0"/>
    <x v="4"/>
  </r>
  <r>
    <s v="Mill A School District"/>
    <x v="0"/>
    <x v="0"/>
  </r>
  <r>
    <s v="Mill A School District"/>
    <x v="1"/>
    <x v="1"/>
  </r>
  <r>
    <s v="Monroe School District"/>
    <x v="0"/>
    <x v="0"/>
  </r>
  <r>
    <s v="Monroe School District"/>
    <x v="0"/>
    <x v="1"/>
  </r>
  <r>
    <s v="Monroe School District"/>
    <x v="1"/>
    <x v="1"/>
  </r>
  <r>
    <s v="Monroe School District"/>
    <x v="1"/>
    <x v="2"/>
  </r>
  <r>
    <s v="Monroe School District"/>
    <x v="1"/>
    <x v="3"/>
  </r>
  <r>
    <s v="Monroe School District"/>
    <x v="0"/>
    <x v="3"/>
  </r>
  <r>
    <s v="Montesano School District"/>
    <x v="0"/>
    <x v="0"/>
  </r>
  <r>
    <s v="Montesano School District"/>
    <x v="1"/>
    <x v="1"/>
  </r>
  <r>
    <s v="Morton School District"/>
    <x v="0"/>
    <x v="0"/>
  </r>
  <r>
    <s v="Morton School District"/>
    <x v="1"/>
    <x v="1"/>
  </r>
  <r>
    <s v="Moses Lake School District"/>
    <x v="0"/>
    <x v="0"/>
  </r>
  <r>
    <s v="Moses Lake School District"/>
    <x v="1"/>
    <x v="1"/>
  </r>
  <r>
    <s v="Mossyrock School District"/>
    <x v="0"/>
    <x v="0"/>
  </r>
  <r>
    <s v="Mossyrock School District"/>
    <x v="1"/>
    <x v="1"/>
  </r>
  <r>
    <s v="Mount Adams School District"/>
    <x v="0"/>
    <x v="4"/>
  </r>
  <r>
    <s v="Mount Adams School District"/>
    <x v="0"/>
    <x v="0"/>
  </r>
  <r>
    <s v="Mount Adams School District"/>
    <x v="1"/>
    <x v="0"/>
  </r>
  <r>
    <s v="Mount Adams School District"/>
    <x v="1"/>
    <x v="1"/>
  </r>
  <r>
    <s v="Mount Baker School District"/>
    <x v="2"/>
    <x v="8"/>
  </r>
  <r>
    <s v="Mount Pleasant School District"/>
    <x v="0"/>
    <x v="4"/>
  </r>
  <r>
    <s v="Mount Pleasant School District"/>
    <x v="1"/>
    <x v="0"/>
  </r>
  <r>
    <s v="Mount Vernon School District"/>
    <x v="0"/>
    <x v="0"/>
  </r>
  <r>
    <s v="Mount Vernon School District"/>
    <x v="1"/>
    <x v="1"/>
  </r>
  <r>
    <s v="Mukilteo School District"/>
    <x v="0"/>
    <x v="1"/>
  </r>
  <r>
    <s v="Mukilteo School District"/>
    <x v="1"/>
    <x v="1"/>
  </r>
  <r>
    <s v="Mukilteo School District"/>
    <x v="1"/>
    <x v="2"/>
  </r>
  <r>
    <s v="Mukilteo School District"/>
    <x v="0"/>
    <x v="3"/>
  </r>
  <r>
    <s v="Naches Valley School District"/>
    <x v="0"/>
    <x v="0"/>
  </r>
  <r>
    <s v="Naches Valley School District"/>
    <x v="1"/>
    <x v="1"/>
  </r>
  <r>
    <s v="Naches Valley School District"/>
    <x v="1"/>
    <x v="2"/>
  </r>
  <r>
    <s v="Napavine School District"/>
    <x v="0"/>
    <x v="0"/>
  </r>
  <r>
    <s v="Napavine School District"/>
    <x v="1"/>
    <x v="1"/>
  </r>
  <r>
    <s v="Naselle-Grays River Valley School District"/>
    <x v="0"/>
    <x v="0"/>
  </r>
  <r>
    <s v="Naselle-Grays River Valley School District"/>
    <x v="1"/>
    <x v="1"/>
  </r>
  <r>
    <s v="Nespelem School District"/>
    <x v="0"/>
    <x v="4"/>
  </r>
  <r>
    <s v="Nespelem School District"/>
    <x v="0"/>
    <x v="1"/>
  </r>
  <r>
    <s v="Nespelem School District"/>
    <x v="1"/>
    <x v="1"/>
  </r>
  <r>
    <s v="Nespelem School District"/>
    <x v="1"/>
    <x v="2"/>
  </r>
  <r>
    <s v="Newport School District"/>
    <x v="0"/>
    <x v="0"/>
  </r>
  <r>
    <s v="Newport School District"/>
    <x v="0"/>
    <x v="1"/>
  </r>
  <r>
    <s v="Newport School District"/>
    <x v="1"/>
    <x v="1"/>
  </r>
  <r>
    <s v="Newport School District"/>
    <x v="1"/>
    <x v="2"/>
  </r>
  <r>
    <s v="Nine Mile Falls School District"/>
    <x v="0"/>
    <x v="0"/>
  </r>
  <r>
    <s v="Nine Mile Falls School District"/>
    <x v="1"/>
    <x v="1"/>
  </r>
  <r>
    <s v="Nooksack Valley School District"/>
    <x v="0"/>
    <x v="0"/>
  </r>
  <r>
    <s v="Nooksack Valley School District"/>
    <x v="1"/>
    <x v="1"/>
  </r>
  <r>
    <s v="Nooksack Valley School District"/>
    <x v="1"/>
    <x v="2"/>
  </r>
  <r>
    <s v="North Beach School District"/>
    <x v="0"/>
    <x v="4"/>
  </r>
  <r>
    <s v="North Beach School District"/>
    <x v="0"/>
    <x v="0"/>
  </r>
  <r>
    <s v="North Beach School District"/>
    <x v="1"/>
    <x v="0"/>
  </r>
  <r>
    <s v="North Beach School District"/>
    <x v="1"/>
    <x v="1"/>
  </r>
  <r>
    <s v="North Franklin School District"/>
    <x v="0"/>
    <x v="4"/>
  </r>
  <r>
    <s v="North Franklin School District"/>
    <x v="0"/>
    <x v="0"/>
  </r>
  <r>
    <s v="North Franklin School District"/>
    <x v="1"/>
    <x v="1"/>
  </r>
  <r>
    <s v="North Kitsap School District"/>
    <x v="0"/>
    <x v="0"/>
  </r>
  <r>
    <s v="North Kitsap School District"/>
    <x v="1"/>
    <x v="1"/>
  </r>
  <r>
    <s v="North Mason School District"/>
    <x v="0"/>
    <x v="0"/>
  </r>
  <r>
    <s v="North Mason School District"/>
    <x v="0"/>
    <x v="1"/>
  </r>
  <r>
    <s v="North Mason School District"/>
    <x v="1"/>
    <x v="1"/>
  </r>
  <r>
    <s v="North Mason School District"/>
    <x v="1"/>
    <x v="2"/>
  </r>
  <r>
    <s v="North Mason School District"/>
    <x v="0"/>
    <x v="3"/>
  </r>
  <r>
    <s v="North River School District"/>
    <x v="0"/>
    <x v="4"/>
  </r>
  <r>
    <s v="North River School District"/>
    <x v="1"/>
    <x v="0"/>
  </r>
  <r>
    <s v="North Thurston Public Schools"/>
    <x v="1"/>
    <x v="1"/>
  </r>
  <r>
    <s v="North Thurston Public Schools"/>
    <x v="1"/>
    <x v="2"/>
  </r>
  <r>
    <s v="North Thurston Public Schools"/>
    <x v="1"/>
    <x v="3"/>
  </r>
  <r>
    <s v="North Thurston Public Schools"/>
    <x v="0"/>
    <x v="3"/>
  </r>
  <r>
    <s v="Northport School District"/>
    <x v="0"/>
    <x v="0"/>
  </r>
  <r>
    <s v="Northport School District"/>
    <x v="1"/>
    <x v="1"/>
  </r>
  <r>
    <s v="Northshore School District"/>
    <x v="1"/>
    <x v="1"/>
  </r>
  <r>
    <s v="Northshore School District"/>
    <x v="0"/>
    <x v="1"/>
  </r>
  <r>
    <s v="Northshore School District"/>
    <x v="1"/>
    <x v="2"/>
  </r>
  <r>
    <s v="Northshore School District"/>
    <x v="0"/>
    <x v="3"/>
  </r>
  <r>
    <s v="Oak Harbor School District"/>
    <x v="0"/>
    <x v="0"/>
  </r>
  <r>
    <s v="Oak Harbor School District"/>
    <x v="0"/>
    <x v="1"/>
  </r>
  <r>
    <s v="Oak Harbor School District"/>
    <x v="1"/>
    <x v="1"/>
  </r>
  <r>
    <s v="Oak Harbor School District"/>
    <x v="1"/>
    <x v="2"/>
  </r>
  <r>
    <s v="Oakesdale School District"/>
    <x v="0"/>
    <x v="4"/>
  </r>
  <r>
    <s v="Oakesdale School District"/>
    <x v="1"/>
    <x v="1"/>
  </r>
  <r>
    <s v="Oakville School District"/>
    <x v="0"/>
    <x v="4"/>
  </r>
  <r>
    <s v="Oakville School District"/>
    <x v="0"/>
    <x v="0"/>
  </r>
  <r>
    <s v="Oakville School District"/>
    <x v="1"/>
    <x v="0"/>
  </r>
  <r>
    <s v="Oakville School District"/>
    <x v="1"/>
    <x v="1"/>
  </r>
  <r>
    <s v="Ocean Beach School District"/>
    <x v="1"/>
    <x v="4"/>
  </r>
  <r>
    <s v="Ocean Beach School District"/>
    <x v="0"/>
    <x v="4"/>
  </r>
  <r>
    <s v="Ocean Beach School District"/>
    <x v="0"/>
    <x v="0"/>
  </r>
  <r>
    <s v="Ocean Beach School District"/>
    <x v="1"/>
    <x v="0"/>
  </r>
  <r>
    <s v="Ocean Beach School District"/>
    <x v="1"/>
    <x v="1"/>
  </r>
  <r>
    <s v="Ocean Beach School District"/>
    <x v="0"/>
    <x v="1"/>
  </r>
  <r>
    <s v="Ocean Beach School District"/>
    <x v="0"/>
    <x v="2"/>
  </r>
  <r>
    <s v="Ocean Beach School District"/>
    <x v="1"/>
    <x v="2"/>
  </r>
  <r>
    <s v="Ocosta School District"/>
    <x v="0"/>
    <x v="0"/>
  </r>
  <r>
    <s v="Ocosta School District"/>
    <x v="0"/>
    <x v="1"/>
  </r>
  <r>
    <s v="Ocosta School District"/>
    <x v="0"/>
    <x v="2"/>
  </r>
  <r>
    <s v="Ocosta School District"/>
    <x v="0"/>
    <x v="5"/>
  </r>
  <r>
    <s v="Ocosta School District"/>
    <x v="1"/>
    <x v="6"/>
  </r>
  <r>
    <s v="Odessa School District"/>
    <x v="0"/>
    <x v="4"/>
  </r>
  <r>
    <s v="Odessa School District"/>
    <x v="0"/>
    <x v="0"/>
  </r>
  <r>
    <s v="Odessa School District"/>
    <x v="1"/>
    <x v="0"/>
  </r>
  <r>
    <s v="Odessa School District"/>
    <x v="1"/>
    <x v="1"/>
  </r>
  <r>
    <s v="Okanogan School District"/>
    <x v="0"/>
    <x v="0"/>
  </r>
  <r>
    <s v="Okanogan School District"/>
    <x v="1"/>
    <x v="1"/>
  </r>
  <r>
    <s v="Olympia School District"/>
    <x v="0"/>
    <x v="0"/>
  </r>
  <r>
    <s v="Olympia School District"/>
    <x v="1"/>
    <x v="1"/>
  </r>
  <r>
    <s v="Olympia School District"/>
    <x v="1"/>
    <x v="3"/>
  </r>
  <r>
    <s v="Olympia School District"/>
    <x v="0"/>
    <x v="3"/>
  </r>
  <r>
    <s v="Omak School District"/>
    <x v="0"/>
    <x v="0"/>
  </r>
  <r>
    <s v="Omak School District"/>
    <x v="1"/>
    <x v="1"/>
  </r>
  <r>
    <s v="Onalaska School District"/>
    <x v="0"/>
    <x v="4"/>
  </r>
  <r>
    <s v="Onalaska School District"/>
    <x v="0"/>
    <x v="0"/>
  </r>
  <r>
    <s v="Onalaska School District"/>
    <x v="1"/>
    <x v="1"/>
  </r>
  <r>
    <s v="Onalaska School District"/>
    <x v="1"/>
    <x v="2"/>
  </r>
  <r>
    <s v="Onion Creek School District"/>
    <x v="0"/>
    <x v="4"/>
  </r>
  <r>
    <s v="Onion Creek School District"/>
    <x v="1"/>
    <x v="0"/>
  </r>
  <r>
    <s v="Onion Creek School District"/>
    <x v="1"/>
    <x v="1"/>
  </r>
  <r>
    <s v="Orcas Island School District"/>
    <x v="1"/>
    <x v="0"/>
  </r>
  <r>
    <s v="Orcas Island School District"/>
    <x v="0"/>
    <x v="0"/>
  </r>
  <r>
    <s v="Orcas Island School District"/>
    <x v="1"/>
    <x v="1"/>
  </r>
  <r>
    <s v="Orchard Prairie School District"/>
    <x v="0"/>
    <x v="4"/>
  </r>
  <r>
    <s v="Orchard Prairie School District"/>
    <x v="1"/>
    <x v="0"/>
  </r>
  <r>
    <s v="Orient School District"/>
    <x v="0"/>
    <x v="4"/>
  </r>
  <r>
    <s v="Orient School District"/>
    <x v="1"/>
    <x v="4"/>
  </r>
  <r>
    <s v="Orient School District"/>
    <x v="1"/>
    <x v="0"/>
  </r>
  <r>
    <s v="Orient School District"/>
    <x v="0"/>
    <x v="0"/>
  </r>
  <r>
    <s v="Orient School District"/>
    <x v="0"/>
    <x v="1"/>
  </r>
  <r>
    <s v="Orient School District"/>
    <x v="1"/>
    <x v="1"/>
  </r>
  <r>
    <s v="Orient School District"/>
    <x v="1"/>
    <x v="2"/>
  </r>
  <r>
    <s v="Orondo School District"/>
    <x v="0"/>
    <x v="4"/>
  </r>
  <r>
    <s v="Orondo School District"/>
    <x v="0"/>
    <x v="0"/>
  </r>
  <r>
    <s v="Orondo School District"/>
    <x v="1"/>
    <x v="0"/>
  </r>
  <r>
    <s v="Orondo School District"/>
    <x v="1"/>
    <x v="1"/>
  </r>
  <r>
    <s v="Orondo School District"/>
    <x v="1"/>
    <x v="2"/>
  </r>
  <r>
    <s v="Oroville School District"/>
    <x v="0"/>
    <x v="4"/>
  </r>
  <r>
    <s v="Oroville School District"/>
    <x v="0"/>
    <x v="0"/>
  </r>
  <r>
    <s v="Oroville School District"/>
    <x v="0"/>
    <x v="1"/>
  </r>
  <r>
    <s v="Oroville School District"/>
    <x v="1"/>
    <x v="1"/>
  </r>
  <r>
    <s v="Oroville School District"/>
    <x v="1"/>
    <x v="2"/>
  </r>
  <r>
    <s v="Orting School District"/>
    <x v="0"/>
    <x v="0"/>
  </r>
  <r>
    <s v="Orting School District"/>
    <x v="0"/>
    <x v="1"/>
  </r>
  <r>
    <s v="Orting School District"/>
    <x v="1"/>
    <x v="1"/>
  </r>
  <r>
    <s v="Orting School District"/>
    <x v="1"/>
    <x v="2"/>
  </r>
  <r>
    <s v="Othello School District"/>
    <x v="0"/>
    <x v="0"/>
  </r>
  <r>
    <s v="Othello School District"/>
    <x v="1"/>
    <x v="1"/>
  </r>
  <r>
    <s v="Palisades School District"/>
    <x v="0"/>
    <x v="4"/>
  </r>
  <r>
    <s v="Palisades School District"/>
    <x v="1"/>
    <x v="0"/>
  </r>
  <r>
    <s v="Palisades School District"/>
    <x v="1"/>
    <x v="1"/>
  </r>
  <r>
    <s v="Palouse School District"/>
    <x v="0"/>
    <x v="0"/>
  </r>
  <r>
    <s v="Palouse School District"/>
    <x v="1"/>
    <x v="1"/>
  </r>
  <r>
    <s v="Pasco School District"/>
    <x v="0"/>
    <x v="1"/>
  </r>
  <r>
    <s v="Pasco School District"/>
    <x v="1"/>
    <x v="1"/>
  </r>
  <r>
    <s v="Pasco School District"/>
    <x v="1"/>
    <x v="2"/>
  </r>
  <r>
    <s v="Pasco School District"/>
    <x v="0"/>
    <x v="3"/>
  </r>
  <r>
    <s v="Pateros School District"/>
    <x v="0"/>
    <x v="0"/>
  </r>
  <r>
    <s v="Pateros School District"/>
    <x v="1"/>
    <x v="1"/>
  </r>
  <r>
    <s v="Pateros School District"/>
    <x v="1"/>
    <x v="2"/>
  </r>
  <r>
    <s v="Paterson School District"/>
    <x v="0"/>
    <x v="4"/>
  </r>
  <r>
    <s v="Paterson School District"/>
    <x v="1"/>
    <x v="0"/>
  </r>
  <r>
    <s v="Paterson School District"/>
    <x v="1"/>
    <x v="2"/>
  </r>
  <r>
    <s v="Paterson School District"/>
    <x v="0"/>
    <x v="2"/>
  </r>
  <r>
    <s v="Paterson School District"/>
    <x v="0"/>
    <x v="5"/>
  </r>
  <r>
    <s v="Pe Ell School District"/>
    <x v="1"/>
    <x v="0"/>
  </r>
  <r>
    <s v="Pe Ell School District"/>
    <x v="1"/>
    <x v="1"/>
  </r>
  <r>
    <s v="Pe Ell School District"/>
    <x v="0"/>
    <x v="3"/>
  </r>
  <r>
    <s v="Peninsula School District"/>
    <x v="1"/>
    <x v="1"/>
  </r>
  <r>
    <s v="Peninsula School District"/>
    <x v="0"/>
    <x v="3"/>
  </r>
  <r>
    <s v="Pioneer School District"/>
    <x v="0"/>
    <x v="0"/>
  </r>
  <r>
    <s v="Pioneer School District"/>
    <x v="1"/>
    <x v="1"/>
  </r>
  <r>
    <s v="Pomeroy School District"/>
    <x v="0"/>
    <x v="0"/>
  </r>
  <r>
    <s v="Pomeroy School District"/>
    <x v="1"/>
    <x v="1"/>
  </r>
  <r>
    <s v="Port Angeles School District"/>
    <x v="1"/>
    <x v="1"/>
  </r>
  <r>
    <s v="Port Angeles School District"/>
    <x v="1"/>
    <x v="3"/>
  </r>
  <r>
    <s v="Port Angeles School District"/>
    <x v="0"/>
    <x v="3"/>
  </r>
  <r>
    <s v="Port Townsend School District"/>
    <x v="0"/>
    <x v="0"/>
  </r>
  <r>
    <s v="Port Townsend School District"/>
    <x v="1"/>
    <x v="1"/>
  </r>
  <r>
    <s v="Prescott School District"/>
    <x v="1"/>
    <x v="4"/>
  </r>
  <r>
    <s v="Prescott School District"/>
    <x v="0"/>
    <x v="4"/>
  </r>
  <r>
    <s v="Prescott School District"/>
    <x v="0"/>
    <x v="0"/>
  </r>
  <r>
    <s v="Prescott School District"/>
    <x v="1"/>
    <x v="0"/>
  </r>
  <r>
    <s v="Prescott School District"/>
    <x v="1"/>
    <x v="1"/>
  </r>
  <r>
    <s v="Prescott School District"/>
    <x v="1"/>
    <x v="2"/>
  </r>
  <r>
    <s v="Prosser School District"/>
    <x v="1"/>
    <x v="1"/>
  </r>
  <r>
    <s v="Prosser School District"/>
    <x v="0"/>
    <x v="2"/>
  </r>
  <r>
    <s v="Prosser School District"/>
    <x v="0"/>
    <x v="5"/>
  </r>
  <r>
    <s v="Pullman School District"/>
    <x v="0"/>
    <x v="0"/>
  </r>
  <r>
    <s v="Pullman School District"/>
    <x v="1"/>
    <x v="1"/>
  </r>
  <r>
    <s v="Pullman School District"/>
    <x v="1"/>
    <x v="3"/>
  </r>
  <r>
    <s v="Pullman School District"/>
    <x v="0"/>
    <x v="3"/>
  </r>
  <r>
    <s v="Puyallup School District"/>
    <x v="1"/>
    <x v="1"/>
  </r>
  <r>
    <s v="Puyallup School District"/>
    <x v="0"/>
    <x v="1"/>
  </r>
  <r>
    <s v="Puyallup School District"/>
    <x v="0"/>
    <x v="3"/>
  </r>
  <r>
    <s v="Puyallup School District"/>
    <x v="1"/>
    <x v="3"/>
  </r>
  <r>
    <s v="Queets-Clearwater School District"/>
    <x v="0"/>
    <x v="4"/>
  </r>
  <r>
    <s v="Queets-Clearwater School District"/>
    <x v="0"/>
    <x v="0"/>
  </r>
  <r>
    <s v="Queets-Clearwater School District"/>
    <x v="1"/>
    <x v="0"/>
  </r>
  <r>
    <s v="Queets-Clearwater School District"/>
    <x v="1"/>
    <x v="1"/>
  </r>
  <r>
    <s v="Quilcene School District"/>
    <x v="0"/>
    <x v="0"/>
  </r>
  <r>
    <s v="Quilcene School District"/>
    <x v="0"/>
    <x v="2"/>
  </r>
  <r>
    <s v="Quilcene School District"/>
    <x v="0"/>
    <x v="5"/>
  </r>
  <r>
    <s v="Quilcene School District"/>
    <x v="1"/>
    <x v="6"/>
  </r>
  <r>
    <s v="Quillayute Valley School District"/>
    <x v="0"/>
    <x v="0"/>
  </r>
  <r>
    <s v="Quillayute Valley School District"/>
    <x v="1"/>
    <x v="1"/>
  </r>
  <r>
    <s v="Quillayute Valley School District"/>
    <x v="1"/>
    <x v="3"/>
  </r>
  <r>
    <s v="Quillayute Valley School District"/>
    <x v="0"/>
    <x v="3"/>
  </r>
  <r>
    <s v="Quincy School District"/>
    <x v="0"/>
    <x v="0"/>
  </r>
  <r>
    <s v="Quincy School District"/>
    <x v="0"/>
    <x v="1"/>
  </r>
  <r>
    <s v="Quincy School District"/>
    <x v="1"/>
    <x v="1"/>
  </r>
  <r>
    <s v="Quincy School District"/>
    <x v="1"/>
    <x v="2"/>
  </r>
  <r>
    <s v="Rainier School District"/>
    <x v="0"/>
    <x v="4"/>
  </r>
  <r>
    <s v="Rainier School District"/>
    <x v="0"/>
    <x v="0"/>
  </r>
  <r>
    <s v="Rainier School District"/>
    <x v="0"/>
    <x v="1"/>
  </r>
  <r>
    <s v="Rainier School District"/>
    <x v="1"/>
    <x v="1"/>
  </r>
  <r>
    <s v="Rainier School District"/>
    <x v="1"/>
    <x v="2"/>
  </r>
  <r>
    <s v="Raymond School District"/>
    <x v="0"/>
    <x v="0"/>
  </r>
  <r>
    <s v="Raymond School District"/>
    <x v="1"/>
    <x v="1"/>
  </r>
  <r>
    <s v="Reardan-Edwall School District"/>
    <x v="1"/>
    <x v="4"/>
  </r>
  <r>
    <s v="Reardan-Edwall School District"/>
    <x v="0"/>
    <x v="0"/>
  </r>
  <r>
    <s v="Renton School District"/>
    <x v="1"/>
    <x v="1"/>
  </r>
  <r>
    <s v="Renton School District"/>
    <x v="0"/>
    <x v="3"/>
  </r>
  <r>
    <s v="Republic School District"/>
    <x v="0"/>
    <x v="4"/>
  </r>
  <r>
    <s v="Republic School District"/>
    <x v="0"/>
    <x v="0"/>
  </r>
  <r>
    <s v="Republic School District"/>
    <x v="0"/>
    <x v="1"/>
  </r>
  <r>
    <s v="Republic School District"/>
    <x v="1"/>
    <x v="1"/>
  </r>
  <r>
    <s v="Richland School District"/>
    <x v="0"/>
    <x v="0"/>
  </r>
  <r>
    <s v="Richland School District"/>
    <x v="0"/>
    <x v="1"/>
  </r>
  <r>
    <s v="Richland School District"/>
    <x v="1"/>
    <x v="1"/>
  </r>
  <r>
    <s v="Richland School District"/>
    <x v="1"/>
    <x v="2"/>
  </r>
  <r>
    <s v="Ridgefield School District"/>
    <x v="0"/>
    <x v="0"/>
  </r>
  <r>
    <s v="Ridgefield School District"/>
    <x v="1"/>
    <x v="1"/>
  </r>
  <r>
    <s v="Ridgefield School District"/>
    <x v="1"/>
    <x v="3"/>
  </r>
  <r>
    <s v="Ridgefield School District"/>
    <x v="0"/>
    <x v="3"/>
  </r>
  <r>
    <s v="Ritzville School District"/>
    <x v="0"/>
    <x v="4"/>
  </r>
  <r>
    <s v="Ritzville School District"/>
    <x v="0"/>
    <x v="0"/>
  </r>
  <r>
    <s v="Ritzville School District"/>
    <x v="1"/>
    <x v="1"/>
  </r>
  <r>
    <s v="Ritzville School District"/>
    <x v="1"/>
    <x v="2"/>
  </r>
  <r>
    <s v="Riverside School District"/>
    <x v="0"/>
    <x v="0"/>
  </r>
  <r>
    <s v="Riverside School District"/>
    <x v="0"/>
    <x v="1"/>
  </r>
  <r>
    <s v="Riverside School District"/>
    <x v="1"/>
    <x v="1"/>
  </r>
  <r>
    <s v="Riverside School District"/>
    <x v="1"/>
    <x v="2"/>
  </r>
  <r>
    <s v="Riverview School District"/>
    <x v="0"/>
    <x v="0"/>
  </r>
  <r>
    <s v="Riverview School District"/>
    <x v="0"/>
    <x v="1"/>
  </r>
  <r>
    <s v="Riverview School District"/>
    <x v="1"/>
    <x v="1"/>
  </r>
  <r>
    <s v="Riverview School District"/>
    <x v="1"/>
    <x v="2"/>
  </r>
  <r>
    <s v="Rochester School District"/>
    <x v="0"/>
    <x v="0"/>
  </r>
  <r>
    <s v="Rochester School District"/>
    <x v="1"/>
    <x v="1"/>
  </r>
  <r>
    <s v="Roosevelt School District"/>
    <x v="0"/>
    <x v="4"/>
  </r>
  <r>
    <s v="Roosevelt School District"/>
    <x v="1"/>
    <x v="0"/>
  </r>
  <r>
    <s v="Roosevelt School District"/>
    <x v="1"/>
    <x v="2"/>
  </r>
  <r>
    <s v="Rosalia School District"/>
    <x v="0"/>
    <x v="0"/>
  </r>
  <r>
    <s v="Rosalia School District"/>
    <x v="1"/>
    <x v="1"/>
  </r>
  <r>
    <s v="Royal School District"/>
    <x v="0"/>
    <x v="0"/>
  </r>
  <r>
    <s v="Royal School District"/>
    <x v="1"/>
    <x v="1"/>
  </r>
  <r>
    <s v="San Juan Island School District"/>
    <x v="0"/>
    <x v="0"/>
  </r>
  <r>
    <s v="San Juan Island School District"/>
    <x v="0"/>
    <x v="1"/>
  </r>
  <r>
    <s v="San Juan Island School District"/>
    <x v="1"/>
    <x v="1"/>
  </r>
  <r>
    <s v="San Juan Island School District"/>
    <x v="1"/>
    <x v="2"/>
  </r>
  <r>
    <s v="Satsop School District"/>
    <x v="0"/>
    <x v="4"/>
  </r>
  <r>
    <s v="Satsop School District"/>
    <x v="1"/>
    <x v="1"/>
  </r>
  <r>
    <s v="Satsop School District"/>
    <x v="1"/>
    <x v="2"/>
  </r>
  <r>
    <s v="Seattle Public Schools"/>
    <x v="1"/>
    <x v="1"/>
  </r>
  <r>
    <s v="Seattle Public Schools"/>
    <x v="1"/>
    <x v="2"/>
  </r>
  <r>
    <s v="Seattle Public Schools"/>
    <x v="0"/>
    <x v="3"/>
  </r>
  <r>
    <s v="Sedro-Woolley School District"/>
    <x v="1"/>
    <x v="0"/>
  </r>
  <r>
    <s v="Sedro-Woolley School District"/>
    <x v="0"/>
    <x v="0"/>
  </r>
  <r>
    <s v="Sedro-Woolley School District"/>
    <x v="1"/>
    <x v="1"/>
  </r>
  <r>
    <s v="Selah School District"/>
    <x v="0"/>
    <x v="0"/>
  </r>
  <r>
    <s v="Selah School District"/>
    <x v="1"/>
    <x v="1"/>
  </r>
  <r>
    <s v="Selah School District"/>
    <x v="0"/>
    <x v="2"/>
  </r>
  <r>
    <s v="Selah School District"/>
    <x v="0"/>
    <x v="5"/>
  </r>
  <r>
    <s v="Selah School District"/>
    <x v="0"/>
    <x v="6"/>
  </r>
  <r>
    <s v="Selah School District"/>
    <x v="1"/>
    <x v="6"/>
  </r>
  <r>
    <s v="Selkirk School District"/>
    <x v="0"/>
    <x v="0"/>
  </r>
  <r>
    <s v="Selkirk School District"/>
    <x v="1"/>
    <x v="1"/>
  </r>
  <r>
    <s v="Sequim School District"/>
    <x v="0"/>
    <x v="0"/>
  </r>
  <r>
    <s v="Sequim School District"/>
    <x v="0"/>
    <x v="1"/>
  </r>
  <r>
    <s v="Sequim School District"/>
    <x v="1"/>
    <x v="1"/>
  </r>
  <r>
    <s v="Sequim School District"/>
    <x v="1"/>
    <x v="2"/>
  </r>
  <r>
    <s v="Shaw Island School District"/>
    <x v="1"/>
    <x v="0"/>
  </r>
  <r>
    <s v="Shaw Island School District"/>
    <x v="1"/>
    <x v="2"/>
  </r>
  <r>
    <s v="Shaw Island School District"/>
    <x v="0"/>
    <x v="3"/>
  </r>
  <r>
    <s v="Shelton School District"/>
    <x v="0"/>
    <x v="0"/>
  </r>
  <r>
    <s v="Shelton School District"/>
    <x v="1"/>
    <x v="1"/>
  </r>
  <r>
    <s v="Shoreline School District"/>
    <x v="0"/>
    <x v="0"/>
  </r>
  <r>
    <s v="Shoreline School District"/>
    <x v="0"/>
    <x v="1"/>
  </r>
  <r>
    <s v="Shoreline School District"/>
    <x v="1"/>
    <x v="1"/>
  </r>
  <r>
    <s v="Shoreline School District"/>
    <x v="1"/>
    <x v="2"/>
  </r>
  <r>
    <s v="Skamania School District"/>
    <x v="1"/>
    <x v="0"/>
  </r>
  <r>
    <s v="Skamania School District"/>
    <x v="0"/>
    <x v="0"/>
  </r>
  <r>
    <s v="Skamania School District"/>
    <x v="1"/>
    <x v="3"/>
  </r>
  <r>
    <s v="Skykomish School District"/>
    <x v="1"/>
    <x v="0"/>
  </r>
  <r>
    <s v="Skykomish School District"/>
    <x v="0"/>
    <x v="3"/>
  </r>
  <r>
    <s v="Snohomish School District"/>
    <x v="0"/>
    <x v="0"/>
  </r>
  <r>
    <s v="Snohomish School District"/>
    <x v="0"/>
    <x v="1"/>
  </r>
  <r>
    <s v="Snohomish School District"/>
    <x v="1"/>
    <x v="1"/>
  </r>
  <r>
    <s v="Snohomish School District"/>
    <x v="1"/>
    <x v="2"/>
  </r>
  <r>
    <s v="Snoqualmie Valley School District"/>
    <x v="0"/>
    <x v="0"/>
  </r>
  <r>
    <s v="Snoqualmie Valley School District"/>
    <x v="0"/>
    <x v="1"/>
  </r>
  <r>
    <s v="Snoqualmie Valley School District"/>
    <x v="1"/>
    <x v="1"/>
  </r>
  <r>
    <s v="Snoqualmie Valley School District"/>
    <x v="1"/>
    <x v="2"/>
  </r>
  <r>
    <s v="Soap Lake School District"/>
    <x v="0"/>
    <x v="0"/>
  </r>
  <r>
    <s v="Soap Lake School District"/>
    <x v="1"/>
    <x v="1"/>
  </r>
  <r>
    <s v="South Bend School District"/>
    <x v="0"/>
    <x v="0"/>
  </r>
  <r>
    <s v="South Bend School District"/>
    <x v="1"/>
    <x v="1"/>
  </r>
  <r>
    <s v="South Kitsap School District"/>
    <x v="0"/>
    <x v="0"/>
  </r>
  <r>
    <s v="South Kitsap School District"/>
    <x v="1"/>
    <x v="1"/>
  </r>
  <r>
    <s v="South Whidbey School District"/>
    <x v="0"/>
    <x v="0"/>
  </r>
  <r>
    <s v="South Whidbey School District"/>
    <x v="1"/>
    <x v="1"/>
  </r>
  <r>
    <s v="Southside School District"/>
    <x v="0"/>
    <x v="4"/>
  </r>
  <r>
    <s v="Southside School District"/>
    <x v="0"/>
    <x v="1"/>
  </r>
  <r>
    <s v="Southside School District"/>
    <x v="1"/>
    <x v="1"/>
  </r>
  <r>
    <s v="Southside School District"/>
    <x v="1"/>
    <x v="2"/>
  </r>
  <r>
    <s v="Southside School District"/>
    <x v="0"/>
    <x v="2"/>
  </r>
  <r>
    <s v="Southside School District"/>
    <x v="0"/>
    <x v="5"/>
  </r>
  <r>
    <s v="Southside School District"/>
    <x v="0"/>
    <x v="7"/>
  </r>
  <r>
    <s v="Spokane School District"/>
    <x v="1"/>
    <x v="1"/>
  </r>
  <r>
    <s v="Spokane School District"/>
    <x v="1"/>
    <x v="3"/>
  </r>
  <r>
    <s v="Spokane School District"/>
    <x v="0"/>
    <x v="3"/>
  </r>
  <r>
    <s v="Sprague School District"/>
    <x v="0"/>
    <x v="0"/>
  </r>
  <r>
    <s v="Sprague School District"/>
    <x v="1"/>
    <x v="1"/>
  </r>
  <r>
    <s v="St. John School District"/>
    <x v="0"/>
    <x v="0"/>
  </r>
  <r>
    <s v="St. John School District"/>
    <x v="1"/>
    <x v="1"/>
  </r>
  <r>
    <s v="Stanwood-Camano School District"/>
    <x v="0"/>
    <x v="0"/>
  </r>
  <r>
    <s v="Stanwood-Camano School District"/>
    <x v="1"/>
    <x v="1"/>
  </r>
  <r>
    <s v="Star School District"/>
    <x v="1"/>
    <x v="4"/>
  </r>
  <r>
    <s v="Star School District"/>
    <x v="0"/>
    <x v="3"/>
  </r>
  <r>
    <s v="Starbuck School District"/>
    <x v="0"/>
    <x v="4"/>
  </r>
  <r>
    <s v="Starbuck School District"/>
    <x v="0"/>
    <x v="0"/>
  </r>
  <r>
    <s v="Starbuck School District"/>
    <x v="1"/>
    <x v="1"/>
  </r>
  <r>
    <s v="Stehekin School District"/>
    <x v="1"/>
    <x v="4"/>
  </r>
  <r>
    <s v="Stehekin School District"/>
    <x v="1"/>
    <x v="0"/>
  </r>
  <r>
    <s v="Stehekin School District"/>
    <x v="0"/>
    <x v="3"/>
  </r>
  <r>
    <s v="Steilacoom Hist. School District"/>
    <x v="0"/>
    <x v="0"/>
  </r>
  <r>
    <s v="Steilacoom Hist. School District"/>
    <x v="1"/>
    <x v="1"/>
  </r>
  <r>
    <s v="Steptoe School District"/>
    <x v="0"/>
    <x v="4"/>
  </r>
  <r>
    <s v="Steptoe School District"/>
    <x v="0"/>
    <x v="0"/>
  </r>
  <r>
    <s v="Steptoe School District"/>
    <x v="0"/>
    <x v="1"/>
  </r>
  <r>
    <s v="Steptoe School District"/>
    <x v="1"/>
    <x v="1"/>
  </r>
  <r>
    <s v="Steptoe School District"/>
    <x v="1"/>
    <x v="2"/>
  </r>
  <r>
    <s v="Steptoe School District"/>
    <x v="1"/>
    <x v="5"/>
  </r>
  <r>
    <s v="Stevenson-Carson School District"/>
    <x v="0"/>
    <x v="0"/>
  </r>
  <r>
    <s v="Stevenson-Carson School District"/>
    <x v="0"/>
    <x v="1"/>
  </r>
  <r>
    <s v="Stevenson-Carson School District"/>
    <x v="1"/>
    <x v="1"/>
  </r>
  <r>
    <s v="Stevenson-Carson School District"/>
    <x v="1"/>
    <x v="2"/>
  </r>
  <r>
    <s v="Sultan School District"/>
    <x v="1"/>
    <x v="0"/>
  </r>
  <r>
    <s v="Sultan School District"/>
    <x v="0"/>
    <x v="0"/>
  </r>
  <r>
    <s v="Sultan School District"/>
    <x v="0"/>
    <x v="1"/>
  </r>
  <r>
    <s v="Sultan School District"/>
    <x v="1"/>
    <x v="1"/>
  </r>
  <r>
    <s v="Sultan School District"/>
    <x v="1"/>
    <x v="2"/>
  </r>
  <r>
    <s v="Summit Valley School District"/>
    <x v="0"/>
    <x v="4"/>
  </r>
  <r>
    <s v="Summit Valley School District"/>
    <x v="0"/>
    <x v="0"/>
  </r>
  <r>
    <s v="Summit Valley School District"/>
    <x v="1"/>
    <x v="1"/>
  </r>
  <r>
    <s v="Sumner School District"/>
    <x v="0"/>
    <x v="0"/>
  </r>
  <r>
    <s v="Sumner School District"/>
    <x v="1"/>
    <x v="1"/>
  </r>
  <r>
    <s v="Sunnyside School District"/>
    <x v="0"/>
    <x v="0"/>
  </r>
  <r>
    <s v="Sunnyside School District"/>
    <x v="1"/>
    <x v="1"/>
  </r>
  <r>
    <s v="Sunnyside School District"/>
    <x v="1"/>
    <x v="2"/>
  </r>
  <r>
    <s v="Tacoma School District"/>
    <x v="1"/>
    <x v="1"/>
  </r>
  <r>
    <s v="Tacoma School District"/>
    <x v="0"/>
    <x v="3"/>
  </r>
  <r>
    <s v="Taholah School District"/>
    <x v="0"/>
    <x v="4"/>
  </r>
  <r>
    <s v="Taholah School District"/>
    <x v="0"/>
    <x v="0"/>
  </r>
  <r>
    <s v="Taholah School District"/>
    <x v="1"/>
    <x v="0"/>
  </r>
  <r>
    <s v="Taholah School District"/>
    <x v="1"/>
    <x v="1"/>
  </r>
  <r>
    <s v="Taholah School District"/>
    <x v="0"/>
    <x v="1"/>
  </r>
  <r>
    <s v="Taholah School District"/>
    <x v="0"/>
    <x v="2"/>
  </r>
  <r>
    <s v="Taholah School District"/>
    <x v="1"/>
    <x v="2"/>
  </r>
  <r>
    <s v="Taholah School District"/>
    <x v="1"/>
    <x v="5"/>
  </r>
  <r>
    <s v="Tahoma School District"/>
    <x v="0"/>
    <x v="0"/>
  </r>
  <r>
    <s v="Tahoma School District"/>
    <x v="0"/>
    <x v="1"/>
  </r>
  <r>
    <s v="Tahoma School District"/>
    <x v="1"/>
    <x v="1"/>
  </r>
  <r>
    <s v="Tahoma School District"/>
    <x v="1"/>
    <x v="2"/>
  </r>
  <r>
    <s v="Tahoma School District"/>
    <x v="0"/>
    <x v="2"/>
  </r>
  <r>
    <s v="Tekoa School District"/>
    <x v="0"/>
    <x v="4"/>
  </r>
  <r>
    <s v="Tekoa School District"/>
    <x v="0"/>
    <x v="0"/>
  </r>
  <r>
    <s v="Tekoa School District"/>
    <x v="1"/>
    <x v="0"/>
  </r>
  <r>
    <s v="Tekoa School District"/>
    <x v="1"/>
    <x v="1"/>
  </r>
  <r>
    <s v="Tekoa School District"/>
    <x v="0"/>
    <x v="1"/>
  </r>
  <r>
    <s v="Tekoa School District"/>
    <x v="0"/>
    <x v="2"/>
  </r>
  <r>
    <s v="Tekoa School District"/>
    <x v="1"/>
    <x v="2"/>
  </r>
  <r>
    <s v="Tenino School District"/>
    <x v="0"/>
    <x v="0"/>
  </r>
  <r>
    <s v="Tenino School District"/>
    <x v="1"/>
    <x v="1"/>
  </r>
  <r>
    <s v="Thorp School District"/>
    <x v="0"/>
    <x v="4"/>
  </r>
  <r>
    <s v="Thorp School District"/>
    <x v="1"/>
    <x v="0"/>
  </r>
  <r>
    <s v="Thorp School District"/>
    <x v="1"/>
    <x v="1"/>
  </r>
  <r>
    <s v="Thorp School District"/>
    <x v="0"/>
    <x v="2"/>
  </r>
  <r>
    <s v="Thorp School District"/>
    <x v="0"/>
    <x v="5"/>
  </r>
  <r>
    <s v="Toledo School District"/>
    <x v="0"/>
    <x v="0"/>
  </r>
  <r>
    <s v="Toledo School District"/>
    <x v="1"/>
    <x v="1"/>
  </r>
  <r>
    <s v="Tonasket School District"/>
    <x v="0"/>
    <x v="0"/>
  </r>
  <r>
    <s v="Tonasket School District"/>
    <x v="0"/>
    <x v="1"/>
  </r>
  <r>
    <s v="Tonasket School District"/>
    <x v="1"/>
    <x v="1"/>
  </r>
  <r>
    <s v="Toppenish School District"/>
    <x v="0"/>
    <x v="0"/>
  </r>
  <r>
    <s v="Toppenish School District"/>
    <x v="1"/>
    <x v="1"/>
  </r>
  <r>
    <s v="Toppenish School District"/>
    <x v="0"/>
    <x v="3"/>
  </r>
  <r>
    <s v="Touchet School District"/>
    <x v="0"/>
    <x v="0"/>
  </r>
  <r>
    <s v="Touchet School District"/>
    <x v="0"/>
    <x v="1"/>
  </r>
  <r>
    <s v="Touchet School District"/>
    <x v="1"/>
    <x v="1"/>
  </r>
  <r>
    <s v="Touchet School District"/>
    <x v="1"/>
    <x v="2"/>
  </r>
  <r>
    <s v="Toutle Lake School District"/>
    <x v="1"/>
    <x v="4"/>
  </r>
  <r>
    <s v="Toutle Lake School District"/>
    <x v="0"/>
    <x v="4"/>
  </r>
  <r>
    <s v="Toutle Lake School District"/>
    <x v="0"/>
    <x v="0"/>
  </r>
  <r>
    <s v="Toutle Lake School District"/>
    <x v="1"/>
    <x v="0"/>
  </r>
  <r>
    <s v="Toutle Lake School District"/>
    <x v="1"/>
    <x v="1"/>
  </r>
  <r>
    <s v="Trout Lake School District"/>
    <x v="0"/>
    <x v="4"/>
  </r>
  <r>
    <s v="Trout Lake School District"/>
    <x v="1"/>
    <x v="0"/>
  </r>
  <r>
    <s v="Trout Lake School District"/>
    <x v="1"/>
    <x v="1"/>
  </r>
  <r>
    <s v="Trout Lake School District"/>
    <x v="1"/>
    <x v="2"/>
  </r>
  <r>
    <s v="Trout Lake School District"/>
    <x v="0"/>
    <x v="2"/>
  </r>
  <r>
    <s v="Tukwila School District"/>
    <x v="0"/>
    <x v="0"/>
  </r>
  <r>
    <s v="Tukwila School District"/>
    <x v="0"/>
    <x v="1"/>
  </r>
  <r>
    <s v="Tukwila School District"/>
    <x v="1"/>
    <x v="1"/>
  </r>
  <r>
    <s v="Tukwila School District"/>
    <x v="1"/>
    <x v="2"/>
  </r>
  <r>
    <s v="Tumwater School District"/>
    <x v="0"/>
    <x v="0"/>
  </r>
  <r>
    <s v="Tumwater School District"/>
    <x v="1"/>
    <x v="1"/>
  </r>
  <r>
    <s v="Union Gap School District"/>
    <x v="0"/>
    <x v="0"/>
  </r>
  <r>
    <s v="Union Gap School District"/>
    <x v="1"/>
    <x v="1"/>
  </r>
  <r>
    <s v="Union Gap School District"/>
    <x v="1"/>
    <x v="2"/>
  </r>
  <r>
    <s v="University Place School District"/>
    <x v="0"/>
    <x v="0"/>
  </r>
  <r>
    <s v="University Place School District"/>
    <x v="1"/>
    <x v="1"/>
  </r>
  <r>
    <s v="Valley School District"/>
    <x v="1"/>
    <x v="4"/>
  </r>
  <r>
    <s v="Valley School District"/>
    <x v="0"/>
    <x v="4"/>
  </r>
  <r>
    <s v="Valley School District"/>
    <x v="0"/>
    <x v="0"/>
  </r>
  <r>
    <s v="Valley School District"/>
    <x v="1"/>
    <x v="0"/>
  </r>
  <r>
    <s v="Valley School District"/>
    <x v="1"/>
    <x v="1"/>
  </r>
  <r>
    <s v="Valley School District"/>
    <x v="0"/>
    <x v="1"/>
  </r>
  <r>
    <s v="Valley School District"/>
    <x v="1"/>
    <x v="2"/>
  </r>
  <r>
    <s v="Vancouver School District"/>
    <x v="1"/>
    <x v="1"/>
  </r>
  <r>
    <s v="Vancouver School District"/>
    <x v="0"/>
    <x v="3"/>
  </r>
  <r>
    <s v="Vashon Island School District"/>
    <x v="0"/>
    <x v="0"/>
  </r>
  <r>
    <s v="Vashon Island School District"/>
    <x v="0"/>
    <x v="1"/>
  </r>
  <r>
    <s v="Vashon Island School District"/>
    <x v="1"/>
    <x v="1"/>
  </r>
  <r>
    <s v="Vashon Island School District"/>
    <x v="1"/>
    <x v="2"/>
  </r>
  <r>
    <s v="Wahkiakum School District"/>
    <x v="0"/>
    <x v="0"/>
  </r>
  <r>
    <s v="Wahkiakum School District"/>
    <x v="1"/>
    <x v="1"/>
  </r>
  <r>
    <s v="Wahluke School District"/>
    <x v="0"/>
    <x v="0"/>
  </r>
  <r>
    <s v="Wahluke School District"/>
    <x v="1"/>
    <x v="1"/>
  </r>
  <r>
    <s v="Waitsburg School District"/>
    <x v="0"/>
    <x v="0"/>
  </r>
  <r>
    <s v="Waitsburg School District"/>
    <x v="0"/>
    <x v="1"/>
  </r>
  <r>
    <s v="Waitsburg School District"/>
    <x v="1"/>
    <x v="1"/>
  </r>
  <r>
    <s v="Waitsburg School District"/>
    <x v="1"/>
    <x v="2"/>
  </r>
  <r>
    <s v="Walla Walla Public Schools"/>
    <x v="0"/>
    <x v="0"/>
  </r>
  <r>
    <s v="Walla Walla Public Schools"/>
    <x v="1"/>
    <x v="1"/>
  </r>
  <r>
    <s v="Wapato School District"/>
    <x v="0"/>
    <x v="0"/>
  </r>
  <r>
    <s v="Wapato School District"/>
    <x v="0"/>
    <x v="1"/>
  </r>
  <r>
    <s v="Wapato School District"/>
    <x v="1"/>
    <x v="1"/>
  </r>
  <r>
    <s v="Wapato School District"/>
    <x v="1"/>
    <x v="2"/>
  </r>
  <r>
    <s v="Warden School District"/>
    <x v="1"/>
    <x v="0"/>
  </r>
  <r>
    <s v="Warden School District"/>
    <x v="0"/>
    <x v="0"/>
  </r>
  <r>
    <s v="Warden School District"/>
    <x v="1"/>
    <x v="1"/>
  </r>
  <r>
    <s v="Washougal School District"/>
    <x v="0"/>
    <x v="0"/>
  </r>
  <r>
    <s v="Washougal School District"/>
    <x v="1"/>
    <x v="1"/>
  </r>
  <r>
    <s v="Washtucna School District"/>
    <x v="0"/>
    <x v="0"/>
  </r>
  <r>
    <s v="Washtucna School District"/>
    <x v="1"/>
    <x v="1"/>
  </r>
  <r>
    <s v="Washtucna School District"/>
    <x v="0"/>
    <x v="5"/>
  </r>
  <r>
    <s v="Waterville School District"/>
    <x v="0"/>
    <x v="0"/>
  </r>
  <r>
    <s v="Waterville School District"/>
    <x v="0"/>
    <x v="1"/>
  </r>
  <r>
    <s v="Waterville School District"/>
    <x v="1"/>
    <x v="1"/>
  </r>
  <r>
    <s v="Waterville School District"/>
    <x v="1"/>
    <x v="2"/>
  </r>
  <r>
    <s v="Wellpinit School District"/>
    <x v="0"/>
    <x v="0"/>
  </r>
  <r>
    <s v="Wellpinit School District"/>
    <x v="1"/>
    <x v="1"/>
  </r>
  <r>
    <s v="Wenatchee School District"/>
    <x v="1"/>
    <x v="1"/>
  </r>
  <r>
    <s v="Wenatchee School District"/>
    <x v="0"/>
    <x v="1"/>
  </r>
  <r>
    <s v="Wenatchee School District"/>
    <x v="1"/>
    <x v="2"/>
  </r>
  <r>
    <s v="Wenatchee School District"/>
    <x v="0"/>
    <x v="3"/>
  </r>
  <r>
    <s v="West Valley School District (Spokane)"/>
    <x v="0"/>
    <x v="0"/>
  </r>
  <r>
    <s v="West Valley School District (Spokane)"/>
    <x v="1"/>
    <x v="1"/>
  </r>
  <r>
    <s v="West Valley School District (Yakima)"/>
    <x v="1"/>
    <x v="0"/>
  </r>
  <r>
    <s v="West Valley School District (Yakima)"/>
    <x v="0"/>
    <x v="0"/>
  </r>
  <r>
    <s v="West Valley School District (Yakima)"/>
    <x v="1"/>
    <x v="1"/>
  </r>
  <r>
    <s v="White Pass School District"/>
    <x v="0"/>
    <x v="0"/>
  </r>
  <r>
    <s v="White Pass School District"/>
    <x v="0"/>
    <x v="1"/>
  </r>
  <r>
    <s v="White Pass School District"/>
    <x v="1"/>
    <x v="1"/>
  </r>
  <r>
    <s v="White Pass School District"/>
    <x v="1"/>
    <x v="2"/>
  </r>
  <r>
    <s v="White River School District"/>
    <x v="0"/>
    <x v="0"/>
  </r>
  <r>
    <s v="White River School District"/>
    <x v="0"/>
    <x v="1"/>
  </r>
  <r>
    <s v="White River School District"/>
    <x v="1"/>
    <x v="1"/>
  </r>
  <r>
    <s v="White River School District"/>
    <x v="1"/>
    <x v="2"/>
  </r>
  <r>
    <s v="White Salmon Valley School District"/>
    <x v="0"/>
    <x v="0"/>
  </r>
  <r>
    <s v="White Salmon Valley School District"/>
    <x v="1"/>
    <x v="1"/>
  </r>
  <r>
    <s v="Wilbur School District"/>
    <x v="1"/>
    <x v="0"/>
  </r>
  <r>
    <s v="Wilbur School District"/>
    <x v="0"/>
    <x v="0"/>
  </r>
  <r>
    <s v="Wilbur School District"/>
    <x v="1"/>
    <x v="1"/>
  </r>
  <r>
    <s v="Willapa Valley School District"/>
    <x v="0"/>
    <x v="0"/>
  </r>
  <r>
    <s v="Willapa Valley School District"/>
    <x v="0"/>
    <x v="1"/>
  </r>
  <r>
    <s v="Willapa Valley School District"/>
    <x v="1"/>
    <x v="1"/>
  </r>
  <r>
    <s v="Willapa Valley School District"/>
    <x v="1"/>
    <x v="2"/>
  </r>
  <r>
    <s v="Wilson Creek School District"/>
    <x v="1"/>
    <x v="0"/>
  </r>
  <r>
    <s v="Wilson Creek School District"/>
    <x v="1"/>
    <x v="1"/>
  </r>
  <r>
    <s v="Wilson Creek School District"/>
    <x v="1"/>
    <x v="2"/>
  </r>
  <r>
    <s v="Wilson Creek School District"/>
    <x v="1"/>
    <x v="3"/>
  </r>
  <r>
    <s v="Wilson Creek School District"/>
    <x v="0"/>
    <x v="3"/>
  </r>
  <r>
    <s v="Winlock School District"/>
    <x v="0"/>
    <x v="4"/>
  </r>
  <r>
    <s v="Winlock School District"/>
    <x v="0"/>
    <x v="0"/>
  </r>
  <r>
    <s v="Winlock School District"/>
    <x v="1"/>
    <x v="0"/>
  </r>
  <r>
    <s v="Winlock School District"/>
    <x v="1"/>
    <x v="1"/>
  </r>
  <r>
    <s v="Winlock School District"/>
    <x v="0"/>
    <x v="2"/>
  </r>
  <r>
    <s v="Winlock School District"/>
    <x v="0"/>
    <x v="5"/>
  </r>
  <r>
    <s v="Winlock School District"/>
    <x v="1"/>
    <x v="5"/>
  </r>
  <r>
    <s v="Winlock School District"/>
    <x v="0"/>
    <x v="6"/>
  </r>
  <r>
    <s v="Winlock School District"/>
    <x v="0"/>
    <x v="7"/>
  </r>
  <r>
    <s v="Winlock School District"/>
    <x v="1"/>
    <x v="7"/>
  </r>
  <r>
    <s v="Wishkah Valley School District"/>
    <x v="0"/>
    <x v="0"/>
  </r>
  <r>
    <s v="Wishkah Valley School District"/>
    <x v="0"/>
    <x v="1"/>
  </r>
  <r>
    <s v="Wishkah Valley School District"/>
    <x v="1"/>
    <x v="1"/>
  </r>
  <r>
    <s v="Wishkah Valley School District"/>
    <x v="1"/>
    <x v="2"/>
  </r>
  <r>
    <s v="Wishram School District"/>
    <x v="0"/>
    <x v="0"/>
  </r>
  <r>
    <s v="Wishram School District"/>
    <x v="1"/>
    <x v="1"/>
  </r>
  <r>
    <s v="Wishram School District"/>
    <x v="1"/>
    <x v="2"/>
  </r>
  <r>
    <s v="Wishram School District"/>
    <x v="0"/>
    <x v="2"/>
  </r>
  <r>
    <s v="Woodland School District"/>
    <x v="0"/>
    <x v="0"/>
  </r>
  <r>
    <s v="Woodland School District"/>
    <x v="1"/>
    <x v="1"/>
  </r>
  <r>
    <s v="Yakima School District"/>
    <x v="0"/>
    <x v="0"/>
  </r>
  <r>
    <s v="Yakima School District"/>
    <x v="1"/>
    <x v="1"/>
  </r>
  <r>
    <s v="Yakima School District"/>
    <x v="0"/>
    <x v="3"/>
  </r>
  <r>
    <s v="Yelm School District"/>
    <x v="0"/>
    <x v="0"/>
  </r>
  <r>
    <s v="Yelm School District"/>
    <x v="0"/>
    <x v="1"/>
  </r>
  <r>
    <s v="Yelm School District"/>
    <x v="1"/>
    <x v="1"/>
  </r>
  <r>
    <s v="Yelm School District"/>
    <x v="1"/>
    <x v="2"/>
  </r>
  <r>
    <s v="Zillah School District"/>
    <x v="1"/>
    <x v="0"/>
  </r>
  <r>
    <s v="Zillah School District"/>
    <x v="0"/>
    <x v="0"/>
  </r>
  <r>
    <s v="Zillah School District"/>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location ref="A3:L301" firstHeaderRow="1" firstDataRow="3" firstDataCol="1"/>
  <pivotFields count="4">
    <pivotField axis="axisRow" showAll="0">
      <items count="2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m="1" x="295"/>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m="1" x="296"/>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axis="axisCol" showAll="0">
      <items count="4">
        <item x="2"/>
        <item x="0"/>
        <item x="1"/>
        <item t="default"/>
      </items>
    </pivotField>
    <pivotField axis="axisCol" showAll="0">
      <items count="6">
        <item x="4"/>
        <item x="2"/>
        <item x="3"/>
        <item x="0"/>
        <item x="1"/>
        <item t="default"/>
      </items>
    </pivotField>
    <pivotField dataField="1" showAll="0"/>
  </pivotFields>
  <rowFields count="1">
    <field x="0"/>
  </rowFields>
  <rowItems count="2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t="grand">
      <x/>
    </i>
  </rowItems>
  <colFields count="2">
    <field x="1"/>
    <field x="2"/>
  </colFields>
  <colItems count="11">
    <i>
      <x/>
      <x/>
    </i>
    <i t="default">
      <x/>
    </i>
    <i>
      <x v="1"/>
      <x v="3"/>
    </i>
    <i r="1">
      <x v="4"/>
    </i>
    <i t="default">
      <x v="1"/>
    </i>
    <i>
      <x v="2"/>
      <x v="1"/>
    </i>
    <i r="1">
      <x v="2"/>
    </i>
    <i r="1">
      <x v="3"/>
    </i>
    <i r="1">
      <x v="4"/>
    </i>
    <i t="default">
      <x v="2"/>
    </i>
    <i t="grand">
      <x/>
    </i>
  </colItems>
  <dataFields count="1">
    <dataField name="Sum of Count" fld="3"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4" indent="0" outline="1" outlineData="1" multipleFieldFilters="0">
  <location ref="A3:J11" firstHeaderRow="1" firstDataRow="3" firstDataCol="1"/>
  <pivotFields count="4">
    <pivotField showAll="0" defaultSubtotal="0"/>
    <pivotField axis="axisCol" showAll="0">
      <items count="4">
        <item x="1"/>
        <item x="0"/>
        <item x="2"/>
        <item t="default"/>
      </items>
    </pivotField>
    <pivotField axis="axisCol" showAll="0">
      <items count="6">
        <item x="1"/>
        <item x="0"/>
        <item x="2"/>
        <item x="3"/>
        <item x="4"/>
        <item t="default"/>
      </items>
    </pivotField>
    <pivotField axis="axisRow" dataField="1" showAll="0">
      <items count="6">
        <item x="0"/>
        <item x="3"/>
        <item x="2"/>
        <item x="1"/>
        <item x="4"/>
        <item t="default"/>
      </items>
    </pivotField>
  </pivotFields>
  <rowFields count="1">
    <field x="3"/>
  </rowFields>
  <rowItems count="6">
    <i>
      <x/>
    </i>
    <i>
      <x v="1"/>
    </i>
    <i>
      <x v="2"/>
    </i>
    <i>
      <x v="3"/>
    </i>
    <i>
      <x v="4"/>
    </i>
    <i t="grand">
      <x/>
    </i>
  </rowItems>
  <colFields count="2">
    <field x="1"/>
    <field x="2"/>
  </colFields>
  <colItems count="9">
    <i>
      <x/>
      <x v="3"/>
    </i>
    <i t="default">
      <x/>
    </i>
    <i>
      <x v="1"/>
      <x/>
    </i>
    <i r="1">
      <x v="1"/>
    </i>
    <i r="1">
      <x v="2"/>
    </i>
    <i t="default">
      <x v="1"/>
    </i>
    <i>
      <x v="2"/>
      <x v="4"/>
    </i>
    <i t="default">
      <x v="2"/>
    </i>
    <i t="grand">
      <x/>
    </i>
  </colItems>
  <dataFields count="1">
    <dataField name="Count of ObservationFrequency" fld="3"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3" minRefreshableVersion="3" showCalcMbrs="0" useAutoFormatting="1" itemPrintTitles="1" createdVersion="4" indent="0" outline="1" outlineData="1" multipleFieldFilters="0">
  <location ref="A3:E14" firstHeaderRow="1" firstDataRow="2" firstDataCol="1"/>
  <pivotFields count="3">
    <pivotField showAll="0"/>
    <pivotField axis="axisCol" showAll="0">
      <items count="4">
        <item x="1"/>
        <item x="0"/>
        <item x="2"/>
        <item t="default"/>
      </items>
    </pivotField>
    <pivotField axis="axisRow" dataField="1" showAll="0">
      <items count="10">
        <item x="3"/>
        <item x="1"/>
        <item x="7"/>
        <item x="0"/>
        <item x="4"/>
        <item x="5"/>
        <item x="2"/>
        <item x="6"/>
        <item x="8"/>
        <item t="default"/>
      </items>
    </pivotField>
  </pivotFields>
  <rowFields count="1">
    <field x="2"/>
  </rowFields>
  <rowItems count="10">
    <i>
      <x/>
    </i>
    <i>
      <x v="1"/>
    </i>
    <i>
      <x v="2"/>
    </i>
    <i>
      <x v="3"/>
    </i>
    <i>
      <x v="4"/>
    </i>
    <i>
      <x v="5"/>
    </i>
    <i>
      <x v="6"/>
    </i>
    <i>
      <x v="7"/>
    </i>
    <i>
      <x v="8"/>
    </i>
    <i t="grand">
      <x/>
    </i>
  </rowItems>
  <colFields count="1">
    <field x="1"/>
  </colFields>
  <colItems count="4">
    <i>
      <x/>
    </i>
    <i>
      <x v="1"/>
    </i>
    <i>
      <x v="2"/>
    </i>
    <i t="grand">
      <x/>
    </i>
  </colItems>
  <dataFields count="1">
    <dataField name="Count of Code" fld="2"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3" minRefreshableVersion="3" showCalcMbrs="0" useAutoFormatting="1" itemPrintTitles="1" createdVersion="4" indent="0" outline="1" outlineData="1" multipleFieldFilters="0">
  <location ref="A3:E14" firstHeaderRow="1" firstDataRow="2" firstDataCol="1"/>
  <pivotFields count="3">
    <pivotField showAll="0"/>
    <pivotField axis="axisCol" showAll="0">
      <items count="4">
        <item x="0"/>
        <item x="1"/>
        <item x="2"/>
        <item t="default"/>
      </items>
    </pivotField>
    <pivotField axis="axisRow" dataField="1" showAll="0">
      <items count="10">
        <item x="5"/>
        <item x="3"/>
        <item x="7"/>
        <item x="1"/>
        <item x="4"/>
        <item x="6"/>
        <item x="0"/>
        <item x="2"/>
        <item x="8"/>
        <item t="default"/>
      </items>
    </pivotField>
  </pivotFields>
  <rowFields count="1">
    <field x="2"/>
  </rowFields>
  <rowItems count="10">
    <i>
      <x/>
    </i>
    <i>
      <x v="1"/>
    </i>
    <i>
      <x v="2"/>
    </i>
    <i>
      <x v="3"/>
    </i>
    <i>
      <x v="4"/>
    </i>
    <i>
      <x v="5"/>
    </i>
    <i>
      <x v="6"/>
    </i>
    <i>
      <x v="7"/>
    </i>
    <i>
      <x v="8"/>
    </i>
    <i t="grand">
      <x/>
    </i>
  </rowItems>
  <colFields count="1">
    <field x="1"/>
  </colFields>
  <colItems count="4">
    <i>
      <x/>
    </i>
    <i>
      <x v="1"/>
    </i>
    <i>
      <x v="2"/>
    </i>
    <i t="grand">
      <x/>
    </i>
  </colItems>
  <dataFields count="1">
    <dataField name="Count of Participant" fld="2"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E14" firstHeaderRow="1" firstDataRow="2" firstDataCol="1"/>
  <pivotFields count="3">
    <pivotField showAll="0"/>
    <pivotField axis="axisCol" showAll="0">
      <items count="4">
        <item x="0"/>
        <item x="1"/>
        <item x="2"/>
        <item t="default"/>
      </items>
    </pivotField>
    <pivotField axis="axisRow" dataField="1" showAll="0">
      <items count="10">
        <item x="5"/>
        <item x="1"/>
        <item x="3"/>
        <item x="4"/>
        <item x="7"/>
        <item x="2"/>
        <item x="0"/>
        <item x="6"/>
        <item x="8"/>
        <item t="default"/>
      </items>
    </pivotField>
  </pivotFields>
  <rowFields count="1">
    <field x="2"/>
  </rowFields>
  <rowItems count="10">
    <i>
      <x/>
    </i>
    <i>
      <x v="1"/>
    </i>
    <i>
      <x v="2"/>
    </i>
    <i>
      <x v="3"/>
    </i>
    <i>
      <x v="4"/>
    </i>
    <i>
      <x v="5"/>
    </i>
    <i>
      <x v="6"/>
    </i>
    <i>
      <x v="7"/>
    </i>
    <i>
      <x v="8"/>
    </i>
    <i t="grand">
      <x/>
    </i>
  </rowItems>
  <colFields count="1">
    <field x="1"/>
  </colFields>
  <colItems count="4">
    <i>
      <x/>
    </i>
    <i>
      <x v="1"/>
    </i>
    <i>
      <x v="2"/>
    </i>
    <i t="grand">
      <x/>
    </i>
  </colItems>
  <dataFields count="1">
    <dataField name="Count of Process Type" fld="2"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ivotTable" Target="../pivotTables/pivotTable5.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zoomScaleNormal="100" workbookViewId="0">
      <pane xSplit="1" ySplit="3" topLeftCell="B60" activePane="bottomRight" state="frozen"/>
      <selection pane="topRight" activeCell="B1" sqref="B1"/>
      <selection pane="bottomLeft" activeCell="A4" sqref="A4"/>
      <selection pane="bottomRight" activeCell="B15" sqref="B15"/>
    </sheetView>
  </sheetViews>
  <sheetFormatPr defaultRowHeight="15" x14ac:dyDescent="0.25"/>
  <cols>
    <col min="1" max="1" width="3" style="50" customWidth="1"/>
    <col min="2" max="2" width="60.5703125" customWidth="1"/>
    <col min="3" max="3" width="3.140625" customWidth="1"/>
    <col min="4" max="4" width="18.140625" style="16" customWidth="1"/>
    <col min="5" max="5" width="1.7109375" style="16" customWidth="1"/>
    <col min="6" max="6" width="15.5703125" style="16" customWidth="1"/>
  </cols>
  <sheetData>
    <row r="1" spans="1:6" ht="47.25" customHeight="1" x14ac:dyDescent="0.35">
      <c r="A1" s="81" t="s">
        <v>726</v>
      </c>
      <c r="B1" s="81"/>
      <c r="C1" s="81"/>
      <c r="D1" s="81"/>
      <c r="E1" s="81"/>
      <c r="F1" s="81"/>
    </row>
    <row r="2" spans="1:6" ht="15.75" x14ac:dyDescent="0.25">
      <c r="A2" s="82" t="s">
        <v>674</v>
      </c>
      <c r="B2" s="82"/>
      <c r="C2" s="82"/>
      <c r="D2" s="82"/>
      <c r="E2" s="82"/>
      <c r="F2" s="82"/>
    </row>
    <row r="3" spans="1:6" x14ac:dyDescent="0.25">
      <c r="A3" s="83" t="s">
        <v>761</v>
      </c>
      <c r="B3" s="83"/>
      <c r="C3" s="83"/>
      <c r="D3" s="83"/>
      <c r="E3" s="83"/>
      <c r="F3" s="83"/>
    </row>
    <row r="4" spans="1:6" ht="15.75" thickBot="1" x14ac:dyDescent="0.3"/>
    <row r="5" spans="1:6" ht="30.75" customHeight="1" thickBot="1" x14ac:dyDescent="0.3">
      <c r="A5" s="54"/>
      <c r="B5" s="24"/>
      <c r="C5" s="55"/>
      <c r="D5" s="56" t="s">
        <v>638</v>
      </c>
      <c r="E5" s="57"/>
      <c r="F5" s="58" t="s">
        <v>627</v>
      </c>
    </row>
    <row r="6" spans="1:6" ht="45.75" thickBot="1" x14ac:dyDescent="0.3">
      <c r="A6" s="63" t="s">
        <v>705</v>
      </c>
      <c r="B6" s="40" t="s">
        <v>698</v>
      </c>
      <c r="C6" s="17"/>
      <c r="D6" s="84" t="s">
        <v>677</v>
      </c>
      <c r="E6" s="85"/>
      <c r="F6" s="86"/>
    </row>
    <row r="7" spans="1:6" x14ac:dyDescent="0.25">
      <c r="A7" s="52"/>
      <c r="B7" s="22" t="s">
        <v>2</v>
      </c>
      <c r="C7" s="20"/>
      <c r="D7" s="59">
        <f>Sheet1!A16</f>
        <v>59022</v>
      </c>
      <c r="E7" s="60"/>
      <c r="F7" s="61">
        <f>Sheet1!A18</f>
        <v>2578</v>
      </c>
    </row>
    <row r="8" spans="1:6" x14ac:dyDescent="0.25">
      <c r="A8" s="52"/>
      <c r="B8" s="22" t="s">
        <v>3</v>
      </c>
      <c r="C8" s="20"/>
      <c r="D8" s="31">
        <f>Sheet1!B16</f>
        <v>459</v>
      </c>
      <c r="E8" s="21"/>
      <c r="F8" s="28">
        <f>Sheet1!B18</f>
        <v>41</v>
      </c>
    </row>
    <row r="9" spans="1:6" ht="15.75" thickBot="1" x14ac:dyDescent="0.3">
      <c r="A9" s="53"/>
      <c r="B9" s="24"/>
      <c r="C9" s="24"/>
      <c r="D9" s="75"/>
      <c r="E9" s="62"/>
      <c r="F9" s="74"/>
    </row>
    <row r="10" spans="1:6" ht="30.75" thickBot="1" x14ac:dyDescent="0.3">
      <c r="A10" s="63" t="s">
        <v>706</v>
      </c>
      <c r="B10" s="40" t="s">
        <v>704</v>
      </c>
      <c r="C10" s="17"/>
      <c r="D10" s="84" t="s">
        <v>676</v>
      </c>
      <c r="E10" s="85"/>
      <c r="F10" s="86"/>
    </row>
    <row r="11" spans="1:6" x14ac:dyDescent="0.25">
      <c r="A11" s="52"/>
      <c r="B11" s="22" t="s">
        <v>226</v>
      </c>
      <c r="C11" s="20"/>
      <c r="D11" s="59">
        <f>Q2Q3Q4Q11!C1</f>
        <v>209</v>
      </c>
      <c r="E11" s="21"/>
      <c r="F11" s="61">
        <f>Q2Q3Q4Q11!C3</f>
        <v>196</v>
      </c>
    </row>
    <row r="12" spans="1:6" x14ac:dyDescent="0.25">
      <c r="A12" s="52"/>
      <c r="B12" s="22" t="s">
        <v>225</v>
      </c>
      <c r="C12" s="20"/>
      <c r="D12" s="31">
        <f>Q2Q3Q4Q11!C2</f>
        <v>80</v>
      </c>
      <c r="E12" s="21"/>
      <c r="F12" s="28">
        <f>Q2Q3Q4Q11!C4</f>
        <v>93</v>
      </c>
    </row>
    <row r="13" spans="1:6" x14ac:dyDescent="0.25">
      <c r="A13" s="53"/>
      <c r="B13" s="24"/>
      <c r="C13" s="24"/>
      <c r="D13" s="36"/>
      <c r="E13" s="25"/>
      <c r="F13" s="37"/>
    </row>
    <row r="14" spans="1:6" ht="30" x14ac:dyDescent="0.25">
      <c r="A14" s="63" t="s">
        <v>707</v>
      </c>
      <c r="B14" s="40" t="s">
        <v>721</v>
      </c>
      <c r="C14" s="17"/>
      <c r="D14" s="34"/>
      <c r="E14" s="18"/>
      <c r="F14" s="35"/>
    </row>
    <row r="15" spans="1:6" x14ac:dyDescent="0.25">
      <c r="A15" s="52"/>
      <c r="B15" s="22" t="s">
        <v>226</v>
      </c>
      <c r="C15" s="20"/>
      <c r="D15" s="31">
        <f>Q2Q3Q4Q11!D1</f>
        <v>81</v>
      </c>
      <c r="E15" s="21"/>
      <c r="F15" s="28">
        <f>Q2Q3Q4Q11!D3</f>
        <v>68</v>
      </c>
    </row>
    <row r="16" spans="1:6" x14ac:dyDescent="0.25">
      <c r="A16" s="52"/>
      <c r="B16" s="22" t="s">
        <v>225</v>
      </c>
      <c r="C16" s="20"/>
      <c r="D16" s="31">
        <f>Q2Q3Q4Q11!D2</f>
        <v>208</v>
      </c>
      <c r="E16" s="21"/>
      <c r="F16" s="28">
        <f>Q2Q3Q4Q11!D4</f>
        <v>221</v>
      </c>
    </row>
    <row r="17" spans="1:6" x14ac:dyDescent="0.25">
      <c r="A17" s="52"/>
      <c r="B17" s="23" t="s">
        <v>725</v>
      </c>
      <c r="C17" s="20"/>
      <c r="D17" s="31">
        <f>Q2Q3Q4Q11!E1</f>
        <v>60</v>
      </c>
      <c r="E17" s="21"/>
      <c r="F17" s="28">
        <f>Q2Q3Q4Q11!E3</f>
        <v>50</v>
      </c>
    </row>
    <row r="18" spans="1:6" x14ac:dyDescent="0.25">
      <c r="A18" s="52"/>
      <c r="B18" s="22" t="s">
        <v>755</v>
      </c>
      <c r="C18" s="20"/>
      <c r="D18" s="31">
        <f>Q2Q3Q4Q11!F1</f>
        <v>21</v>
      </c>
      <c r="E18" s="21"/>
      <c r="F18" s="28">
        <f>Q2Q3Q4Q11!F3</f>
        <v>14</v>
      </c>
    </row>
    <row r="19" spans="1:6" x14ac:dyDescent="0.25">
      <c r="A19" s="52"/>
      <c r="D19" s="31"/>
      <c r="E19" s="21"/>
      <c r="F19" s="28"/>
    </row>
    <row r="20" spans="1:6" ht="30" x14ac:dyDescent="0.25">
      <c r="A20" s="63" t="s">
        <v>708</v>
      </c>
      <c r="B20" s="40" t="s">
        <v>675</v>
      </c>
      <c r="C20" s="17"/>
      <c r="D20" s="34"/>
      <c r="E20" s="18"/>
      <c r="F20" s="35"/>
    </row>
    <row r="21" spans="1:6" x14ac:dyDescent="0.25">
      <c r="A21" s="52"/>
      <c r="B21" s="22" t="s">
        <v>226</v>
      </c>
      <c r="C21" s="20"/>
      <c r="D21" s="31">
        <f>Q2Q3Q4Q11!G1</f>
        <v>282</v>
      </c>
      <c r="E21" s="21"/>
      <c r="F21" s="28">
        <f>Q2Q3Q4Q11!G3</f>
        <v>277</v>
      </c>
    </row>
    <row r="22" spans="1:6" x14ac:dyDescent="0.25">
      <c r="A22" s="52"/>
      <c r="B22" s="22" t="s">
        <v>225</v>
      </c>
      <c r="C22" s="20"/>
      <c r="D22" s="31">
        <f>Q2Q3Q4Q11!G2</f>
        <v>7</v>
      </c>
      <c r="E22" s="21"/>
      <c r="F22" s="28">
        <f>Q2Q3Q4Q11!G4</f>
        <v>12</v>
      </c>
    </row>
    <row r="23" spans="1:6" x14ac:dyDescent="0.25">
      <c r="A23" s="53"/>
      <c r="B23" s="65"/>
      <c r="C23" s="24"/>
      <c r="D23" s="36"/>
      <c r="E23" s="25"/>
      <c r="F23" s="37"/>
    </row>
    <row r="24" spans="1:6" ht="30" x14ac:dyDescent="0.25">
      <c r="A24" s="63" t="s">
        <v>709</v>
      </c>
      <c r="B24" s="40" t="s">
        <v>710</v>
      </c>
      <c r="C24" s="17"/>
      <c r="D24" s="72"/>
      <c r="E24" s="18"/>
      <c r="F24" s="72"/>
    </row>
    <row r="25" spans="1:6" x14ac:dyDescent="0.25">
      <c r="A25" s="64"/>
      <c r="B25" s="66"/>
      <c r="C25" s="24"/>
      <c r="D25" s="36"/>
      <c r="E25" s="25"/>
      <c r="F25" s="37"/>
    </row>
    <row r="26" spans="1:6" ht="30" x14ac:dyDescent="0.25">
      <c r="A26" s="51">
        <v>6</v>
      </c>
      <c r="B26" s="40" t="s">
        <v>699</v>
      </c>
      <c r="C26" s="17"/>
      <c r="D26" s="34"/>
      <c r="E26" s="18"/>
      <c r="F26" s="35"/>
    </row>
    <row r="27" spans="1:6" x14ac:dyDescent="0.25">
      <c r="A27" s="52"/>
      <c r="B27" s="19" t="s">
        <v>678</v>
      </c>
      <c r="C27" s="20"/>
      <c r="D27" s="31"/>
      <c r="E27" s="21"/>
      <c r="F27" s="28"/>
    </row>
    <row r="28" spans="1:6" x14ac:dyDescent="0.25">
      <c r="A28" s="52"/>
      <c r="B28" s="22" t="s">
        <v>639</v>
      </c>
      <c r="C28" s="20"/>
      <c r="D28" s="31">
        <f>GETPIVOTDATA("ObservationFrequency",Sheet2!$A$3,"EmployeeTypeName","Teacher","TeacherType","Provisional","ObservationFrequency","Once a year")</f>
        <v>2</v>
      </c>
      <c r="E28" s="21"/>
      <c r="F28" s="43"/>
    </row>
    <row r="29" spans="1:6" x14ac:dyDescent="0.25">
      <c r="A29" s="52"/>
      <c r="B29" s="22" t="s">
        <v>421</v>
      </c>
      <c r="C29" s="20"/>
      <c r="D29" s="31">
        <f>GETPIVOTDATA("ObservationFrequency",Sheet2!$A$3,"EmployeeTypeName","Teacher","TeacherType","Provisional","ObservationFrequency","Twice a Year")</f>
        <v>179</v>
      </c>
      <c r="E29" s="21"/>
      <c r="F29" s="43"/>
    </row>
    <row r="30" spans="1:6" x14ac:dyDescent="0.25">
      <c r="A30" s="52"/>
      <c r="B30" s="22" t="s">
        <v>697</v>
      </c>
      <c r="C30" s="20"/>
      <c r="D30" s="31">
        <f>GETPIVOTDATA("ObservationFrequency",Sheet2!$A$3,"EmployeeTypeName","Teacher","TeacherType","Provisional","ObservationFrequency","Three times a year")</f>
        <v>85</v>
      </c>
      <c r="E30" s="21"/>
      <c r="F30" s="43"/>
    </row>
    <row r="31" spans="1:6" x14ac:dyDescent="0.25">
      <c r="A31" s="52"/>
      <c r="B31" s="22" t="s">
        <v>227</v>
      </c>
      <c r="C31" s="20"/>
      <c r="D31" s="31">
        <f>GETPIVOTDATA("ObservationFrequency",Sheet2!$A$3,"EmployeeTypeName","Teacher","TeacherType","Provisional","ObservationFrequency","Other")</f>
        <v>23</v>
      </c>
      <c r="E31" s="21"/>
      <c r="F31" s="43"/>
    </row>
    <row r="32" spans="1:6" x14ac:dyDescent="0.25">
      <c r="A32" s="52"/>
      <c r="B32" s="19" t="s">
        <v>679</v>
      </c>
      <c r="C32" s="20"/>
      <c r="D32" s="31"/>
      <c r="E32" s="21"/>
      <c r="F32" s="43"/>
    </row>
    <row r="33" spans="1:6" x14ac:dyDescent="0.25">
      <c r="A33" s="52"/>
      <c r="B33" s="22" t="s">
        <v>639</v>
      </c>
      <c r="C33" s="20"/>
      <c r="D33" s="31">
        <f>GETPIVOTDATA("ObservationFrequency",Sheet2!$A$3,"EmployeeTypeName","Teacher","TeacherType","Continuing","ObservationFrequency","Once a year")</f>
        <v>33</v>
      </c>
      <c r="E33" s="21"/>
      <c r="F33" s="43"/>
    </row>
    <row r="34" spans="1:6" x14ac:dyDescent="0.25">
      <c r="A34" s="52"/>
      <c r="B34" s="22" t="s">
        <v>421</v>
      </c>
      <c r="C34" s="20"/>
      <c r="D34" s="31">
        <f>GETPIVOTDATA("ObservationFrequency",Sheet2!$A$3,"EmployeeTypeName","Teacher","TeacherType","Continuing","ObservationFrequency","Twice a Year")</f>
        <v>237</v>
      </c>
      <c r="E34" s="21"/>
      <c r="F34" s="43"/>
    </row>
    <row r="35" spans="1:6" x14ac:dyDescent="0.25">
      <c r="A35" s="52"/>
      <c r="B35" s="22" t="s">
        <v>697</v>
      </c>
      <c r="C35" s="20"/>
      <c r="D35" s="31">
        <f>GETPIVOTDATA("ObservationFrequency",Sheet2!$A$3,"EmployeeTypeName","Teacher","TeacherType","Continuing","ObservationFrequency","Three times a year")</f>
        <v>8</v>
      </c>
      <c r="E35" s="21"/>
      <c r="F35" s="43"/>
    </row>
    <row r="36" spans="1:6" x14ac:dyDescent="0.25">
      <c r="A36" s="52"/>
      <c r="B36" s="22" t="s">
        <v>227</v>
      </c>
      <c r="C36" s="20"/>
      <c r="D36" s="31">
        <f>GETPIVOTDATA("ObservationFrequency",Sheet2!$A$3,"EmployeeTypeName","Teacher","TeacherType","Continuing","ObservationFrequency","Other")</f>
        <v>11</v>
      </c>
      <c r="E36" s="21"/>
      <c r="F36" s="43"/>
    </row>
    <row r="37" spans="1:6" x14ac:dyDescent="0.25">
      <c r="A37" s="52"/>
      <c r="B37" s="19" t="s">
        <v>680</v>
      </c>
      <c r="C37" s="20"/>
      <c r="D37" s="31"/>
      <c r="E37" s="21"/>
      <c r="F37" s="43"/>
    </row>
    <row r="38" spans="1:6" x14ac:dyDescent="0.25">
      <c r="A38" s="52"/>
      <c r="B38" s="22" t="s">
        <v>639</v>
      </c>
      <c r="C38" s="20"/>
      <c r="D38" s="31">
        <f>GETPIVOTDATA("ObservationFrequency",Sheet2!$A$3,"EmployeeTypeName","Teacher","TeacherType","PGO","ObservationFrequency","Once a year")</f>
        <v>89</v>
      </c>
      <c r="E38" s="21"/>
      <c r="F38" s="43"/>
    </row>
    <row r="39" spans="1:6" x14ac:dyDescent="0.25">
      <c r="A39" s="52"/>
      <c r="B39" s="22" t="s">
        <v>421</v>
      </c>
      <c r="C39" s="20"/>
      <c r="D39" s="31">
        <f>GETPIVOTDATA("ObservationFrequency",Sheet2!$A$3,"EmployeeTypeName","Teacher","TeacherType","PGO","ObservationFrequency","Twice a Year")</f>
        <v>94</v>
      </c>
      <c r="E39" s="21"/>
      <c r="F39" s="43"/>
    </row>
    <row r="40" spans="1:6" x14ac:dyDescent="0.25">
      <c r="A40" s="52"/>
      <c r="B40" s="22" t="s">
        <v>697</v>
      </c>
      <c r="C40" s="20"/>
      <c r="D40" s="31">
        <f>GETPIVOTDATA("ObservationFrequency",Sheet2!$A$3,"EmployeeTypeName","Teacher","TeacherType","PGO","ObservationFrequency","Three times a year")</f>
        <v>15</v>
      </c>
      <c r="E40" s="21"/>
      <c r="F40" s="43"/>
    </row>
    <row r="41" spans="1:6" x14ac:dyDescent="0.25">
      <c r="A41" s="52"/>
      <c r="B41" s="22" t="s">
        <v>227</v>
      </c>
      <c r="C41" s="20"/>
      <c r="D41" s="31">
        <f>GETPIVOTDATA("ObservationFrequency",Sheet2!$A$3,"EmployeeTypeName","Teacher","TeacherType","PGO","ObservationFrequency","Other")</f>
        <v>91</v>
      </c>
      <c r="E41" s="21"/>
      <c r="F41" s="43"/>
    </row>
    <row r="42" spans="1:6" x14ac:dyDescent="0.25">
      <c r="A42" s="52"/>
      <c r="B42" s="19" t="s">
        <v>627</v>
      </c>
      <c r="C42" s="20"/>
      <c r="D42" s="31"/>
      <c r="E42" s="21"/>
      <c r="F42" s="28"/>
    </row>
    <row r="43" spans="1:6" x14ac:dyDescent="0.25">
      <c r="A43" s="52"/>
      <c r="B43" s="22" t="s">
        <v>639</v>
      </c>
      <c r="C43" s="20"/>
      <c r="D43" s="43"/>
      <c r="E43" s="21"/>
      <c r="F43" s="28">
        <f>GETPIVOTDATA("ObservationFrequency",Sheet2!$A$3,"EmployeeTypeName","Principal","TeacherType",,"ObservationFrequency","Once a year")</f>
        <v>107</v>
      </c>
    </row>
    <row r="44" spans="1:6" x14ac:dyDescent="0.25">
      <c r="A44" s="52"/>
      <c r="B44" s="22" t="s">
        <v>421</v>
      </c>
      <c r="C44" s="20"/>
      <c r="D44" s="43"/>
      <c r="E44" s="21"/>
      <c r="F44" s="28">
        <f>GETPIVOTDATA("ObservationFrequency",Sheet2!$A$3,"EmployeeTypeName","Principal","ObservationFrequency","Twice a Year")</f>
        <v>68</v>
      </c>
    </row>
    <row r="45" spans="1:6" x14ac:dyDescent="0.25">
      <c r="A45" s="52"/>
      <c r="B45" s="22" t="s">
        <v>697</v>
      </c>
      <c r="C45" s="20"/>
      <c r="D45" s="43"/>
      <c r="E45" s="21"/>
      <c r="F45" s="28">
        <f>GETPIVOTDATA("ObservationFrequency",Sheet2!$A$3,"EmployeeTypeName","Principal","ObservationFrequency","Three times a year")</f>
        <v>13</v>
      </c>
    </row>
    <row r="46" spans="1:6" x14ac:dyDescent="0.25">
      <c r="A46" s="52"/>
      <c r="B46" s="22" t="s">
        <v>227</v>
      </c>
      <c r="C46" s="20"/>
      <c r="D46" s="43"/>
      <c r="E46" s="21"/>
      <c r="F46" s="28">
        <f>GETPIVOTDATA("ObservationFrequency",Sheet2!$A$3,"EmployeeTypeName","Principal","ObservationFrequency","Other")</f>
        <v>101</v>
      </c>
    </row>
    <row r="47" spans="1:6" x14ac:dyDescent="0.25">
      <c r="A47" s="53"/>
      <c r="B47" s="24"/>
      <c r="C47" s="24"/>
      <c r="D47" s="36"/>
      <c r="E47" s="25"/>
      <c r="F47" s="37"/>
    </row>
    <row r="48" spans="1:6" ht="30" x14ac:dyDescent="0.25">
      <c r="A48" s="51">
        <v>7</v>
      </c>
      <c r="B48" s="40" t="s">
        <v>700</v>
      </c>
      <c r="C48" s="17"/>
      <c r="D48" s="34"/>
      <c r="E48" s="18"/>
      <c r="F48" s="35"/>
    </row>
    <row r="49" spans="1:6" x14ac:dyDescent="0.25">
      <c r="A49" s="52"/>
      <c r="B49" s="22" t="s">
        <v>640</v>
      </c>
      <c r="C49" s="20"/>
      <c r="D49" s="31">
        <f>GETPIVOTDATA("Code",Sheet3!$A$3,"Employee Type","Teacher","Code","Principal Observation")</f>
        <v>274</v>
      </c>
      <c r="E49" s="21"/>
      <c r="F49" s="43"/>
    </row>
    <row r="50" spans="1:6" x14ac:dyDescent="0.25">
      <c r="A50" s="52"/>
      <c r="B50" s="22" t="s">
        <v>237</v>
      </c>
      <c r="C50" s="20"/>
      <c r="D50" s="31">
        <f>GETPIVOTDATA("Code",Sheet3!$A$3,"Employee Type","Teacher","Code","Superintendent observation")</f>
        <v>53</v>
      </c>
      <c r="E50" s="21"/>
      <c r="F50" s="28">
        <f>GETPIVOTDATA("Code",Sheet3!$A$3,"Employee Type","Principal","Code","Superintendent observation")</f>
        <v>219</v>
      </c>
    </row>
    <row r="51" spans="1:6" x14ac:dyDescent="0.25">
      <c r="A51" s="52"/>
      <c r="B51" s="22" t="s">
        <v>239</v>
      </c>
      <c r="C51" s="20"/>
      <c r="D51" s="31">
        <f>GETPIVOTDATA("Code",Sheet3!$A$3,"Employee Type","Teacher","Code","District office personnel observation")</f>
        <v>37</v>
      </c>
      <c r="E51" s="21"/>
      <c r="F51" s="28">
        <f>GETPIVOTDATA("Code",Sheet3!$A$3,"Employee Type","Principal","Code","District office personnel observation")</f>
        <v>76</v>
      </c>
    </row>
    <row r="52" spans="1:6" x14ac:dyDescent="0.25">
      <c r="A52" s="52"/>
      <c r="B52" s="22" t="s">
        <v>243</v>
      </c>
      <c r="C52" s="20"/>
      <c r="D52" s="43"/>
      <c r="E52" s="21"/>
      <c r="F52" s="28">
        <f>GETPIVOTDATA("Code",Sheet3!$A$3,"Employee Type","Principal","Code","Teacher evaluation")</f>
        <v>27</v>
      </c>
    </row>
    <row r="53" spans="1:6" x14ac:dyDescent="0.25">
      <c r="A53" s="52"/>
      <c r="B53" s="22" t="s">
        <v>240</v>
      </c>
      <c r="C53" s="20"/>
      <c r="D53" s="31">
        <f>GETPIVOTDATA("Code",Sheet3!$A$3,"Employee Type","Teacher","Code","Self evaluation")</f>
        <v>77</v>
      </c>
      <c r="E53" s="21"/>
      <c r="F53" s="28">
        <f>GETPIVOTDATA("Code",Sheet3!$A$3,"Employee Type","Principal","Code","Self evaluation")</f>
        <v>78</v>
      </c>
    </row>
    <row r="54" spans="1:6" x14ac:dyDescent="0.25">
      <c r="A54" s="52"/>
      <c r="B54" s="22" t="s">
        <v>241</v>
      </c>
      <c r="C54" s="20"/>
      <c r="D54" s="31">
        <f>GETPIVOTDATA("Code",Sheet3!$A$3,"Employee Type","Teacher","Code","Student evaluation")</f>
        <v>9</v>
      </c>
      <c r="E54" s="21"/>
      <c r="F54" s="28">
        <f>GETPIVOTDATA("Code",Sheet3!$A$3,"Employee Type","Principal","Code","Student evaluation")</f>
        <v>4</v>
      </c>
    </row>
    <row r="55" spans="1:6" x14ac:dyDescent="0.25">
      <c r="A55" s="52"/>
      <c r="B55" s="22" t="s">
        <v>255</v>
      </c>
      <c r="C55" s="20"/>
      <c r="D55" s="31">
        <f>GETPIVOTDATA("Code",Sheet3!$A$3,"Employee Type","Teacher","Code","Peer evaluation")</f>
        <v>6</v>
      </c>
      <c r="E55" s="21"/>
      <c r="F55" s="28">
        <f>GETPIVOTDATA("Code",Sheet3!$A$3,"Employee Type","Principal","Code","Peer evaluation")</f>
        <v>3</v>
      </c>
    </row>
    <row r="56" spans="1:6" x14ac:dyDescent="0.25">
      <c r="A56" s="52"/>
      <c r="B56" s="22" t="s">
        <v>227</v>
      </c>
      <c r="C56" s="20"/>
      <c r="D56" s="31">
        <f>GETPIVOTDATA("Code",Sheet3!$A$3,"Employee Type","Teacher","Code","Other")</f>
        <v>11</v>
      </c>
      <c r="E56" s="21"/>
      <c r="F56" s="28">
        <f>GETPIVOTDATA("Code",Sheet3!$A$3,"Employee Type","Principal","Code","Other")</f>
        <v>56</v>
      </c>
    </row>
    <row r="57" spans="1:6" x14ac:dyDescent="0.25">
      <c r="A57" s="53"/>
      <c r="B57" s="24"/>
      <c r="C57" s="24"/>
      <c r="D57" s="36"/>
      <c r="E57" s="25"/>
      <c r="F57" s="37"/>
    </row>
    <row r="58" spans="1:6" ht="30" x14ac:dyDescent="0.25">
      <c r="A58" s="51">
        <v>8</v>
      </c>
      <c r="B58" s="40" t="s">
        <v>701</v>
      </c>
      <c r="C58" s="17"/>
      <c r="D58" s="34"/>
      <c r="E58" s="18"/>
      <c r="F58" s="35"/>
    </row>
    <row r="59" spans="1:6" x14ac:dyDescent="0.25">
      <c r="A59" s="52"/>
      <c r="B59" s="22" t="s">
        <v>238</v>
      </c>
      <c r="C59" s="20"/>
      <c r="D59" s="31">
        <f>GETPIVOTDATA("Participant",Sheet4!$A$3,"Employee Type","Teacher","Participant","School Board")</f>
        <v>13</v>
      </c>
      <c r="E59" s="21"/>
      <c r="F59" s="28">
        <f>GETPIVOTDATA("Participant",Sheet4!$A$3,"Employee Type","Principal","Participant","School Board")</f>
        <v>62</v>
      </c>
    </row>
    <row r="60" spans="1:6" x14ac:dyDescent="0.25">
      <c r="A60" s="52"/>
      <c r="B60" s="22" t="s">
        <v>301</v>
      </c>
      <c r="C60" s="20"/>
      <c r="D60" s="31">
        <f>GETPIVOTDATA("Participant",Sheet4!$A$3,"Employee Type","Teacher","Participant","Superintendent")</f>
        <v>75</v>
      </c>
      <c r="E60" s="21"/>
      <c r="F60" s="28">
        <f>GETPIVOTDATA("Participant",Sheet4!$A$3,"Employee Type","Principal","Participant","Superintendent")</f>
        <v>236</v>
      </c>
    </row>
    <row r="61" spans="1:6" x14ac:dyDescent="0.25">
      <c r="A61" s="52"/>
      <c r="B61" s="22" t="s">
        <v>6</v>
      </c>
      <c r="C61" s="20"/>
      <c r="D61" s="31">
        <f>GETPIVOTDATA("Participant",Sheet4!$A$3,"Employee Type","Teacher","Participant","Principal")</f>
        <v>268</v>
      </c>
      <c r="E61" s="21"/>
      <c r="F61" s="28">
        <f>GETPIVOTDATA("Participant",Sheet4!$A$3,"Employee Type","Principal","Participant","Principal")</f>
        <v>95</v>
      </c>
    </row>
    <row r="62" spans="1:6" x14ac:dyDescent="0.25">
      <c r="A62" s="52"/>
      <c r="B62" s="22" t="s">
        <v>302</v>
      </c>
      <c r="C62" s="20"/>
      <c r="D62" s="31">
        <f>GETPIVOTDATA("Participant",Sheet4!$A$3,"Employee Type","Teacher","Participant","Teachers")</f>
        <v>119</v>
      </c>
      <c r="E62" s="21"/>
      <c r="F62" s="28">
        <f>GETPIVOTDATA("Participant",Sheet4!$A$3,"Employee Type","Principal","Participant","Teachers")</f>
        <v>27</v>
      </c>
    </row>
    <row r="63" spans="1:6" x14ac:dyDescent="0.25">
      <c r="A63" s="52"/>
      <c r="B63" s="22" t="s">
        <v>310</v>
      </c>
      <c r="C63" s="20"/>
      <c r="D63" s="31">
        <f>GETPIVOTDATA("Participant",Sheet4!$A$3,"Employee Type","Teacher","Participant","Aides/Paraprofessionals")</f>
        <v>7</v>
      </c>
      <c r="E63" s="21"/>
      <c r="F63" s="28">
        <f>GETPIVOTDATA("Participant",Sheet4!$A$3,"Employee Type","Principal","Participant","Aides/Paraprofessionals")</f>
        <v>12</v>
      </c>
    </row>
    <row r="64" spans="1:6" x14ac:dyDescent="0.25">
      <c r="A64" s="52"/>
      <c r="B64" s="22" t="s">
        <v>311</v>
      </c>
      <c r="C64" s="20"/>
      <c r="D64" s="31">
        <f>GETPIVOTDATA("Participant",Sheet4!$A$3,"Employee Type","Teacher","Participant","Student")</f>
        <v>4</v>
      </c>
      <c r="E64" s="21"/>
      <c r="F64" s="28">
        <f>GETPIVOTDATA("Participant",Sheet4!$A$3,"Employee Type","Principal","Participant","Student")</f>
        <v>3</v>
      </c>
    </row>
    <row r="65" spans="1:6" x14ac:dyDescent="0.25">
      <c r="A65" s="52"/>
      <c r="B65" s="22" t="s">
        <v>312</v>
      </c>
      <c r="C65" s="20"/>
      <c r="D65" s="31">
        <f>GETPIVOTDATA("Participant",Sheet4!$A$3,"Employee Type","Teacher","Participant","Parents/Guardians")</f>
        <v>2</v>
      </c>
      <c r="E65" s="21"/>
      <c r="F65" s="28">
        <f>GETPIVOTDATA("Participant",Sheet4!$A$3,"Employee Type","Principal","Participant","Parents/Guardians")</f>
        <v>3</v>
      </c>
    </row>
    <row r="66" spans="1:6" x14ac:dyDescent="0.25">
      <c r="A66" s="52"/>
      <c r="B66" s="22" t="s">
        <v>227</v>
      </c>
      <c r="C66" s="20"/>
      <c r="D66" s="31">
        <f>GETPIVOTDATA("Participant",Sheet4!$A$3,"Employee Type","Teacher","Participant","Other")</f>
        <v>20</v>
      </c>
      <c r="E66" s="21"/>
      <c r="F66" s="28">
        <f>GETPIVOTDATA("Participant",Sheet4!$A$3,"Employee Type","Principal","Participant","Other")</f>
        <v>51</v>
      </c>
    </row>
    <row r="67" spans="1:6" x14ac:dyDescent="0.25">
      <c r="A67" s="53"/>
      <c r="B67" s="24"/>
      <c r="C67" s="24"/>
      <c r="D67" s="36"/>
      <c r="E67" s="25"/>
      <c r="F67" s="37"/>
    </row>
    <row r="68" spans="1:6" ht="30" x14ac:dyDescent="0.25">
      <c r="A68" s="51">
        <v>9</v>
      </c>
      <c r="B68" s="40" t="s">
        <v>702</v>
      </c>
      <c r="C68" s="17"/>
      <c r="D68" s="34"/>
      <c r="E68" s="18"/>
      <c r="F68" s="35"/>
    </row>
    <row r="69" spans="1:6" x14ac:dyDescent="0.25">
      <c r="A69" s="52"/>
      <c r="B69" s="22" t="s">
        <v>723</v>
      </c>
      <c r="C69" s="20"/>
      <c r="D69" s="31">
        <f>'Q9'!F5</f>
        <v>282</v>
      </c>
      <c r="E69" s="21"/>
      <c r="F69" s="28">
        <f>'Q9'!G5</f>
        <v>266</v>
      </c>
    </row>
    <row r="70" spans="1:6" x14ac:dyDescent="0.25">
      <c r="A70" s="52"/>
      <c r="B70" s="22" t="s">
        <v>348</v>
      </c>
      <c r="C70" s="20"/>
      <c r="D70" s="31">
        <f>'Q9'!F6</f>
        <v>277</v>
      </c>
      <c r="E70" s="21"/>
      <c r="F70" s="28">
        <f>'Q9'!G6</f>
        <v>257</v>
      </c>
    </row>
    <row r="71" spans="1:6" x14ac:dyDescent="0.25">
      <c r="A71" s="52"/>
      <c r="B71" s="22" t="s">
        <v>349</v>
      </c>
      <c r="C71" s="20"/>
      <c r="D71" s="31">
        <f>'Q9'!F7</f>
        <v>11</v>
      </c>
      <c r="E71" s="21"/>
      <c r="F71" s="28">
        <f>'Q9'!G7</f>
        <v>17</v>
      </c>
    </row>
    <row r="72" spans="1:6" x14ac:dyDescent="0.25">
      <c r="A72" s="52"/>
      <c r="B72" s="22" t="s">
        <v>227</v>
      </c>
      <c r="C72" s="20"/>
      <c r="D72" s="31">
        <f>'Q9'!F8</f>
        <v>8</v>
      </c>
      <c r="E72" s="21"/>
      <c r="F72" s="28">
        <f>'Q9'!G8</f>
        <v>17</v>
      </c>
    </row>
    <row r="73" spans="1:6" x14ac:dyDescent="0.25">
      <c r="A73" s="53"/>
      <c r="B73" s="24"/>
      <c r="C73" s="24"/>
      <c r="D73" s="36"/>
      <c r="E73" s="25"/>
      <c r="F73" s="37"/>
    </row>
    <row r="74" spans="1:6" ht="45" x14ac:dyDescent="0.25">
      <c r="A74" s="51">
        <v>10</v>
      </c>
      <c r="B74" s="40" t="s">
        <v>703</v>
      </c>
      <c r="C74" s="17"/>
      <c r="D74" s="34"/>
      <c r="E74" s="18"/>
      <c r="F74" s="35"/>
    </row>
    <row r="75" spans="1:6" x14ac:dyDescent="0.25">
      <c r="A75" s="52"/>
      <c r="B75" s="22" t="s">
        <v>641</v>
      </c>
      <c r="C75" s="20"/>
      <c r="D75" s="31">
        <f>GETPIVOTDATA("Process Type",Sheet5!$A$3,"Employee Type","Teacher","Process Type","Professional development")</f>
        <v>257</v>
      </c>
      <c r="E75" s="21"/>
      <c r="F75" s="28">
        <f>GETPIVOTDATA("Process Type",Sheet5!$A$3,"Employee Type","Principal","Process Type","Professional development")</f>
        <v>241</v>
      </c>
    </row>
    <row r="76" spans="1:6" x14ac:dyDescent="0.25">
      <c r="A76" s="52"/>
      <c r="B76" s="22" t="s">
        <v>370</v>
      </c>
      <c r="C76" s="20"/>
      <c r="D76" s="31">
        <f>GETPIVOTDATA("Process Type",Sheet5!$A$3,"Employee Type","Teacher","Process Type","Compensation")</f>
        <v>0</v>
      </c>
      <c r="E76" s="21"/>
      <c r="F76" s="28">
        <f>GETPIVOTDATA("Process Type",Sheet5!$A$3,"Employee Type","Principal","Process Type","Compensation")</f>
        <v>27</v>
      </c>
    </row>
    <row r="77" spans="1:6" x14ac:dyDescent="0.25">
      <c r="A77" s="52"/>
      <c r="B77" s="22" t="s">
        <v>371</v>
      </c>
      <c r="C77" s="20"/>
      <c r="D77" s="31">
        <f>GETPIVOTDATA("Process Type",Sheet5!$A$3,"Employee Type","Teacher","Process Type","Promotion")</f>
        <v>24</v>
      </c>
      <c r="E77" s="21"/>
      <c r="F77" s="28">
        <f>GETPIVOTDATA("Process Type",Sheet5!$A$3,"Employee Type","Principal","Process Type","Promotion")</f>
        <v>52</v>
      </c>
    </row>
    <row r="78" spans="1:6" x14ac:dyDescent="0.25">
      <c r="A78" s="52"/>
      <c r="B78" s="22" t="s">
        <v>366</v>
      </c>
      <c r="C78" s="20"/>
      <c r="D78" s="31">
        <f>GETPIVOTDATA("Process Type",Sheet5!$A$3,"Employee Type","Teacher","Process Type","Establishment of probationary period")</f>
        <v>244</v>
      </c>
      <c r="E78" s="21"/>
      <c r="F78" s="28">
        <f>GETPIVOTDATA("Process Type",Sheet5!$A$3,"Employee Type","Principal","Process Type","Establishment of probationary period")</f>
        <v>171</v>
      </c>
    </row>
    <row r="79" spans="1:6" x14ac:dyDescent="0.25">
      <c r="A79" s="52"/>
      <c r="B79" s="22" t="s">
        <v>367</v>
      </c>
      <c r="C79" s="20"/>
      <c r="D79" s="31">
        <f>GETPIVOTDATA("Process Type",Sheet5!$A$3,"Employee Type","Teacher","Process Type","Probable cause for non-renewal of contract")</f>
        <v>268</v>
      </c>
      <c r="E79" s="21"/>
      <c r="F79" s="28">
        <f>GETPIVOTDATA("Process Type",Sheet5!$A$3,"Employee Type","Principal","Process Type","Probable cause for non-renewal of contract")</f>
        <v>234</v>
      </c>
    </row>
    <row r="80" spans="1:6" x14ac:dyDescent="0.25">
      <c r="A80" s="52"/>
      <c r="B80" s="22" t="s">
        <v>368</v>
      </c>
      <c r="C80" s="20"/>
      <c r="D80" s="31">
        <f>GETPIVOTDATA("Process Type",Sheet5!$A$3,"Employee Type","Teacher","Process Type","Instructional improvement")</f>
        <v>278</v>
      </c>
      <c r="E80" s="21"/>
      <c r="F80" s="28">
        <f>GETPIVOTDATA("Process Type",Sheet5!$A$3,"Employee Type","Principal","Process Type","Instructional improvement")</f>
        <v>135</v>
      </c>
    </row>
    <row r="81" spans="1:6" x14ac:dyDescent="0.25">
      <c r="A81" s="52"/>
      <c r="B81" s="22" t="s">
        <v>369</v>
      </c>
      <c r="C81" s="20"/>
      <c r="D81" s="31">
        <f>GETPIVOTDATA("Process Type",Sheet5!$A$3,"Employee Type","Teacher","Process Type","Leadership improvement")</f>
        <v>111</v>
      </c>
      <c r="E81" s="21"/>
      <c r="F81" s="28">
        <f>GETPIVOTDATA("Process Type",Sheet5!$A$3,"Employee Type","Principal","Process Type","Leadership improvement")</f>
        <v>255</v>
      </c>
    </row>
    <row r="82" spans="1:6" x14ac:dyDescent="0.25">
      <c r="A82" s="52"/>
      <c r="B82" s="22" t="s">
        <v>227</v>
      </c>
      <c r="C82" s="20"/>
      <c r="D82" s="31">
        <f>GETPIVOTDATA("Process Type",Sheet5!$A$3,"Employee Type","Teacher","Process Type","Other")</f>
        <v>7</v>
      </c>
      <c r="E82" s="21"/>
      <c r="F82" s="28">
        <f>GETPIVOTDATA("Process Type",Sheet5!$A$3,"Employee Type","Principal","Process Type","Other")</f>
        <v>17</v>
      </c>
    </row>
    <row r="83" spans="1:6" x14ac:dyDescent="0.25">
      <c r="A83" s="53"/>
      <c r="B83" s="24"/>
      <c r="C83" s="24"/>
      <c r="D83" s="36"/>
      <c r="E83" s="25"/>
      <c r="F83" s="37"/>
    </row>
    <row r="84" spans="1:6" ht="30" x14ac:dyDescent="0.25">
      <c r="A84" s="51">
        <v>11</v>
      </c>
      <c r="B84" s="40" t="s">
        <v>695</v>
      </c>
      <c r="C84" s="17"/>
      <c r="D84" s="34"/>
      <c r="E84" s="18"/>
      <c r="F84" s="35"/>
    </row>
    <row r="85" spans="1:6" x14ac:dyDescent="0.25">
      <c r="A85" s="52"/>
      <c r="B85" s="22" t="s">
        <v>226</v>
      </c>
      <c r="C85" s="20"/>
      <c r="D85" s="31">
        <f>Q2Q3Q4Q11!H1</f>
        <v>33</v>
      </c>
      <c r="E85" s="21"/>
      <c r="F85" s="28">
        <f>Q2Q3Q4Q11!H3</f>
        <v>63</v>
      </c>
    </row>
    <row r="86" spans="1:6" ht="30" x14ac:dyDescent="0.25">
      <c r="A86" s="52"/>
      <c r="B86" s="26" t="s">
        <v>724</v>
      </c>
      <c r="C86" s="20"/>
      <c r="D86" s="32">
        <f>Q2Q3Q4Q11!I1</f>
        <v>5</v>
      </c>
      <c r="E86" s="27"/>
      <c r="F86" s="29">
        <f>Q2Q3Q4Q11!I3</f>
        <v>5</v>
      </c>
    </row>
    <row r="87" spans="1:6" x14ac:dyDescent="0.25">
      <c r="A87" s="52"/>
      <c r="B87" s="22" t="s">
        <v>225</v>
      </c>
      <c r="C87" s="20"/>
      <c r="D87" s="31">
        <f>Q2Q3Q4Q11!H2</f>
        <v>256</v>
      </c>
      <c r="E87" s="21"/>
      <c r="F87" s="28">
        <f>Q2Q3Q4Q11!H4</f>
        <v>226</v>
      </c>
    </row>
    <row r="88" spans="1:6" x14ac:dyDescent="0.25">
      <c r="A88" s="53"/>
      <c r="B88" s="24"/>
      <c r="C88" s="55"/>
      <c r="D88" s="36"/>
      <c r="E88" s="25"/>
      <c r="F88" s="37"/>
    </row>
    <row r="89" spans="1:6" x14ac:dyDescent="0.25">
      <c r="A89" s="51">
        <v>12</v>
      </c>
      <c r="B89" s="79" t="s">
        <v>696</v>
      </c>
      <c r="C89" s="70"/>
      <c r="D89" s="31"/>
      <c r="E89" s="21"/>
      <c r="F89" s="28"/>
    </row>
    <row r="90" spans="1:6" x14ac:dyDescent="0.25">
      <c r="A90" s="52"/>
      <c r="B90" s="80" t="s">
        <v>226</v>
      </c>
      <c r="C90" s="20"/>
      <c r="D90" s="31"/>
      <c r="E90" s="21"/>
      <c r="F90" s="28">
        <f>'Q12'!D5</f>
        <v>41</v>
      </c>
    </row>
    <row r="91" spans="1:6" x14ac:dyDescent="0.25">
      <c r="A91" s="52"/>
      <c r="B91" s="80" t="s">
        <v>225</v>
      </c>
      <c r="C91" s="20"/>
      <c r="D91" s="31"/>
      <c r="E91" s="21"/>
      <c r="F91" s="28">
        <f>'Q12'!D4</f>
        <v>248</v>
      </c>
    </row>
    <row r="92" spans="1:6" ht="15.75" thickBot="1" x14ac:dyDescent="0.3">
      <c r="A92" s="53"/>
      <c r="B92" s="24"/>
      <c r="C92" s="24"/>
      <c r="D92" s="33"/>
      <c r="E92" s="25"/>
      <c r="F92" s="30"/>
    </row>
  </sheetData>
  <mergeCells count="5">
    <mergeCell ref="A1:F1"/>
    <mergeCell ref="A2:F2"/>
    <mergeCell ref="A3:F3"/>
    <mergeCell ref="D6:F6"/>
    <mergeCell ref="D10:F10"/>
  </mergeCells>
  <pageMargins left="0.17" right="0.3" top="0.49" bottom="1.01" header="0.3" footer="0.3"/>
  <pageSetup orientation="portrait" r:id="rId1"/>
  <headerFooter>
    <oddFooter xml:space="preserve">&amp;L&amp;G&amp;R&amp;P of &amp;N </oddFooter>
  </headerFooter>
  <rowBreaks count="3" manualBreakCount="3">
    <brk id="25" max="5" man="1"/>
    <brk id="57" max="5" man="1"/>
    <brk id="88" max="5" man="1"/>
  </rowBreaks>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pane xSplit="1" ySplit="4" topLeftCell="B5" activePane="bottomRight" state="frozen"/>
      <selection pane="topRight" activeCell="B1" sqref="B1"/>
      <selection pane="bottomLeft" activeCell="A5" sqref="A5"/>
      <selection pane="bottomRight"/>
    </sheetView>
  </sheetViews>
  <sheetFormatPr defaultRowHeight="15" x14ac:dyDescent="0.25"/>
  <cols>
    <col min="1" max="1" width="131.140625" customWidth="1"/>
  </cols>
  <sheetData>
    <row r="1" spans="1:1" ht="249.75" customHeight="1" x14ac:dyDescent="0.4">
      <c r="A1" s="49" t="s">
        <v>694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J11"/>
  <sheetViews>
    <sheetView workbookViewId="0">
      <selection activeCell="A3" sqref="A3"/>
    </sheetView>
  </sheetViews>
  <sheetFormatPr defaultRowHeight="15" x14ac:dyDescent="0.25"/>
  <cols>
    <col min="1" max="1" width="29.85546875" bestFit="1" customWidth="1"/>
    <col min="2" max="2" width="16.28515625" customWidth="1"/>
    <col min="3" max="3" width="13.7109375" customWidth="1"/>
    <col min="4" max="4" width="10.7109375" customWidth="1"/>
    <col min="5" max="5" width="5" customWidth="1"/>
    <col min="6" max="6" width="10.85546875" customWidth="1"/>
    <col min="7" max="7" width="12.85546875" bestFit="1" customWidth="1"/>
    <col min="8" max="8" width="6.42578125" bestFit="1" customWidth="1"/>
    <col min="9" max="9" width="9.42578125" bestFit="1" customWidth="1"/>
    <col min="10" max="10" width="11.28515625" bestFit="1" customWidth="1"/>
  </cols>
  <sheetData>
    <row r="3" spans="1:10" x14ac:dyDescent="0.25">
      <c r="A3" s="14" t="s">
        <v>649</v>
      </c>
      <c r="B3" s="14" t="s">
        <v>645</v>
      </c>
    </row>
    <row r="4" spans="1:10" x14ac:dyDescent="0.25">
      <c r="B4" t="s">
        <v>6</v>
      </c>
      <c r="C4" t="s">
        <v>646</v>
      </c>
      <c r="D4" t="s">
        <v>0</v>
      </c>
      <c r="G4" t="s">
        <v>647</v>
      </c>
      <c r="H4" t="s">
        <v>532</v>
      </c>
      <c r="I4" t="s">
        <v>728</v>
      </c>
      <c r="J4" t="s">
        <v>222</v>
      </c>
    </row>
    <row r="5" spans="1:10" x14ac:dyDescent="0.25">
      <c r="A5" s="14" t="s">
        <v>648</v>
      </c>
      <c r="B5" t="s">
        <v>224</v>
      </c>
      <c r="D5" t="s">
        <v>420</v>
      </c>
      <c r="E5" t="s">
        <v>422</v>
      </c>
      <c r="F5" t="s">
        <v>418</v>
      </c>
      <c r="H5" t="s">
        <v>532</v>
      </c>
    </row>
    <row r="6" spans="1:10" x14ac:dyDescent="0.25">
      <c r="A6" s="15" t="s">
        <v>423</v>
      </c>
      <c r="B6" s="1">
        <v>107</v>
      </c>
      <c r="C6" s="1">
        <v>107</v>
      </c>
      <c r="D6" s="1">
        <v>33</v>
      </c>
      <c r="E6" s="1">
        <v>89</v>
      </c>
      <c r="F6" s="1">
        <v>2</v>
      </c>
      <c r="G6" s="1">
        <v>124</v>
      </c>
      <c r="H6" s="1"/>
      <c r="I6" s="1"/>
      <c r="J6" s="1">
        <v>231</v>
      </c>
    </row>
    <row r="7" spans="1:10" x14ac:dyDescent="0.25">
      <c r="A7" s="15" t="s">
        <v>227</v>
      </c>
      <c r="B7" s="1">
        <v>101</v>
      </c>
      <c r="C7" s="1">
        <v>101</v>
      </c>
      <c r="D7" s="1">
        <v>11</v>
      </c>
      <c r="E7" s="1">
        <v>91</v>
      </c>
      <c r="F7" s="1">
        <v>23</v>
      </c>
      <c r="G7" s="1">
        <v>125</v>
      </c>
      <c r="H7" s="1"/>
      <c r="I7" s="1"/>
      <c r="J7" s="1">
        <v>226</v>
      </c>
    </row>
    <row r="8" spans="1:10" x14ac:dyDescent="0.25">
      <c r="A8" s="15" t="s">
        <v>419</v>
      </c>
      <c r="B8" s="1">
        <v>13</v>
      </c>
      <c r="C8" s="1">
        <v>13</v>
      </c>
      <c r="D8" s="1">
        <v>8</v>
      </c>
      <c r="E8" s="1">
        <v>15</v>
      </c>
      <c r="F8" s="1">
        <v>85</v>
      </c>
      <c r="G8" s="1">
        <v>108</v>
      </c>
      <c r="H8" s="1"/>
      <c r="I8" s="1"/>
      <c r="J8" s="1">
        <v>121</v>
      </c>
    </row>
    <row r="9" spans="1:10" x14ac:dyDescent="0.25">
      <c r="A9" s="15" t="s">
        <v>421</v>
      </c>
      <c r="B9" s="1">
        <v>68</v>
      </c>
      <c r="C9" s="1">
        <v>68</v>
      </c>
      <c r="D9" s="1">
        <v>237</v>
      </c>
      <c r="E9" s="1">
        <v>94</v>
      </c>
      <c r="F9" s="1">
        <v>179</v>
      </c>
      <c r="G9" s="1">
        <v>510</v>
      </c>
      <c r="H9" s="1"/>
      <c r="I9" s="1"/>
      <c r="J9" s="1">
        <v>578</v>
      </c>
    </row>
    <row r="10" spans="1:10" x14ac:dyDescent="0.25">
      <c r="A10" s="15" t="s">
        <v>532</v>
      </c>
      <c r="B10" s="1"/>
      <c r="C10" s="1"/>
      <c r="D10" s="1"/>
      <c r="E10" s="1"/>
      <c r="F10" s="1"/>
      <c r="G10" s="1"/>
      <c r="H10" s="1">
        <v>6</v>
      </c>
      <c r="I10" s="1">
        <v>6</v>
      </c>
      <c r="J10" s="1">
        <v>6</v>
      </c>
    </row>
    <row r="11" spans="1:10" x14ac:dyDescent="0.25">
      <c r="A11" s="15" t="s">
        <v>222</v>
      </c>
      <c r="B11" s="1">
        <v>289</v>
      </c>
      <c r="C11" s="1">
        <v>289</v>
      </c>
      <c r="D11" s="1">
        <v>289</v>
      </c>
      <c r="E11" s="1">
        <v>289</v>
      </c>
      <c r="F11" s="1">
        <v>289</v>
      </c>
      <c r="G11" s="1">
        <v>867</v>
      </c>
      <c r="H11" s="1">
        <v>6</v>
      </c>
      <c r="I11" s="1">
        <v>6</v>
      </c>
      <c r="J11" s="1">
        <v>1162</v>
      </c>
    </row>
  </sheetData>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5"/>
  <sheetViews>
    <sheetView workbookViewId="0">
      <pane ySplit="3" topLeftCell="A4" activePane="bottomLeft" state="frozen"/>
      <selection pane="bottomLeft" sqref="A1:E1"/>
    </sheetView>
  </sheetViews>
  <sheetFormatPr defaultRowHeight="15" x14ac:dyDescent="0.25"/>
  <cols>
    <col min="1" max="1" width="53.28515625" bestFit="1" customWidth="1"/>
    <col min="2" max="2" width="19.7109375" bestFit="1" customWidth="1"/>
    <col min="3" max="3" width="12.28515625" bestFit="1" customWidth="1"/>
    <col min="4" max="4" width="21.5703125" bestFit="1" customWidth="1"/>
    <col min="5" max="5" width="50.7109375" bestFit="1" customWidth="1"/>
  </cols>
  <sheetData>
    <row r="1" spans="1:5" s="38" customFormat="1" ht="41.25" customHeight="1" x14ac:dyDescent="0.25">
      <c r="A1" s="94" t="s">
        <v>713</v>
      </c>
      <c r="B1" s="94"/>
      <c r="C1" s="94"/>
      <c r="D1" s="94"/>
      <c r="E1" s="94"/>
    </row>
    <row r="2" spans="1:5" s="38" customFormat="1" ht="15" customHeight="1" x14ac:dyDescent="0.25">
      <c r="A2" s="95" t="s">
        <v>720</v>
      </c>
      <c r="B2" s="95"/>
      <c r="C2" s="95"/>
      <c r="D2" s="95"/>
      <c r="E2" s="95"/>
    </row>
    <row r="3" spans="1:5" s="3" customFormat="1" x14ac:dyDescent="0.25">
      <c r="A3" s="45" t="s">
        <v>219</v>
      </c>
      <c r="B3" s="45" t="s">
        <v>232</v>
      </c>
      <c r="C3" s="45" t="s">
        <v>233</v>
      </c>
      <c r="D3" s="45" t="s">
        <v>234</v>
      </c>
      <c r="E3" s="45" t="s">
        <v>227</v>
      </c>
    </row>
    <row r="4" spans="1:5" x14ac:dyDescent="0.25">
      <c r="A4" t="s">
        <v>1</v>
      </c>
      <c r="B4" t="s">
        <v>0</v>
      </c>
      <c r="C4" t="s">
        <v>422</v>
      </c>
      <c r="D4" t="s">
        <v>423</v>
      </c>
      <c r="E4" t="s">
        <v>424</v>
      </c>
    </row>
    <row r="5" spans="1:5" x14ac:dyDescent="0.25">
      <c r="A5" t="s">
        <v>1</v>
      </c>
      <c r="B5" t="s">
        <v>0</v>
      </c>
      <c r="C5" t="s">
        <v>420</v>
      </c>
      <c r="D5" t="s">
        <v>421</v>
      </c>
    </row>
    <row r="6" spans="1:5" x14ac:dyDescent="0.25">
      <c r="A6" t="s">
        <v>1</v>
      </c>
      <c r="B6" t="s">
        <v>0</v>
      </c>
      <c r="C6" t="s">
        <v>418</v>
      </c>
      <c r="D6" t="s">
        <v>419</v>
      </c>
    </row>
    <row r="7" spans="1:5" x14ac:dyDescent="0.25">
      <c r="A7" t="s">
        <v>1</v>
      </c>
      <c r="B7" t="s">
        <v>6</v>
      </c>
      <c r="D7" t="s">
        <v>227</v>
      </c>
      <c r="E7" t="s">
        <v>425</v>
      </c>
    </row>
    <row r="8" spans="1:5" x14ac:dyDescent="0.25">
      <c r="A8" t="s">
        <v>7</v>
      </c>
      <c r="B8" t="s">
        <v>6</v>
      </c>
      <c r="D8" t="s">
        <v>227</v>
      </c>
      <c r="E8" t="s">
        <v>426</v>
      </c>
    </row>
    <row r="9" spans="1:5" x14ac:dyDescent="0.25">
      <c r="A9" t="s">
        <v>7</v>
      </c>
      <c r="B9" t="s">
        <v>0</v>
      </c>
      <c r="C9" t="s">
        <v>418</v>
      </c>
      <c r="D9" t="s">
        <v>421</v>
      </c>
    </row>
    <row r="10" spans="1:5" x14ac:dyDescent="0.25">
      <c r="A10" t="s">
        <v>7</v>
      </c>
      <c r="B10" t="s">
        <v>0</v>
      </c>
      <c r="C10" t="s">
        <v>420</v>
      </c>
      <c r="D10" t="s">
        <v>421</v>
      </c>
    </row>
    <row r="11" spans="1:5" x14ac:dyDescent="0.25">
      <c r="A11" t="s">
        <v>7</v>
      </c>
      <c r="B11" t="s">
        <v>0</v>
      </c>
      <c r="C11" t="s">
        <v>422</v>
      </c>
      <c r="D11" t="s">
        <v>421</v>
      </c>
    </row>
    <row r="12" spans="1:5" x14ac:dyDescent="0.25">
      <c r="A12" t="s">
        <v>8</v>
      </c>
      <c r="B12" t="s">
        <v>0</v>
      </c>
      <c r="C12" t="s">
        <v>418</v>
      </c>
      <c r="D12" t="s">
        <v>227</v>
      </c>
      <c r="E12" t="s">
        <v>427</v>
      </c>
    </row>
    <row r="13" spans="1:5" x14ac:dyDescent="0.25">
      <c r="A13" t="s">
        <v>8</v>
      </c>
      <c r="B13" t="s">
        <v>6</v>
      </c>
      <c r="D13" t="s">
        <v>423</v>
      </c>
    </row>
    <row r="14" spans="1:5" x14ac:dyDescent="0.25">
      <c r="A14" t="s">
        <v>8</v>
      </c>
      <c r="B14" t="s">
        <v>0</v>
      </c>
      <c r="C14" t="s">
        <v>420</v>
      </c>
      <c r="D14" t="s">
        <v>421</v>
      </c>
    </row>
    <row r="15" spans="1:5" x14ac:dyDescent="0.25">
      <c r="A15" t="s">
        <v>8</v>
      </c>
      <c r="B15" t="s">
        <v>0</v>
      </c>
      <c r="C15" t="s">
        <v>422</v>
      </c>
      <c r="D15" t="s">
        <v>421</v>
      </c>
    </row>
    <row r="16" spans="1:5" x14ac:dyDescent="0.25">
      <c r="A16" t="s">
        <v>658</v>
      </c>
      <c r="B16" t="s">
        <v>0</v>
      </c>
      <c r="C16" t="s">
        <v>418</v>
      </c>
      <c r="D16" t="s">
        <v>421</v>
      </c>
    </row>
    <row r="17" spans="1:5" x14ac:dyDescent="0.25">
      <c r="A17" t="s">
        <v>658</v>
      </c>
      <c r="B17" t="s">
        <v>0</v>
      </c>
      <c r="C17" t="s">
        <v>420</v>
      </c>
      <c r="D17" t="s">
        <v>421</v>
      </c>
    </row>
    <row r="18" spans="1:5" x14ac:dyDescent="0.25">
      <c r="A18" t="s">
        <v>658</v>
      </c>
      <c r="B18" t="s">
        <v>0</v>
      </c>
      <c r="C18" t="s">
        <v>422</v>
      </c>
      <c r="D18" t="s">
        <v>423</v>
      </c>
    </row>
    <row r="19" spans="1:5" x14ac:dyDescent="0.25">
      <c r="A19" t="s">
        <v>658</v>
      </c>
      <c r="B19" t="s">
        <v>6</v>
      </c>
      <c r="D19" t="s">
        <v>227</v>
      </c>
      <c r="E19" t="s">
        <v>683</v>
      </c>
    </row>
    <row r="20" spans="1:5" x14ac:dyDescent="0.25">
      <c r="A20" t="s">
        <v>9</v>
      </c>
      <c r="B20" t="s">
        <v>0</v>
      </c>
      <c r="C20" t="s">
        <v>418</v>
      </c>
      <c r="D20" t="s">
        <v>419</v>
      </c>
    </row>
    <row r="21" spans="1:5" x14ac:dyDescent="0.25">
      <c r="A21" t="s">
        <v>9</v>
      </c>
      <c r="B21" t="s">
        <v>6</v>
      </c>
      <c r="D21" t="s">
        <v>227</v>
      </c>
      <c r="E21" t="s">
        <v>428</v>
      </c>
    </row>
    <row r="22" spans="1:5" x14ac:dyDescent="0.25">
      <c r="A22" t="s">
        <v>9</v>
      </c>
      <c r="B22" t="s">
        <v>0</v>
      </c>
      <c r="C22" t="s">
        <v>422</v>
      </c>
      <c r="D22" t="s">
        <v>423</v>
      </c>
    </row>
    <row r="23" spans="1:5" x14ac:dyDescent="0.25">
      <c r="A23" t="s">
        <v>9</v>
      </c>
      <c r="B23" t="s">
        <v>0</v>
      </c>
      <c r="C23" t="s">
        <v>420</v>
      </c>
      <c r="D23" t="s">
        <v>421</v>
      </c>
    </row>
    <row r="24" spans="1:5" x14ac:dyDescent="0.25">
      <c r="A24" t="s">
        <v>10</v>
      </c>
      <c r="B24" t="s">
        <v>0</v>
      </c>
      <c r="C24" t="s">
        <v>418</v>
      </c>
      <c r="D24" t="s">
        <v>421</v>
      </c>
    </row>
    <row r="25" spans="1:5" x14ac:dyDescent="0.25">
      <c r="A25" t="s">
        <v>10</v>
      </c>
      <c r="B25" t="s">
        <v>0</v>
      </c>
      <c r="C25" t="s">
        <v>420</v>
      </c>
      <c r="D25" t="s">
        <v>421</v>
      </c>
    </row>
    <row r="26" spans="1:5" x14ac:dyDescent="0.25">
      <c r="A26" t="s">
        <v>10</v>
      </c>
      <c r="B26" t="s">
        <v>6</v>
      </c>
      <c r="D26" t="s">
        <v>423</v>
      </c>
    </row>
    <row r="27" spans="1:5" x14ac:dyDescent="0.25">
      <c r="A27" t="s">
        <v>10</v>
      </c>
      <c r="B27" t="s">
        <v>0</v>
      </c>
      <c r="C27" t="s">
        <v>422</v>
      </c>
      <c r="D27" t="s">
        <v>227</v>
      </c>
      <c r="E27" t="s">
        <v>429</v>
      </c>
    </row>
    <row r="28" spans="1:5" x14ac:dyDescent="0.25">
      <c r="A28" t="s">
        <v>11</v>
      </c>
      <c r="B28" t="s">
        <v>6</v>
      </c>
      <c r="D28" t="s">
        <v>227</v>
      </c>
      <c r="E28" t="s">
        <v>430</v>
      </c>
    </row>
    <row r="29" spans="1:5" x14ac:dyDescent="0.25">
      <c r="A29" t="s">
        <v>11</v>
      </c>
      <c r="B29" t="s">
        <v>0</v>
      </c>
      <c r="C29" t="s">
        <v>418</v>
      </c>
      <c r="D29" t="s">
        <v>421</v>
      </c>
    </row>
    <row r="30" spans="1:5" x14ac:dyDescent="0.25">
      <c r="A30" t="s">
        <v>11</v>
      </c>
      <c r="B30" t="s">
        <v>0</v>
      </c>
      <c r="C30" t="s">
        <v>420</v>
      </c>
      <c r="D30" t="s">
        <v>421</v>
      </c>
    </row>
    <row r="31" spans="1:5" x14ac:dyDescent="0.25">
      <c r="A31" t="s">
        <v>11</v>
      </c>
      <c r="B31" t="s">
        <v>0</v>
      </c>
      <c r="C31" t="s">
        <v>422</v>
      </c>
      <c r="D31" t="s">
        <v>419</v>
      </c>
    </row>
    <row r="32" spans="1:5" x14ac:dyDescent="0.25">
      <c r="A32" t="s">
        <v>12</v>
      </c>
      <c r="B32" t="s">
        <v>0</v>
      </c>
      <c r="C32" t="s">
        <v>418</v>
      </c>
      <c r="D32" t="s">
        <v>421</v>
      </c>
    </row>
    <row r="33" spans="1:5" x14ac:dyDescent="0.25">
      <c r="A33" t="s">
        <v>12</v>
      </c>
      <c r="B33" t="s">
        <v>0</v>
      </c>
      <c r="C33" t="s">
        <v>420</v>
      </c>
      <c r="D33" t="s">
        <v>227</v>
      </c>
      <c r="E33" t="s">
        <v>431</v>
      </c>
    </row>
    <row r="34" spans="1:5" x14ac:dyDescent="0.25">
      <c r="A34" t="s">
        <v>12</v>
      </c>
      <c r="B34" t="s">
        <v>0</v>
      </c>
      <c r="C34" t="s">
        <v>422</v>
      </c>
      <c r="D34" t="s">
        <v>227</v>
      </c>
      <c r="E34" t="s">
        <v>432</v>
      </c>
    </row>
    <row r="35" spans="1:5" x14ac:dyDescent="0.25">
      <c r="A35" t="s">
        <v>12</v>
      </c>
      <c r="B35" t="s">
        <v>6</v>
      </c>
      <c r="D35" t="s">
        <v>227</v>
      </c>
      <c r="E35" t="s">
        <v>433</v>
      </c>
    </row>
    <row r="36" spans="1:5" x14ac:dyDescent="0.25">
      <c r="A36" t="s">
        <v>13</v>
      </c>
      <c r="B36" t="s">
        <v>0</v>
      </c>
      <c r="C36" t="s">
        <v>418</v>
      </c>
      <c r="D36" t="s">
        <v>421</v>
      </c>
    </row>
    <row r="37" spans="1:5" x14ac:dyDescent="0.25">
      <c r="A37" t="s">
        <v>13</v>
      </c>
      <c r="B37" t="s">
        <v>0</v>
      </c>
      <c r="C37" t="s">
        <v>420</v>
      </c>
      <c r="D37" t="s">
        <v>421</v>
      </c>
    </row>
    <row r="38" spans="1:5" x14ac:dyDescent="0.25">
      <c r="A38" t="s">
        <v>13</v>
      </c>
      <c r="B38" t="s">
        <v>0</v>
      </c>
      <c r="C38" t="s">
        <v>422</v>
      </c>
      <c r="D38" t="s">
        <v>423</v>
      </c>
    </row>
    <row r="39" spans="1:5" x14ac:dyDescent="0.25">
      <c r="A39" t="s">
        <v>13</v>
      </c>
      <c r="B39" t="s">
        <v>6</v>
      </c>
      <c r="D39" t="s">
        <v>423</v>
      </c>
    </row>
    <row r="40" spans="1:5" x14ac:dyDescent="0.25">
      <c r="A40" t="s">
        <v>14</v>
      </c>
      <c r="B40" t="s">
        <v>0</v>
      </c>
      <c r="C40" t="s">
        <v>418</v>
      </c>
      <c r="D40" t="s">
        <v>421</v>
      </c>
    </row>
    <row r="41" spans="1:5" x14ac:dyDescent="0.25">
      <c r="A41" t="s">
        <v>14</v>
      </c>
      <c r="B41" t="s">
        <v>0</v>
      </c>
      <c r="C41" t="s">
        <v>420</v>
      </c>
      <c r="D41" t="s">
        <v>421</v>
      </c>
    </row>
    <row r="42" spans="1:5" x14ac:dyDescent="0.25">
      <c r="A42" t="s">
        <v>14</v>
      </c>
      <c r="B42" t="s">
        <v>6</v>
      </c>
      <c r="D42" t="s">
        <v>421</v>
      </c>
    </row>
    <row r="43" spans="1:5" x14ac:dyDescent="0.25">
      <c r="A43" t="s">
        <v>14</v>
      </c>
      <c r="B43" t="s">
        <v>0</v>
      </c>
      <c r="C43" t="s">
        <v>422</v>
      </c>
      <c r="D43" t="s">
        <v>227</v>
      </c>
      <c r="E43" t="s">
        <v>434</v>
      </c>
    </row>
    <row r="44" spans="1:5" x14ac:dyDescent="0.25">
      <c r="A44" t="s">
        <v>15</v>
      </c>
      <c r="B44" t="s">
        <v>6</v>
      </c>
      <c r="D44" t="s">
        <v>227</v>
      </c>
      <c r="E44" t="s">
        <v>435</v>
      </c>
    </row>
    <row r="45" spans="1:5" x14ac:dyDescent="0.25">
      <c r="A45" t="s">
        <v>15</v>
      </c>
      <c r="B45" t="s">
        <v>0</v>
      </c>
      <c r="C45" t="s">
        <v>422</v>
      </c>
      <c r="D45" t="s">
        <v>423</v>
      </c>
    </row>
    <row r="46" spans="1:5" x14ac:dyDescent="0.25">
      <c r="A46" t="s">
        <v>15</v>
      </c>
      <c r="B46" t="s">
        <v>0</v>
      </c>
      <c r="C46" t="s">
        <v>418</v>
      </c>
      <c r="D46" t="s">
        <v>421</v>
      </c>
    </row>
    <row r="47" spans="1:5" x14ac:dyDescent="0.25">
      <c r="A47" t="s">
        <v>15</v>
      </c>
      <c r="B47" t="s">
        <v>0</v>
      </c>
      <c r="C47" t="s">
        <v>420</v>
      </c>
      <c r="D47" t="s">
        <v>421</v>
      </c>
    </row>
    <row r="48" spans="1:5" x14ac:dyDescent="0.25">
      <c r="A48" t="s">
        <v>16</v>
      </c>
      <c r="B48" t="s">
        <v>0</v>
      </c>
      <c r="C48" t="s">
        <v>418</v>
      </c>
      <c r="D48" t="s">
        <v>421</v>
      </c>
    </row>
    <row r="49" spans="1:5" x14ac:dyDescent="0.25">
      <c r="A49" t="s">
        <v>16</v>
      </c>
      <c r="B49" t="s">
        <v>0</v>
      </c>
      <c r="C49" t="s">
        <v>420</v>
      </c>
      <c r="D49" t="s">
        <v>421</v>
      </c>
    </row>
    <row r="50" spans="1:5" x14ac:dyDescent="0.25">
      <c r="A50" t="s">
        <v>16</v>
      </c>
      <c r="B50" t="s">
        <v>0</v>
      </c>
      <c r="C50" t="s">
        <v>422</v>
      </c>
      <c r="D50" t="s">
        <v>421</v>
      </c>
    </row>
    <row r="51" spans="1:5" x14ac:dyDescent="0.25">
      <c r="A51" t="s">
        <v>16</v>
      </c>
      <c r="B51" t="s">
        <v>6</v>
      </c>
      <c r="D51" t="s">
        <v>227</v>
      </c>
      <c r="E51" t="s">
        <v>230</v>
      </c>
    </row>
    <row r="52" spans="1:5" x14ac:dyDescent="0.25">
      <c r="A52" t="s">
        <v>17</v>
      </c>
      <c r="B52" t="s">
        <v>0</v>
      </c>
      <c r="C52" t="s">
        <v>418</v>
      </c>
      <c r="D52" t="s">
        <v>421</v>
      </c>
    </row>
    <row r="53" spans="1:5" x14ac:dyDescent="0.25">
      <c r="A53" t="s">
        <v>17</v>
      </c>
      <c r="B53" t="s">
        <v>0</v>
      </c>
      <c r="C53" t="s">
        <v>420</v>
      </c>
      <c r="D53" t="s">
        <v>421</v>
      </c>
    </row>
    <row r="54" spans="1:5" x14ac:dyDescent="0.25">
      <c r="A54" t="s">
        <v>17</v>
      </c>
      <c r="B54" t="s">
        <v>0</v>
      </c>
      <c r="C54" t="s">
        <v>422</v>
      </c>
      <c r="D54" t="s">
        <v>421</v>
      </c>
    </row>
    <row r="55" spans="1:5" x14ac:dyDescent="0.25">
      <c r="A55" t="s">
        <v>17</v>
      </c>
      <c r="B55" t="s">
        <v>6</v>
      </c>
      <c r="D55" t="s">
        <v>423</v>
      </c>
    </row>
    <row r="56" spans="1:5" x14ac:dyDescent="0.25">
      <c r="A56" t="s">
        <v>380</v>
      </c>
      <c r="B56" t="s">
        <v>6</v>
      </c>
      <c r="D56" t="s">
        <v>423</v>
      </c>
    </row>
    <row r="57" spans="1:5" x14ac:dyDescent="0.25">
      <c r="A57" t="s">
        <v>380</v>
      </c>
      <c r="B57" t="s">
        <v>0</v>
      </c>
      <c r="C57" t="s">
        <v>418</v>
      </c>
      <c r="D57" t="s">
        <v>421</v>
      </c>
    </row>
    <row r="58" spans="1:5" x14ac:dyDescent="0.25">
      <c r="A58" t="s">
        <v>380</v>
      </c>
      <c r="B58" t="s">
        <v>0</v>
      </c>
      <c r="C58" t="s">
        <v>420</v>
      </c>
      <c r="D58" t="s">
        <v>421</v>
      </c>
    </row>
    <row r="59" spans="1:5" x14ac:dyDescent="0.25">
      <c r="A59" t="s">
        <v>380</v>
      </c>
      <c r="B59" t="s">
        <v>0</v>
      </c>
      <c r="C59" t="s">
        <v>422</v>
      </c>
      <c r="D59" t="s">
        <v>227</v>
      </c>
      <c r="E59" t="s">
        <v>436</v>
      </c>
    </row>
    <row r="60" spans="1:5" x14ac:dyDescent="0.25">
      <c r="A60" t="s">
        <v>18</v>
      </c>
      <c r="B60" t="s">
        <v>6</v>
      </c>
      <c r="D60" t="s">
        <v>227</v>
      </c>
      <c r="E60" t="s">
        <v>437</v>
      </c>
    </row>
    <row r="61" spans="1:5" x14ac:dyDescent="0.25">
      <c r="A61" t="s">
        <v>18</v>
      </c>
      <c r="B61" t="s">
        <v>0</v>
      </c>
      <c r="C61" t="s">
        <v>418</v>
      </c>
      <c r="D61" t="s">
        <v>421</v>
      </c>
    </row>
    <row r="62" spans="1:5" x14ac:dyDescent="0.25">
      <c r="A62" t="s">
        <v>18</v>
      </c>
      <c r="B62" t="s">
        <v>0</v>
      </c>
      <c r="C62" t="s">
        <v>420</v>
      </c>
      <c r="D62" t="s">
        <v>421</v>
      </c>
    </row>
    <row r="63" spans="1:5" x14ac:dyDescent="0.25">
      <c r="A63" t="s">
        <v>18</v>
      </c>
      <c r="B63" t="s">
        <v>0</v>
      </c>
      <c r="C63" t="s">
        <v>422</v>
      </c>
      <c r="D63" t="s">
        <v>423</v>
      </c>
    </row>
    <row r="64" spans="1:5" x14ac:dyDescent="0.25">
      <c r="A64" t="s">
        <v>19</v>
      </c>
      <c r="B64" t="s">
        <v>6</v>
      </c>
      <c r="D64" t="s">
        <v>421</v>
      </c>
    </row>
    <row r="65" spans="1:5" x14ac:dyDescent="0.25">
      <c r="A65" t="s">
        <v>19</v>
      </c>
      <c r="B65" t="s">
        <v>0</v>
      </c>
      <c r="C65" t="s">
        <v>418</v>
      </c>
      <c r="D65" t="s">
        <v>421</v>
      </c>
    </row>
    <row r="66" spans="1:5" x14ac:dyDescent="0.25">
      <c r="A66" t="s">
        <v>19</v>
      </c>
      <c r="B66" t="s">
        <v>0</v>
      </c>
      <c r="C66" t="s">
        <v>420</v>
      </c>
      <c r="D66" t="s">
        <v>421</v>
      </c>
    </row>
    <row r="67" spans="1:5" x14ac:dyDescent="0.25">
      <c r="A67" t="s">
        <v>19</v>
      </c>
      <c r="B67" t="s">
        <v>0</v>
      </c>
      <c r="C67" t="s">
        <v>422</v>
      </c>
      <c r="D67" t="s">
        <v>227</v>
      </c>
      <c r="E67" t="s">
        <v>230</v>
      </c>
    </row>
    <row r="68" spans="1:5" x14ac:dyDescent="0.25">
      <c r="A68" t="s">
        <v>20</v>
      </c>
      <c r="B68" t="s">
        <v>0</v>
      </c>
      <c r="C68" t="s">
        <v>418</v>
      </c>
      <c r="D68" t="s">
        <v>421</v>
      </c>
    </row>
    <row r="69" spans="1:5" x14ac:dyDescent="0.25">
      <c r="A69" t="s">
        <v>20</v>
      </c>
      <c r="B69" t="s">
        <v>0</v>
      </c>
      <c r="C69" t="s">
        <v>420</v>
      </c>
      <c r="D69" t="s">
        <v>421</v>
      </c>
    </row>
    <row r="70" spans="1:5" x14ac:dyDescent="0.25">
      <c r="A70" t="s">
        <v>20</v>
      </c>
      <c r="B70" t="s">
        <v>0</v>
      </c>
      <c r="C70" t="s">
        <v>422</v>
      </c>
      <c r="D70" t="s">
        <v>421</v>
      </c>
    </row>
    <row r="71" spans="1:5" x14ac:dyDescent="0.25">
      <c r="A71" t="s">
        <v>20</v>
      </c>
      <c r="B71" t="s">
        <v>6</v>
      </c>
      <c r="D71" t="s">
        <v>421</v>
      </c>
    </row>
    <row r="72" spans="1:5" x14ac:dyDescent="0.25">
      <c r="A72" s="38" t="s">
        <v>21</v>
      </c>
      <c r="B72" s="38" t="s">
        <v>0</v>
      </c>
      <c r="C72" s="38" t="s">
        <v>418</v>
      </c>
      <c r="D72" s="38" t="s">
        <v>227</v>
      </c>
      <c r="E72" s="38" t="s">
        <v>757</v>
      </c>
    </row>
    <row r="73" spans="1:5" x14ac:dyDescent="0.25">
      <c r="A73" s="38" t="s">
        <v>21</v>
      </c>
      <c r="B73" s="38" t="s">
        <v>0</v>
      </c>
      <c r="C73" s="38" t="s">
        <v>420</v>
      </c>
      <c r="D73" s="38" t="s">
        <v>421</v>
      </c>
      <c r="E73" s="38"/>
    </row>
    <row r="74" spans="1:5" x14ac:dyDescent="0.25">
      <c r="A74" s="38" t="s">
        <v>21</v>
      </c>
      <c r="B74" s="38" t="s">
        <v>0</v>
      </c>
      <c r="C74" s="38" t="s">
        <v>422</v>
      </c>
      <c r="D74" s="38" t="s">
        <v>227</v>
      </c>
      <c r="E74" s="38" t="s">
        <v>438</v>
      </c>
    </row>
    <row r="75" spans="1:5" x14ac:dyDescent="0.25">
      <c r="A75" s="38" t="s">
        <v>21</v>
      </c>
      <c r="B75" s="38" t="s">
        <v>6</v>
      </c>
      <c r="C75" s="38"/>
      <c r="D75" s="38" t="s">
        <v>423</v>
      </c>
      <c r="E75" s="38"/>
    </row>
    <row r="76" spans="1:5" x14ac:dyDescent="0.25">
      <c r="A76" t="s">
        <v>22</v>
      </c>
      <c r="B76" t="s">
        <v>0</v>
      </c>
      <c r="C76" t="s">
        <v>420</v>
      </c>
      <c r="D76" t="s">
        <v>423</v>
      </c>
    </row>
    <row r="77" spans="1:5" x14ac:dyDescent="0.25">
      <c r="A77" t="s">
        <v>22</v>
      </c>
      <c r="B77" t="s">
        <v>0</v>
      </c>
      <c r="C77" t="s">
        <v>422</v>
      </c>
      <c r="D77" t="s">
        <v>423</v>
      </c>
    </row>
    <row r="78" spans="1:5" x14ac:dyDescent="0.25">
      <c r="A78" t="s">
        <v>22</v>
      </c>
      <c r="B78" t="s">
        <v>6</v>
      </c>
      <c r="D78" t="s">
        <v>423</v>
      </c>
    </row>
    <row r="79" spans="1:5" x14ac:dyDescent="0.25">
      <c r="A79" t="s">
        <v>22</v>
      </c>
      <c r="B79" t="s">
        <v>0</v>
      </c>
      <c r="C79" t="s">
        <v>418</v>
      </c>
      <c r="D79" t="s">
        <v>419</v>
      </c>
    </row>
    <row r="80" spans="1:5" x14ac:dyDescent="0.25">
      <c r="A80" t="s">
        <v>23</v>
      </c>
      <c r="B80" t="s">
        <v>0</v>
      </c>
      <c r="C80" t="s">
        <v>418</v>
      </c>
      <c r="D80" t="s">
        <v>419</v>
      </c>
    </row>
    <row r="81" spans="1:5" x14ac:dyDescent="0.25">
      <c r="A81" t="s">
        <v>23</v>
      </c>
      <c r="B81" t="s">
        <v>6</v>
      </c>
      <c r="D81" t="s">
        <v>227</v>
      </c>
      <c r="E81" t="s">
        <v>231</v>
      </c>
    </row>
    <row r="82" spans="1:5" x14ac:dyDescent="0.25">
      <c r="A82" t="s">
        <v>23</v>
      </c>
      <c r="B82" t="s">
        <v>0</v>
      </c>
      <c r="C82" t="s">
        <v>422</v>
      </c>
      <c r="D82" t="s">
        <v>423</v>
      </c>
    </row>
    <row r="83" spans="1:5" x14ac:dyDescent="0.25">
      <c r="A83" t="s">
        <v>23</v>
      </c>
      <c r="B83" t="s">
        <v>0</v>
      </c>
      <c r="C83" t="s">
        <v>420</v>
      </c>
      <c r="D83" t="s">
        <v>421</v>
      </c>
    </row>
    <row r="84" spans="1:5" x14ac:dyDescent="0.25">
      <c r="A84" t="s">
        <v>24</v>
      </c>
      <c r="B84" t="s">
        <v>6</v>
      </c>
      <c r="D84" t="s">
        <v>421</v>
      </c>
    </row>
    <row r="85" spans="1:5" x14ac:dyDescent="0.25">
      <c r="A85" t="s">
        <v>24</v>
      </c>
      <c r="B85" t="s">
        <v>0</v>
      </c>
      <c r="C85" t="s">
        <v>422</v>
      </c>
      <c r="D85" t="s">
        <v>423</v>
      </c>
    </row>
    <row r="86" spans="1:5" x14ac:dyDescent="0.25">
      <c r="A86" t="s">
        <v>24</v>
      </c>
      <c r="B86" t="s">
        <v>0</v>
      </c>
      <c r="C86" t="s">
        <v>420</v>
      </c>
      <c r="D86" t="s">
        <v>421</v>
      </c>
    </row>
    <row r="87" spans="1:5" x14ac:dyDescent="0.25">
      <c r="A87" t="s">
        <v>24</v>
      </c>
      <c r="B87" t="s">
        <v>0</v>
      </c>
      <c r="C87" t="s">
        <v>418</v>
      </c>
      <c r="D87" t="s">
        <v>419</v>
      </c>
    </row>
    <row r="88" spans="1:5" x14ac:dyDescent="0.25">
      <c r="A88" t="s">
        <v>25</v>
      </c>
      <c r="B88" t="s">
        <v>6</v>
      </c>
      <c r="D88" t="s">
        <v>227</v>
      </c>
      <c r="E88" t="s">
        <v>439</v>
      </c>
    </row>
    <row r="89" spans="1:5" x14ac:dyDescent="0.25">
      <c r="A89" t="s">
        <v>25</v>
      </c>
      <c r="B89" t="s">
        <v>0</v>
      </c>
      <c r="C89" t="s">
        <v>418</v>
      </c>
      <c r="D89" t="s">
        <v>419</v>
      </c>
    </row>
    <row r="90" spans="1:5" x14ac:dyDescent="0.25">
      <c r="A90" t="s">
        <v>25</v>
      </c>
      <c r="B90" t="s">
        <v>0</v>
      </c>
      <c r="C90" t="s">
        <v>420</v>
      </c>
      <c r="D90" t="s">
        <v>421</v>
      </c>
    </row>
    <row r="91" spans="1:5" x14ac:dyDescent="0.25">
      <c r="A91" t="s">
        <v>25</v>
      </c>
      <c r="B91" t="s">
        <v>0</v>
      </c>
      <c r="C91" t="s">
        <v>422</v>
      </c>
      <c r="D91" t="s">
        <v>423</v>
      </c>
    </row>
    <row r="92" spans="1:5" x14ac:dyDescent="0.25">
      <c r="A92" t="s">
        <v>381</v>
      </c>
      <c r="B92" t="s">
        <v>6</v>
      </c>
      <c r="D92" t="s">
        <v>421</v>
      </c>
    </row>
    <row r="93" spans="1:5" x14ac:dyDescent="0.25">
      <c r="A93" t="s">
        <v>381</v>
      </c>
      <c r="B93" t="s">
        <v>0</v>
      </c>
      <c r="C93" t="s">
        <v>420</v>
      </c>
      <c r="D93" t="s">
        <v>421</v>
      </c>
    </row>
    <row r="94" spans="1:5" x14ac:dyDescent="0.25">
      <c r="A94" t="s">
        <v>381</v>
      </c>
      <c r="B94" t="s">
        <v>0</v>
      </c>
      <c r="C94" t="s">
        <v>418</v>
      </c>
      <c r="D94" t="s">
        <v>419</v>
      </c>
    </row>
    <row r="95" spans="1:5" x14ac:dyDescent="0.25">
      <c r="A95" t="s">
        <v>381</v>
      </c>
      <c r="B95" t="s">
        <v>0</v>
      </c>
      <c r="C95" t="s">
        <v>422</v>
      </c>
      <c r="D95" t="s">
        <v>227</v>
      </c>
      <c r="E95" t="s">
        <v>440</v>
      </c>
    </row>
    <row r="96" spans="1:5" x14ac:dyDescent="0.25">
      <c r="A96" t="s">
        <v>26</v>
      </c>
      <c r="B96" t="s">
        <v>0</v>
      </c>
      <c r="C96" t="s">
        <v>418</v>
      </c>
      <c r="D96" t="s">
        <v>421</v>
      </c>
    </row>
    <row r="97" spans="1:5" x14ac:dyDescent="0.25">
      <c r="A97" t="s">
        <v>26</v>
      </c>
      <c r="B97" t="s">
        <v>6</v>
      </c>
      <c r="D97" t="s">
        <v>421</v>
      </c>
    </row>
    <row r="98" spans="1:5" x14ac:dyDescent="0.25">
      <c r="A98" t="s">
        <v>26</v>
      </c>
      <c r="B98" t="s">
        <v>0</v>
      </c>
      <c r="C98" t="s">
        <v>420</v>
      </c>
      <c r="D98" t="s">
        <v>423</v>
      </c>
    </row>
    <row r="99" spans="1:5" x14ac:dyDescent="0.25">
      <c r="A99" t="s">
        <v>26</v>
      </c>
      <c r="B99" t="s">
        <v>0</v>
      </c>
      <c r="C99" t="s">
        <v>422</v>
      </c>
      <c r="D99" t="s">
        <v>423</v>
      </c>
    </row>
    <row r="100" spans="1:5" x14ac:dyDescent="0.25">
      <c r="A100" t="s">
        <v>382</v>
      </c>
      <c r="B100" t="s">
        <v>0</v>
      </c>
      <c r="C100" t="s">
        <v>420</v>
      </c>
      <c r="D100" t="s">
        <v>423</v>
      </c>
    </row>
    <row r="101" spans="1:5" x14ac:dyDescent="0.25">
      <c r="A101" t="s">
        <v>382</v>
      </c>
      <c r="B101" t="s">
        <v>0</v>
      </c>
      <c r="C101" t="s">
        <v>422</v>
      </c>
      <c r="D101" t="s">
        <v>423</v>
      </c>
    </row>
    <row r="102" spans="1:5" x14ac:dyDescent="0.25">
      <c r="A102" t="s">
        <v>382</v>
      </c>
      <c r="B102" t="s">
        <v>6</v>
      </c>
      <c r="D102" t="s">
        <v>423</v>
      </c>
    </row>
    <row r="103" spans="1:5" x14ac:dyDescent="0.25">
      <c r="A103" t="s">
        <v>382</v>
      </c>
      <c r="B103" t="s">
        <v>0</v>
      </c>
      <c r="C103" t="s">
        <v>418</v>
      </c>
      <c r="D103" t="s">
        <v>421</v>
      </c>
    </row>
    <row r="104" spans="1:5" x14ac:dyDescent="0.25">
      <c r="A104" t="s">
        <v>27</v>
      </c>
      <c r="B104" t="s">
        <v>0</v>
      </c>
      <c r="C104" t="s">
        <v>420</v>
      </c>
      <c r="D104" t="s">
        <v>421</v>
      </c>
    </row>
    <row r="105" spans="1:5" x14ac:dyDescent="0.25">
      <c r="A105" t="s">
        <v>27</v>
      </c>
      <c r="B105" t="s">
        <v>0</v>
      </c>
      <c r="C105" t="s">
        <v>422</v>
      </c>
      <c r="D105" t="s">
        <v>227</v>
      </c>
      <c r="E105" t="s">
        <v>442</v>
      </c>
    </row>
    <row r="106" spans="1:5" x14ac:dyDescent="0.25">
      <c r="A106" t="s">
        <v>27</v>
      </c>
      <c r="B106" t="s">
        <v>6</v>
      </c>
      <c r="D106" t="s">
        <v>227</v>
      </c>
      <c r="E106" t="s">
        <v>443</v>
      </c>
    </row>
    <row r="107" spans="1:5" x14ac:dyDescent="0.25">
      <c r="A107" t="s">
        <v>27</v>
      </c>
      <c r="B107" t="s">
        <v>0</v>
      </c>
      <c r="C107" t="s">
        <v>418</v>
      </c>
      <c r="D107" t="s">
        <v>227</v>
      </c>
      <c r="E107" t="s">
        <v>441</v>
      </c>
    </row>
    <row r="108" spans="1:5" x14ac:dyDescent="0.25">
      <c r="A108" t="s">
        <v>28</v>
      </c>
      <c r="B108" t="s">
        <v>0</v>
      </c>
      <c r="C108" t="s">
        <v>418</v>
      </c>
      <c r="D108" t="s">
        <v>421</v>
      </c>
    </row>
    <row r="109" spans="1:5" x14ac:dyDescent="0.25">
      <c r="A109" t="s">
        <v>28</v>
      </c>
      <c r="B109" t="s">
        <v>0</v>
      </c>
      <c r="C109" t="s">
        <v>420</v>
      </c>
      <c r="D109" t="s">
        <v>421</v>
      </c>
    </row>
    <row r="110" spans="1:5" x14ac:dyDescent="0.25">
      <c r="A110" t="s">
        <v>28</v>
      </c>
      <c r="B110" t="s">
        <v>0</v>
      </c>
      <c r="C110" t="s">
        <v>422</v>
      </c>
      <c r="D110" t="s">
        <v>423</v>
      </c>
    </row>
    <row r="111" spans="1:5" x14ac:dyDescent="0.25">
      <c r="A111" t="s">
        <v>28</v>
      </c>
      <c r="B111" t="s">
        <v>6</v>
      </c>
      <c r="D111" t="s">
        <v>423</v>
      </c>
    </row>
    <row r="112" spans="1:5" x14ac:dyDescent="0.25">
      <c r="A112" t="s">
        <v>383</v>
      </c>
      <c r="B112" t="s">
        <v>0</v>
      </c>
      <c r="C112" t="s">
        <v>418</v>
      </c>
      <c r="D112" t="s">
        <v>421</v>
      </c>
    </row>
    <row r="113" spans="1:5" x14ac:dyDescent="0.25">
      <c r="A113" t="s">
        <v>383</v>
      </c>
      <c r="B113" t="s">
        <v>0</v>
      </c>
      <c r="C113" t="s">
        <v>420</v>
      </c>
      <c r="D113" t="s">
        <v>421</v>
      </c>
    </row>
    <row r="114" spans="1:5" x14ac:dyDescent="0.25">
      <c r="A114" t="s">
        <v>383</v>
      </c>
      <c r="B114" t="s">
        <v>6</v>
      </c>
      <c r="D114" t="s">
        <v>421</v>
      </c>
    </row>
    <row r="115" spans="1:5" x14ac:dyDescent="0.25">
      <c r="A115" t="s">
        <v>383</v>
      </c>
      <c r="B115" t="s">
        <v>0</v>
      </c>
      <c r="C115" t="s">
        <v>422</v>
      </c>
      <c r="D115" t="s">
        <v>227</v>
      </c>
      <c r="E115" t="s">
        <v>444</v>
      </c>
    </row>
    <row r="116" spans="1:5" x14ac:dyDescent="0.25">
      <c r="A116" t="s">
        <v>29</v>
      </c>
      <c r="B116" t="s">
        <v>6</v>
      </c>
      <c r="D116" t="s">
        <v>227</v>
      </c>
      <c r="E116" t="s">
        <v>445</v>
      </c>
    </row>
    <row r="117" spans="1:5" x14ac:dyDescent="0.25">
      <c r="A117" t="s">
        <v>29</v>
      </c>
      <c r="B117" t="s">
        <v>0</v>
      </c>
      <c r="C117" t="s">
        <v>418</v>
      </c>
      <c r="D117" t="s">
        <v>421</v>
      </c>
    </row>
    <row r="118" spans="1:5" x14ac:dyDescent="0.25">
      <c r="A118" t="s">
        <v>29</v>
      </c>
      <c r="B118" t="s">
        <v>0</v>
      </c>
      <c r="C118" t="s">
        <v>420</v>
      </c>
      <c r="D118" t="s">
        <v>421</v>
      </c>
    </row>
    <row r="119" spans="1:5" x14ac:dyDescent="0.25">
      <c r="A119" t="s">
        <v>29</v>
      </c>
      <c r="B119" t="s">
        <v>0</v>
      </c>
      <c r="C119" t="s">
        <v>422</v>
      </c>
      <c r="D119" t="s">
        <v>421</v>
      </c>
    </row>
    <row r="120" spans="1:5" x14ac:dyDescent="0.25">
      <c r="A120" t="s">
        <v>30</v>
      </c>
      <c r="B120" t="s">
        <v>0</v>
      </c>
      <c r="C120" t="s">
        <v>422</v>
      </c>
      <c r="D120" t="s">
        <v>227</v>
      </c>
      <c r="E120" t="s">
        <v>446</v>
      </c>
    </row>
    <row r="121" spans="1:5" x14ac:dyDescent="0.25">
      <c r="A121" t="s">
        <v>30</v>
      </c>
      <c r="B121" t="s">
        <v>6</v>
      </c>
      <c r="D121" t="s">
        <v>227</v>
      </c>
      <c r="E121" t="s">
        <v>447</v>
      </c>
    </row>
    <row r="122" spans="1:5" x14ac:dyDescent="0.25">
      <c r="A122" t="s">
        <v>30</v>
      </c>
      <c r="B122" t="s">
        <v>0</v>
      </c>
      <c r="C122" t="s">
        <v>418</v>
      </c>
      <c r="D122" t="s">
        <v>421</v>
      </c>
    </row>
    <row r="123" spans="1:5" x14ac:dyDescent="0.25">
      <c r="A123" t="s">
        <v>30</v>
      </c>
      <c r="B123" t="s">
        <v>0</v>
      </c>
      <c r="C123" t="s">
        <v>420</v>
      </c>
      <c r="D123" t="s">
        <v>421</v>
      </c>
    </row>
    <row r="124" spans="1:5" x14ac:dyDescent="0.25">
      <c r="A124" t="s">
        <v>31</v>
      </c>
      <c r="B124" t="s">
        <v>0</v>
      </c>
      <c r="C124" t="s">
        <v>420</v>
      </c>
      <c r="D124" t="s">
        <v>227</v>
      </c>
      <c r="E124" t="s">
        <v>448</v>
      </c>
    </row>
    <row r="125" spans="1:5" x14ac:dyDescent="0.25">
      <c r="A125" t="s">
        <v>31</v>
      </c>
      <c r="B125" t="s">
        <v>0</v>
      </c>
      <c r="C125" t="s">
        <v>422</v>
      </c>
      <c r="D125" t="s">
        <v>227</v>
      </c>
      <c r="E125" t="s">
        <v>449</v>
      </c>
    </row>
    <row r="126" spans="1:5" x14ac:dyDescent="0.25">
      <c r="A126" t="s">
        <v>31</v>
      </c>
      <c r="B126" t="s">
        <v>6</v>
      </c>
      <c r="D126" t="s">
        <v>227</v>
      </c>
      <c r="E126" t="s">
        <v>449</v>
      </c>
    </row>
    <row r="127" spans="1:5" x14ac:dyDescent="0.25">
      <c r="A127" t="s">
        <v>31</v>
      </c>
      <c r="B127" t="s">
        <v>0</v>
      </c>
      <c r="C127" t="s">
        <v>418</v>
      </c>
      <c r="D127" t="s">
        <v>421</v>
      </c>
    </row>
    <row r="128" spans="1:5" x14ac:dyDescent="0.25">
      <c r="A128" t="s">
        <v>32</v>
      </c>
      <c r="B128" t="s">
        <v>0</v>
      </c>
      <c r="C128" t="s">
        <v>422</v>
      </c>
      <c r="D128" t="s">
        <v>227</v>
      </c>
      <c r="E128" t="s">
        <v>450</v>
      </c>
    </row>
    <row r="129" spans="1:5" x14ac:dyDescent="0.25">
      <c r="A129" t="s">
        <v>32</v>
      </c>
      <c r="B129" t="s">
        <v>6</v>
      </c>
      <c r="D129" t="s">
        <v>227</v>
      </c>
      <c r="E129" t="s">
        <v>451</v>
      </c>
    </row>
    <row r="130" spans="1:5" x14ac:dyDescent="0.25">
      <c r="A130" t="s">
        <v>32</v>
      </c>
      <c r="B130" t="s">
        <v>0</v>
      </c>
      <c r="C130" t="s">
        <v>418</v>
      </c>
      <c r="D130" t="s">
        <v>421</v>
      </c>
    </row>
    <row r="131" spans="1:5" x14ac:dyDescent="0.25">
      <c r="A131" t="s">
        <v>32</v>
      </c>
      <c r="B131" t="s">
        <v>0</v>
      </c>
      <c r="C131" t="s">
        <v>420</v>
      </c>
      <c r="D131" t="s">
        <v>421</v>
      </c>
    </row>
    <row r="132" spans="1:5" x14ac:dyDescent="0.25">
      <c r="A132" t="s">
        <v>384</v>
      </c>
      <c r="B132" t="s">
        <v>6</v>
      </c>
      <c r="D132" t="s">
        <v>423</v>
      </c>
    </row>
    <row r="133" spans="1:5" x14ac:dyDescent="0.25">
      <c r="A133" t="s">
        <v>384</v>
      </c>
      <c r="B133" t="s">
        <v>0</v>
      </c>
      <c r="C133" t="s">
        <v>418</v>
      </c>
      <c r="D133" t="s">
        <v>421</v>
      </c>
    </row>
    <row r="134" spans="1:5" x14ac:dyDescent="0.25">
      <c r="A134" t="s">
        <v>384</v>
      </c>
      <c r="B134" t="s">
        <v>0</v>
      </c>
      <c r="C134" t="s">
        <v>420</v>
      </c>
      <c r="D134" t="s">
        <v>421</v>
      </c>
    </row>
    <row r="135" spans="1:5" x14ac:dyDescent="0.25">
      <c r="A135" t="s">
        <v>384</v>
      </c>
      <c r="B135" t="s">
        <v>0</v>
      </c>
      <c r="C135" t="s">
        <v>422</v>
      </c>
      <c r="D135" t="s">
        <v>419</v>
      </c>
    </row>
    <row r="136" spans="1:5" x14ac:dyDescent="0.25">
      <c r="A136" t="s">
        <v>247</v>
      </c>
      <c r="B136" t="s">
        <v>0</v>
      </c>
      <c r="C136" t="s">
        <v>418</v>
      </c>
      <c r="D136" t="s">
        <v>421</v>
      </c>
    </row>
    <row r="137" spans="1:5" x14ac:dyDescent="0.25">
      <c r="A137" t="s">
        <v>247</v>
      </c>
      <c r="B137" t="s">
        <v>0</v>
      </c>
      <c r="C137" t="s">
        <v>420</v>
      </c>
      <c r="D137" t="s">
        <v>423</v>
      </c>
    </row>
    <row r="138" spans="1:5" x14ac:dyDescent="0.25">
      <c r="A138" t="s">
        <v>247</v>
      </c>
      <c r="B138" t="s">
        <v>0</v>
      </c>
      <c r="C138" t="s">
        <v>422</v>
      </c>
      <c r="D138" t="s">
        <v>423</v>
      </c>
    </row>
    <row r="139" spans="1:5" x14ac:dyDescent="0.25">
      <c r="A139" t="s">
        <v>247</v>
      </c>
      <c r="B139" t="s">
        <v>6</v>
      </c>
      <c r="D139" t="s">
        <v>423</v>
      </c>
    </row>
    <row r="140" spans="1:5" x14ac:dyDescent="0.25">
      <c r="A140" t="s">
        <v>248</v>
      </c>
      <c r="B140" t="s">
        <v>0</v>
      </c>
      <c r="C140" t="s">
        <v>422</v>
      </c>
      <c r="D140" t="s">
        <v>423</v>
      </c>
    </row>
    <row r="141" spans="1:5" x14ac:dyDescent="0.25">
      <c r="A141" t="s">
        <v>248</v>
      </c>
      <c r="B141" t="s">
        <v>0</v>
      </c>
      <c r="C141" t="s">
        <v>420</v>
      </c>
      <c r="D141" t="s">
        <v>421</v>
      </c>
    </row>
    <row r="142" spans="1:5" x14ac:dyDescent="0.25">
      <c r="A142" t="s">
        <v>248</v>
      </c>
      <c r="B142" t="s">
        <v>0</v>
      </c>
      <c r="C142" t="s">
        <v>418</v>
      </c>
      <c r="D142" t="s">
        <v>419</v>
      </c>
    </row>
    <row r="143" spans="1:5" x14ac:dyDescent="0.25">
      <c r="A143" t="s">
        <v>248</v>
      </c>
      <c r="B143" t="s">
        <v>6</v>
      </c>
      <c r="D143" t="s">
        <v>227</v>
      </c>
      <c r="E143" t="s">
        <v>452</v>
      </c>
    </row>
    <row r="144" spans="1:5" x14ac:dyDescent="0.25">
      <c r="A144" t="s">
        <v>249</v>
      </c>
      <c r="B144" t="s">
        <v>0</v>
      </c>
      <c r="C144" t="s">
        <v>418</v>
      </c>
      <c r="D144" t="s">
        <v>419</v>
      </c>
    </row>
    <row r="145" spans="1:5" x14ac:dyDescent="0.25">
      <c r="A145" t="s">
        <v>249</v>
      </c>
      <c r="B145" t="s">
        <v>6</v>
      </c>
      <c r="D145" t="s">
        <v>421</v>
      </c>
    </row>
    <row r="146" spans="1:5" x14ac:dyDescent="0.25">
      <c r="A146" t="s">
        <v>249</v>
      </c>
      <c r="B146" t="s">
        <v>0</v>
      </c>
      <c r="C146" t="s">
        <v>420</v>
      </c>
      <c r="D146" t="s">
        <v>421</v>
      </c>
    </row>
    <row r="147" spans="1:5" x14ac:dyDescent="0.25">
      <c r="A147" t="s">
        <v>249</v>
      </c>
      <c r="B147" t="s">
        <v>0</v>
      </c>
      <c r="C147" t="s">
        <v>422</v>
      </c>
      <c r="D147" t="s">
        <v>423</v>
      </c>
    </row>
    <row r="148" spans="1:5" x14ac:dyDescent="0.25">
      <c r="A148" t="s">
        <v>385</v>
      </c>
      <c r="B148" t="s">
        <v>0</v>
      </c>
      <c r="C148" t="s">
        <v>422</v>
      </c>
      <c r="D148" t="s">
        <v>423</v>
      </c>
    </row>
    <row r="149" spans="1:5" x14ac:dyDescent="0.25">
      <c r="A149" t="s">
        <v>385</v>
      </c>
      <c r="B149" t="s">
        <v>0</v>
      </c>
      <c r="C149" t="s">
        <v>420</v>
      </c>
      <c r="D149" t="s">
        <v>421</v>
      </c>
    </row>
    <row r="150" spans="1:5" x14ac:dyDescent="0.25">
      <c r="A150" t="s">
        <v>385</v>
      </c>
      <c r="B150" t="s">
        <v>0</v>
      </c>
      <c r="C150" t="s">
        <v>418</v>
      </c>
      <c r="D150" t="s">
        <v>419</v>
      </c>
    </row>
    <row r="151" spans="1:5" x14ac:dyDescent="0.25">
      <c r="A151" t="s">
        <v>385</v>
      </c>
      <c r="B151" t="s">
        <v>6</v>
      </c>
      <c r="D151" t="s">
        <v>227</v>
      </c>
      <c r="E151" t="s">
        <v>453</v>
      </c>
    </row>
    <row r="152" spans="1:5" x14ac:dyDescent="0.25">
      <c r="A152" t="s">
        <v>33</v>
      </c>
      <c r="B152" t="s">
        <v>6</v>
      </c>
      <c r="D152" t="s">
        <v>227</v>
      </c>
      <c r="E152" t="s">
        <v>454</v>
      </c>
    </row>
    <row r="153" spans="1:5" x14ac:dyDescent="0.25">
      <c r="A153" t="s">
        <v>33</v>
      </c>
      <c r="B153" t="s">
        <v>0</v>
      </c>
      <c r="C153" t="s">
        <v>418</v>
      </c>
      <c r="D153" t="s">
        <v>419</v>
      </c>
    </row>
    <row r="154" spans="1:5" x14ac:dyDescent="0.25">
      <c r="A154" t="s">
        <v>33</v>
      </c>
      <c r="B154" t="s">
        <v>0</v>
      </c>
      <c r="C154" t="s">
        <v>420</v>
      </c>
      <c r="D154" t="s">
        <v>421</v>
      </c>
    </row>
    <row r="155" spans="1:5" x14ac:dyDescent="0.25">
      <c r="A155" t="s">
        <v>33</v>
      </c>
      <c r="B155" t="s">
        <v>0</v>
      </c>
      <c r="C155" t="s">
        <v>422</v>
      </c>
      <c r="D155" t="s">
        <v>421</v>
      </c>
    </row>
    <row r="156" spans="1:5" x14ac:dyDescent="0.25">
      <c r="A156" t="s">
        <v>34</v>
      </c>
      <c r="B156" t="s">
        <v>0</v>
      </c>
      <c r="C156" t="s">
        <v>418</v>
      </c>
      <c r="D156" t="s">
        <v>419</v>
      </c>
    </row>
    <row r="157" spans="1:5" x14ac:dyDescent="0.25">
      <c r="A157" t="s">
        <v>34</v>
      </c>
      <c r="B157" t="s">
        <v>0</v>
      </c>
      <c r="C157" t="s">
        <v>420</v>
      </c>
      <c r="D157" t="s">
        <v>419</v>
      </c>
    </row>
    <row r="158" spans="1:5" x14ac:dyDescent="0.25">
      <c r="A158" t="s">
        <v>34</v>
      </c>
      <c r="B158" t="s">
        <v>0</v>
      </c>
      <c r="C158" t="s">
        <v>422</v>
      </c>
      <c r="D158" t="s">
        <v>227</v>
      </c>
      <c r="E158" t="s">
        <v>455</v>
      </c>
    </row>
    <row r="159" spans="1:5" x14ac:dyDescent="0.25">
      <c r="A159" t="s">
        <v>34</v>
      </c>
      <c r="B159" t="s">
        <v>6</v>
      </c>
      <c r="D159" t="s">
        <v>227</v>
      </c>
      <c r="E159" t="s">
        <v>456</v>
      </c>
    </row>
    <row r="160" spans="1:5" x14ac:dyDescent="0.25">
      <c r="A160" t="s">
        <v>35</v>
      </c>
      <c r="B160" t="s">
        <v>0</v>
      </c>
      <c r="C160" t="s">
        <v>418</v>
      </c>
      <c r="D160" t="s">
        <v>419</v>
      </c>
    </row>
    <row r="161" spans="1:4" x14ac:dyDescent="0.25">
      <c r="A161" t="s">
        <v>35</v>
      </c>
      <c r="B161" t="s">
        <v>0</v>
      </c>
      <c r="C161" t="s">
        <v>420</v>
      </c>
      <c r="D161" t="s">
        <v>421</v>
      </c>
    </row>
    <row r="162" spans="1:4" x14ac:dyDescent="0.25">
      <c r="A162" t="s">
        <v>35</v>
      </c>
      <c r="B162" t="s">
        <v>0</v>
      </c>
      <c r="C162" t="s">
        <v>422</v>
      </c>
      <c r="D162" t="s">
        <v>421</v>
      </c>
    </row>
    <row r="163" spans="1:4" x14ac:dyDescent="0.25">
      <c r="A163" t="s">
        <v>35</v>
      </c>
      <c r="B163" t="s">
        <v>6</v>
      </c>
      <c r="D163" t="s">
        <v>423</v>
      </c>
    </row>
    <row r="164" spans="1:4" x14ac:dyDescent="0.25">
      <c r="A164" t="s">
        <v>250</v>
      </c>
      <c r="B164" t="s">
        <v>6</v>
      </c>
      <c r="D164" t="s">
        <v>423</v>
      </c>
    </row>
    <row r="165" spans="1:4" x14ac:dyDescent="0.25">
      <c r="A165" t="s">
        <v>250</v>
      </c>
      <c r="B165" t="s">
        <v>0</v>
      </c>
      <c r="C165" t="s">
        <v>418</v>
      </c>
      <c r="D165" t="s">
        <v>421</v>
      </c>
    </row>
    <row r="166" spans="1:4" x14ac:dyDescent="0.25">
      <c r="A166" t="s">
        <v>250</v>
      </c>
      <c r="B166" t="s">
        <v>0</v>
      </c>
      <c r="C166" t="s">
        <v>420</v>
      </c>
      <c r="D166" t="s">
        <v>421</v>
      </c>
    </row>
    <row r="167" spans="1:4" x14ac:dyDescent="0.25">
      <c r="A167" t="s">
        <v>250</v>
      </c>
      <c r="B167" t="s">
        <v>0</v>
      </c>
      <c r="C167" t="s">
        <v>422</v>
      </c>
      <c r="D167" t="s">
        <v>421</v>
      </c>
    </row>
    <row r="168" spans="1:4" x14ac:dyDescent="0.25">
      <c r="A168" t="s">
        <v>36</v>
      </c>
      <c r="B168" t="s">
        <v>6</v>
      </c>
      <c r="D168" t="s">
        <v>423</v>
      </c>
    </row>
    <row r="169" spans="1:4" x14ac:dyDescent="0.25">
      <c r="A169" t="s">
        <v>36</v>
      </c>
      <c r="B169" t="s">
        <v>0</v>
      </c>
      <c r="C169" t="s">
        <v>418</v>
      </c>
      <c r="D169" t="s">
        <v>421</v>
      </c>
    </row>
    <row r="170" spans="1:4" x14ac:dyDescent="0.25">
      <c r="A170" t="s">
        <v>36</v>
      </c>
      <c r="B170" t="s">
        <v>0</v>
      </c>
      <c r="C170" t="s">
        <v>420</v>
      </c>
      <c r="D170" t="s">
        <v>421</v>
      </c>
    </row>
    <row r="171" spans="1:4" x14ac:dyDescent="0.25">
      <c r="A171" t="s">
        <v>36</v>
      </c>
      <c r="B171" t="s">
        <v>0</v>
      </c>
      <c r="C171" t="s">
        <v>422</v>
      </c>
      <c r="D171" t="s">
        <v>421</v>
      </c>
    </row>
    <row r="172" spans="1:4" x14ac:dyDescent="0.25">
      <c r="A172" t="s">
        <v>37</v>
      </c>
      <c r="B172" t="s">
        <v>0</v>
      </c>
      <c r="C172" t="s">
        <v>420</v>
      </c>
      <c r="D172" t="s">
        <v>421</v>
      </c>
    </row>
    <row r="173" spans="1:4" x14ac:dyDescent="0.25">
      <c r="A173" t="s">
        <v>37</v>
      </c>
      <c r="B173" t="s">
        <v>0</v>
      </c>
      <c r="C173" t="s">
        <v>422</v>
      </c>
      <c r="D173" t="s">
        <v>421</v>
      </c>
    </row>
    <row r="174" spans="1:4" x14ac:dyDescent="0.25">
      <c r="A174" t="s">
        <v>37</v>
      </c>
      <c r="B174" t="s">
        <v>6</v>
      </c>
      <c r="D174" t="s">
        <v>419</v>
      </c>
    </row>
    <row r="175" spans="1:4" x14ac:dyDescent="0.25">
      <c r="A175" t="s">
        <v>37</v>
      </c>
      <c r="B175" t="s">
        <v>0</v>
      </c>
      <c r="C175" t="s">
        <v>418</v>
      </c>
      <c r="D175" t="s">
        <v>419</v>
      </c>
    </row>
    <row r="176" spans="1:4" x14ac:dyDescent="0.25">
      <c r="A176" t="s">
        <v>38</v>
      </c>
      <c r="B176" t="s">
        <v>0</v>
      </c>
      <c r="C176" t="s">
        <v>422</v>
      </c>
      <c r="D176" t="s">
        <v>423</v>
      </c>
    </row>
    <row r="177" spans="1:5" x14ac:dyDescent="0.25">
      <c r="A177" t="s">
        <v>38</v>
      </c>
      <c r="B177" t="s">
        <v>0</v>
      </c>
      <c r="C177" t="s">
        <v>418</v>
      </c>
      <c r="D177" t="s">
        <v>421</v>
      </c>
    </row>
    <row r="178" spans="1:5" x14ac:dyDescent="0.25">
      <c r="A178" t="s">
        <v>38</v>
      </c>
      <c r="B178" t="s">
        <v>0</v>
      </c>
      <c r="C178" t="s">
        <v>420</v>
      </c>
      <c r="D178" t="s">
        <v>421</v>
      </c>
    </row>
    <row r="179" spans="1:5" x14ac:dyDescent="0.25">
      <c r="A179" t="s">
        <v>38</v>
      </c>
      <c r="B179" t="s">
        <v>6</v>
      </c>
      <c r="D179" t="s">
        <v>421</v>
      </c>
    </row>
    <row r="180" spans="1:5" x14ac:dyDescent="0.25">
      <c r="A180" t="s">
        <v>39</v>
      </c>
      <c r="B180" t="s">
        <v>0</v>
      </c>
      <c r="C180" t="s">
        <v>422</v>
      </c>
      <c r="D180" t="s">
        <v>423</v>
      </c>
    </row>
    <row r="181" spans="1:5" x14ac:dyDescent="0.25">
      <c r="A181" t="s">
        <v>39</v>
      </c>
      <c r="B181" t="s">
        <v>6</v>
      </c>
      <c r="D181" t="s">
        <v>423</v>
      </c>
    </row>
    <row r="182" spans="1:5" x14ac:dyDescent="0.25">
      <c r="A182" t="s">
        <v>39</v>
      </c>
      <c r="B182" t="s">
        <v>0</v>
      </c>
      <c r="C182" t="s">
        <v>418</v>
      </c>
      <c r="D182" t="s">
        <v>419</v>
      </c>
    </row>
    <row r="183" spans="1:5" x14ac:dyDescent="0.25">
      <c r="A183" t="s">
        <v>39</v>
      </c>
      <c r="B183" t="s">
        <v>0</v>
      </c>
      <c r="C183" t="s">
        <v>420</v>
      </c>
      <c r="D183" t="s">
        <v>421</v>
      </c>
    </row>
    <row r="184" spans="1:5" x14ac:dyDescent="0.25">
      <c r="A184" t="s">
        <v>386</v>
      </c>
      <c r="B184" t="s">
        <v>0</v>
      </c>
      <c r="C184" t="s">
        <v>420</v>
      </c>
      <c r="D184" t="s">
        <v>227</v>
      </c>
      <c r="E184" t="s">
        <v>457</v>
      </c>
    </row>
    <row r="185" spans="1:5" x14ac:dyDescent="0.25">
      <c r="A185" t="s">
        <v>386</v>
      </c>
      <c r="B185" t="s">
        <v>0</v>
      </c>
      <c r="C185" t="s">
        <v>422</v>
      </c>
      <c r="D185" t="s">
        <v>227</v>
      </c>
      <c r="E185" t="s">
        <v>458</v>
      </c>
    </row>
    <row r="186" spans="1:5" x14ac:dyDescent="0.25">
      <c r="A186" t="s">
        <v>386</v>
      </c>
      <c r="B186" t="s">
        <v>6</v>
      </c>
      <c r="D186" t="s">
        <v>227</v>
      </c>
      <c r="E186" t="s">
        <v>459</v>
      </c>
    </row>
    <row r="187" spans="1:5" x14ac:dyDescent="0.25">
      <c r="A187" t="s">
        <v>386</v>
      </c>
      <c r="B187" t="s">
        <v>0</v>
      </c>
      <c r="C187" t="s">
        <v>418</v>
      </c>
      <c r="D187" t="s">
        <v>421</v>
      </c>
    </row>
    <row r="188" spans="1:5" x14ac:dyDescent="0.25">
      <c r="A188" s="42" t="s">
        <v>659</v>
      </c>
      <c r="B188" s="42" t="s">
        <v>532</v>
      </c>
      <c r="C188" s="42" t="s">
        <v>532</v>
      </c>
      <c r="D188" s="42" t="s">
        <v>532</v>
      </c>
      <c r="E188" s="42" t="s">
        <v>532</v>
      </c>
    </row>
    <row r="189" spans="1:5" x14ac:dyDescent="0.25">
      <c r="A189" t="s">
        <v>40</v>
      </c>
      <c r="B189" t="s">
        <v>0</v>
      </c>
      <c r="C189" t="s">
        <v>418</v>
      </c>
      <c r="D189" t="s">
        <v>421</v>
      </c>
    </row>
    <row r="190" spans="1:5" x14ac:dyDescent="0.25">
      <c r="A190" t="s">
        <v>40</v>
      </c>
      <c r="B190" t="s">
        <v>0</v>
      </c>
      <c r="C190" t="s">
        <v>420</v>
      </c>
      <c r="D190" t="s">
        <v>421</v>
      </c>
    </row>
    <row r="191" spans="1:5" x14ac:dyDescent="0.25">
      <c r="A191" t="s">
        <v>40</v>
      </c>
      <c r="B191" t="s">
        <v>0</v>
      </c>
      <c r="C191" t="s">
        <v>422</v>
      </c>
      <c r="D191" t="s">
        <v>421</v>
      </c>
    </row>
    <row r="192" spans="1:5" x14ac:dyDescent="0.25">
      <c r="A192" t="s">
        <v>40</v>
      </c>
      <c r="B192" t="s">
        <v>6</v>
      </c>
      <c r="D192" t="s">
        <v>421</v>
      </c>
    </row>
    <row r="193" spans="1:5" x14ac:dyDescent="0.25">
      <c r="A193" t="s">
        <v>41</v>
      </c>
      <c r="B193" t="s">
        <v>0</v>
      </c>
      <c r="C193" t="s">
        <v>420</v>
      </c>
      <c r="D193" t="s">
        <v>421</v>
      </c>
    </row>
    <row r="194" spans="1:5" x14ac:dyDescent="0.25">
      <c r="A194" t="s">
        <v>41</v>
      </c>
      <c r="B194" t="s">
        <v>0</v>
      </c>
      <c r="C194" t="s">
        <v>422</v>
      </c>
      <c r="D194" t="s">
        <v>423</v>
      </c>
    </row>
    <row r="195" spans="1:5" x14ac:dyDescent="0.25">
      <c r="A195" t="s">
        <v>41</v>
      </c>
      <c r="B195" t="s">
        <v>0</v>
      </c>
      <c r="C195" t="s">
        <v>418</v>
      </c>
      <c r="D195" t="s">
        <v>227</v>
      </c>
      <c r="E195" t="s">
        <v>460</v>
      </c>
    </row>
    <row r="196" spans="1:5" x14ac:dyDescent="0.25">
      <c r="A196" t="s">
        <v>41</v>
      </c>
      <c r="B196" t="s">
        <v>6</v>
      </c>
      <c r="D196" t="s">
        <v>227</v>
      </c>
      <c r="E196" t="s">
        <v>461</v>
      </c>
    </row>
    <row r="197" spans="1:5" x14ac:dyDescent="0.25">
      <c r="A197" t="s">
        <v>42</v>
      </c>
      <c r="B197" t="s">
        <v>0</v>
      </c>
      <c r="C197" t="s">
        <v>420</v>
      </c>
      <c r="D197" t="s">
        <v>423</v>
      </c>
    </row>
    <row r="198" spans="1:5" x14ac:dyDescent="0.25">
      <c r="A198" t="s">
        <v>42</v>
      </c>
      <c r="B198" t="s">
        <v>0</v>
      </c>
      <c r="C198" t="s">
        <v>422</v>
      </c>
      <c r="D198" t="s">
        <v>423</v>
      </c>
    </row>
    <row r="199" spans="1:5" x14ac:dyDescent="0.25">
      <c r="A199" t="s">
        <v>42</v>
      </c>
      <c r="B199" t="s">
        <v>6</v>
      </c>
      <c r="D199" t="s">
        <v>421</v>
      </c>
    </row>
    <row r="200" spans="1:5" x14ac:dyDescent="0.25">
      <c r="A200" t="s">
        <v>42</v>
      </c>
      <c r="B200" t="s">
        <v>0</v>
      </c>
      <c r="C200" t="s">
        <v>418</v>
      </c>
      <c r="D200" t="s">
        <v>421</v>
      </c>
    </row>
    <row r="201" spans="1:5" x14ac:dyDescent="0.25">
      <c r="A201" t="s">
        <v>43</v>
      </c>
      <c r="B201" t="s">
        <v>0</v>
      </c>
      <c r="C201" t="s">
        <v>422</v>
      </c>
      <c r="D201" t="s">
        <v>423</v>
      </c>
    </row>
    <row r="202" spans="1:5" x14ac:dyDescent="0.25">
      <c r="A202" t="s">
        <v>43</v>
      </c>
      <c r="B202" t="s">
        <v>6</v>
      </c>
      <c r="D202" t="s">
        <v>227</v>
      </c>
      <c r="E202" t="s">
        <v>228</v>
      </c>
    </row>
    <row r="203" spans="1:5" x14ac:dyDescent="0.25">
      <c r="A203" t="s">
        <v>43</v>
      </c>
      <c r="B203" t="s">
        <v>0</v>
      </c>
      <c r="C203" t="s">
        <v>418</v>
      </c>
      <c r="D203" t="s">
        <v>227</v>
      </c>
      <c r="E203" t="s">
        <v>462</v>
      </c>
    </row>
    <row r="204" spans="1:5" x14ac:dyDescent="0.25">
      <c r="A204" t="s">
        <v>43</v>
      </c>
      <c r="B204" t="s">
        <v>0</v>
      </c>
      <c r="C204" t="s">
        <v>420</v>
      </c>
      <c r="D204" t="s">
        <v>421</v>
      </c>
    </row>
    <row r="205" spans="1:5" x14ac:dyDescent="0.25">
      <c r="A205" t="s">
        <v>44</v>
      </c>
      <c r="B205" t="s">
        <v>0</v>
      </c>
      <c r="C205" t="s">
        <v>418</v>
      </c>
      <c r="D205" t="s">
        <v>421</v>
      </c>
    </row>
    <row r="206" spans="1:5" x14ac:dyDescent="0.25">
      <c r="A206" t="s">
        <v>44</v>
      </c>
      <c r="B206" t="s">
        <v>0</v>
      </c>
      <c r="C206" t="s">
        <v>420</v>
      </c>
      <c r="D206" t="s">
        <v>421</v>
      </c>
    </row>
    <row r="207" spans="1:5" x14ac:dyDescent="0.25">
      <c r="A207" t="s">
        <v>44</v>
      </c>
      <c r="B207" t="s">
        <v>0</v>
      </c>
      <c r="C207" t="s">
        <v>422</v>
      </c>
      <c r="D207" t="s">
        <v>423</v>
      </c>
    </row>
    <row r="208" spans="1:5" x14ac:dyDescent="0.25">
      <c r="A208" t="s">
        <v>44</v>
      </c>
      <c r="B208" t="s">
        <v>6</v>
      </c>
      <c r="D208" t="s">
        <v>423</v>
      </c>
    </row>
    <row r="209" spans="1:5" x14ac:dyDescent="0.25">
      <c r="A209" t="s">
        <v>45</v>
      </c>
      <c r="B209" t="s">
        <v>0</v>
      </c>
      <c r="C209" t="s">
        <v>418</v>
      </c>
      <c r="D209" t="s">
        <v>421</v>
      </c>
    </row>
    <row r="210" spans="1:5" x14ac:dyDescent="0.25">
      <c r="A210" t="s">
        <v>45</v>
      </c>
      <c r="B210" t="s">
        <v>0</v>
      </c>
      <c r="C210" t="s">
        <v>420</v>
      </c>
      <c r="D210" t="s">
        <v>421</v>
      </c>
    </row>
    <row r="211" spans="1:5" x14ac:dyDescent="0.25">
      <c r="A211" t="s">
        <v>45</v>
      </c>
      <c r="B211" t="s">
        <v>0</v>
      </c>
      <c r="C211" t="s">
        <v>422</v>
      </c>
      <c r="D211" t="s">
        <v>421</v>
      </c>
    </row>
    <row r="212" spans="1:5" x14ac:dyDescent="0.25">
      <c r="A212" t="s">
        <v>45</v>
      </c>
      <c r="B212" t="s">
        <v>6</v>
      </c>
      <c r="D212" t="s">
        <v>421</v>
      </c>
    </row>
    <row r="213" spans="1:5" x14ac:dyDescent="0.25">
      <c r="A213" s="42" t="s">
        <v>660</v>
      </c>
      <c r="B213" s="42" t="s">
        <v>532</v>
      </c>
      <c r="C213" s="42" t="s">
        <v>532</v>
      </c>
      <c r="D213" s="42" t="s">
        <v>532</v>
      </c>
      <c r="E213" s="42" t="s">
        <v>532</v>
      </c>
    </row>
    <row r="214" spans="1:5" x14ac:dyDescent="0.25">
      <c r="A214" t="s">
        <v>46</v>
      </c>
      <c r="B214" t="s">
        <v>0</v>
      </c>
      <c r="C214" t="s">
        <v>420</v>
      </c>
      <c r="D214" t="s">
        <v>423</v>
      </c>
      <c r="E214" t="s">
        <v>463</v>
      </c>
    </row>
    <row r="215" spans="1:5" x14ac:dyDescent="0.25">
      <c r="A215" t="s">
        <v>46</v>
      </c>
      <c r="B215" t="s">
        <v>6</v>
      </c>
      <c r="D215" t="s">
        <v>423</v>
      </c>
    </row>
    <row r="216" spans="1:5" x14ac:dyDescent="0.25">
      <c r="A216" t="s">
        <v>46</v>
      </c>
      <c r="B216" t="s">
        <v>0</v>
      </c>
      <c r="C216" t="s">
        <v>422</v>
      </c>
      <c r="D216" t="s">
        <v>421</v>
      </c>
    </row>
    <row r="217" spans="1:5" x14ac:dyDescent="0.25">
      <c r="A217" t="s">
        <v>46</v>
      </c>
      <c r="B217" t="s">
        <v>0</v>
      </c>
      <c r="C217" t="s">
        <v>418</v>
      </c>
      <c r="D217" t="s">
        <v>421</v>
      </c>
    </row>
    <row r="218" spans="1:5" x14ac:dyDescent="0.25">
      <c r="A218" t="s">
        <v>47</v>
      </c>
      <c r="B218" t="s">
        <v>0</v>
      </c>
      <c r="C218" t="s">
        <v>422</v>
      </c>
      <c r="D218" t="s">
        <v>423</v>
      </c>
    </row>
    <row r="219" spans="1:5" x14ac:dyDescent="0.25">
      <c r="A219" t="s">
        <v>47</v>
      </c>
      <c r="B219" t="s">
        <v>0</v>
      </c>
      <c r="C219" t="s">
        <v>420</v>
      </c>
      <c r="D219" t="s">
        <v>421</v>
      </c>
    </row>
    <row r="220" spans="1:5" x14ac:dyDescent="0.25">
      <c r="A220" t="s">
        <v>47</v>
      </c>
      <c r="B220" t="s">
        <v>0</v>
      </c>
      <c r="C220" t="s">
        <v>418</v>
      </c>
      <c r="D220" t="s">
        <v>419</v>
      </c>
    </row>
    <row r="221" spans="1:5" x14ac:dyDescent="0.25">
      <c r="A221" t="s">
        <v>47</v>
      </c>
      <c r="B221" t="s">
        <v>6</v>
      </c>
      <c r="D221" t="s">
        <v>227</v>
      </c>
      <c r="E221" t="s">
        <v>464</v>
      </c>
    </row>
    <row r="222" spans="1:5" x14ac:dyDescent="0.25">
      <c r="A222" t="s">
        <v>254</v>
      </c>
      <c r="B222" t="s">
        <v>0</v>
      </c>
      <c r="C222" t="s">
        <v>422</v>
      </c>
      <c r="D222" t="s">
        <v>227</v>
      </c>
      <c r="E222" t="s">
        <v>729</v>
      </c>
    </row>
    <row r="223" spans="1:5" x14ac:dyDescent="0.25">
      <c r="A223" t="s">
        <v>254</v>
      </c>
      <c r="B223" t="s">
        <v>0</v>
      </c>
      <c r="C223" t="s">
        <v>420</v>
      </c>
      <c r="D223" t="s">
        <v>423</v>
      </c>
    </row>
    <row r="224" spans="1:5" x14ac:dyDescent="0.25">
      <c r="A224" t="s">
        <v>254</v>
      </c>
      <c r="B224" t="s">
        <v>6</v>
      </c>
      <c r="D224" t="s">
        <v>423</v>
      </c>
    </row>
    <row r="225" spans="1:5" x14ac:dyDescent="0.25">
      <c r="A225" t="s">
        <v>254</v>
      </c>
      <c r="B225" t="s">
        <v>0</v>
      </c>
      <c r="C225" t="s">
        <v>418</v>
      </c>
      <c r="D225" t="s">
        <v>421</v>
      </c>
    </row>
    <row r="226" spans="1:5" x14ac:dyDescent="0.25">
      <c r="A226" t="s">
        <v>48</v>
      </c>
      <c r="B226" t="s">
        <v>0</v>
      </c>
      <c r="C226" t="s">
        <v>422</v>
      </c>
      <c r="D226" t="s">
        <v>423</v>
      </c>
    </row>
    <row r="227" spans="1:5" x14ac:dyDescent="0.25">
      <c r="A227" t="s">
        <v>48</v>
      </c>
      <c r="B227" t="s">
        <v>0</v>
      </c>
      <c r="C227" t="s">
        <v>418</v>
      </c>
      <c r="D227" t="s">
        <v>421</v>
      </c>
    </row>
    <row r="228" spans="1:5" x14ac:dyDescent="0.25">
      <c r="A228" t="s">
        <v>48</v>
      </c>
      <c r="B228" t="s">
        <v>0</v>
      </c>
      <c r="C228" t="s">
        <v>420</v>
      </c>
      <c r="D228" t="s">
        <v>421</v>
      </c>
    </row>
    <row r="229" spans="1:5" x14ac:dyDescent="0.25">
      <c r="A229" t="s">
        <v>48</v>
      </c>
      <c r="B229" t="s">
        <v>6</v>
      </c>
      <c r="D229" t="s">
        <v>227</v>
      </c>
      <c r="E229" t="s">
        <v>465</v>
      </c>
    </row>
    <row r="230" spans="1:5" x14ac:dyDescent="0.25">
      <c r="A230" t="s">
        <v>593</v>
      </c>
      <c r="B230" t="s">
        <v>0</v>
      </c>
      <c r="C230" t="s">
        <v>422</v>
      </c>
      <c r="D230" t="s">
        <v>227</v>
      </c>
      <c r="E230" t="s">
        <v>730</v>
      </c>
    </row>
    <row r="231" spans="1:5" x14ac:dyDescent="0.25">
      <c r="A231" t="s">
        <v>593</v>
      </c>
      <c r="B231" t="s">
        <v>6</v>
      </c>
      <c r="D231" t="s">
        <v>227</v>
      </c>
      <c r="E231" t="s">
        <v>731</v>
      </c>
    </row>
    <row r="232" spans="1:5" x14ac:dyDescent="0.25">
      <c r="A232" t="s">
        <v>593</v>
      </c>
      <c r="B232" t="s">
        <v>0</v>
      </c>
      <c r="C232" t="s">
        <v>420</v>
      </c>
      <c r="D232" t="s">
        <v>423</v>
      </c>
    </row>
    <row r="233" spans="1:5" x14ac:dyDescent="0.25">
      <c r="A233" t="s">
        <v>593</v>
      </c>
      <c r="B233" t="s">
        <v>0</v>
      </c>
      <c r="C233" t="s">
        <v>418</v>
      </c>
      <c r="D233" t="s">
        <v>421</v>
      </c>
    </row>
    <row r="234" spans="1:5" x14ac:dyDescent="0.25">
      <c r="A234" t="s">
        <v>661</v>
      </c>
      <c r="B234" t="s">
        <v>0</v>
      </c>
      <c r="C234" t="s">
        <v>420</v>
      </c>
      <c r="D234" t="s">
        <v>421</v>
      </c>
    </row>
    <row r="235" spans="1:5" x14ac:dyDescent="0.25">
      <c r="A235" t="s">
        <v>661</v>
      </c>
      <c r="B235" t="s">
        <v>6</v>
      </c>
      <c r="D235" t="s">
        <v>423</v>
      </c>
    </row>
    <row r="236" spans="1:5" x14ac:dyDescent="0.25">
      <c r="A236" t="s">
        <v>661</v>
      </c>
      <c r="B236" t="s">
        <v>0</v>
      </c>
      <c r="C236" t="s">
        <v>422</v>
      </c>
      <c r="D236" t="s">
        <v>227</v>
      </c>
      <c r="E236" t="s">
        <v>732</v>
      </c>
    </row>
    <row r="237" spans="1:5" x14ac:dyDescent="0.25">
      <c r="A237" t="s">
        <v>661</v>
      </c>
      <c r="B237" t="s">
        <v>0</v>
      </c>
      <c r="C237" t="s">
        <v>418</v>
      </c>
      <c r="D237" t="s">
        <v>419</v>
      </c>
    </row>
    <row r="238" spans="1:5" x14ac:dyDescent="0.25">
      <c r="A238" t="s">
        <v>49</v>
      </c>
      <c r="B238" t="s">
        <v>6</v>
      </c>
      <c r="D238" t="s">
        <v>227</v>
      </c>
      <c r="E238" t="s">
        <v>466</v>
      </c>
    </row>
    <row r="239" spans="1:5" x14ac:dyDescent="0.25">
      <c r="A239" t="s">
        <v>49</v>
      </c>
      <c r="B239" t="s">
        <v>0</v>
      </c>
      <c r="C239" t="s">
        <v>418</v>
      </c>
      <c r="D239" t="s">
        <v>421</v>
      </c>
    </row>
    <row r="240" spans="1:5" x14ac:dyDescent="0.25">
      <c r="A240" t="s">
        <v>49</v>
      </c>
      <c r="B240" t="s">
        <v>0</v>
      </c>
      <c r="C240" t="s">
        <v>420</v>
      </c>
      <c r="D240" t="s">
        <v>421</v>
      </c>
    </row>
    <row r="241" spans="1:5" x14ac:dyDescent="0.25">
      <c r="A241" t="s">
        <v>49</v>
      </c>
      <c r="B241" t="s">
        <v>0</v>
      </c>
      <c r="C241" t="s">
        <v>422</v>
      </c>
      <c r="D241" t="s">
        <v>421</v>
      </c>
    </row>
    <row r="242" spans="1:5" x14ac:dyDescent="0.25">
      <c r="A242" t="s">
        <v>50</v>
      </c>
      <c r="B242" t="s">
        <v>6</v>
      </c>
      <c r="D242" t="s">
        <v>423</v>
      </c>
    </row>
    <row r="243" spans="1:5" x14ac:dyDescent="0.25">
      <c r="A243" t="s">
        <v>50</v>
      </c>
      <c r="B243" t="s">
        <v>0</v>
      </c>
      <c r="C243" t="s">
        <v>418</v>
      </c>
      <c r="D243" t="s">
        <v>419</v>
      </c>
    </row>
    <row r="244" spans="1:5" x14ac:dyDescent="0.25">
      <c r="A244" t="s">
        <v>50</v>
      </c>
      <c r="B244" t="s">
        <v>0</v>
      </c>
      <c r="C244" t="s">
        <v>420</v>
      </c>
      <c r="D244" t="s">
        <v>421</v>
      </c>
    </row>
    <row r="245" spans="1:5" x14ac:dyDescent="0.25">
      <c r="A245" t="s">
        <v>50</v>
      </c>
      <c r="B245" t="s">
        <v>0</v>
      </c>
      <c r="C245" t="s">
        <v>422</v>
      </c>
      <c r="D245" t="s">
        <v>421</v>
      </c>
    </row>
    <row r="246" spans="1:5" x14ac:dyDescent="0.25">
      <c r="A246" t="s">
        <v>51</v>
      </c>
      <c r="B246" t="s">
        <v>0</v>
      </c>
      <c r="C246" t="s">
        <v>418</v>
      </c>
      <c r="D246" t="s">
        <v>227</v>
      </c>
      <c r="E246" t="s">
        <v>467</v>
      </c>
    </row>
    <row r="247" spans="1:5" x14ac:dyDescent="0.25">
      <c r="A247" t="s">
        <v>51</v>
      </c>
      <c r="B247" t="s">
        <v>0</v>
      </c>
      <c r="C247" t="s">
        <v>420</v>
      </c>
      <c r="D247" t="s">
        <v>423</v>
      </c>
    </row>
    <row r="248" spans="1:5" x14ac:dyDescent="0.25">
      <c r="A248" t="s">
        <v>51</v>
      </c>
      <c r="B248" t="s">
        <v>0</v>
      </c>
      <c r="C248" t="s">
        <v>422</v>
      </c>
      <c r="D248" t="s">
        <v>423</v>
      </c>
    </row>
    <row r="249" spans="1:5" x14ac:dyDescent="0.25">
      <c r="A249" t="s">
        <v>51</v>
      </c>
      <c r="B249" t="s">
        <v>6</v>
      </c>
      <c r="D249" t="s">
        <v>423</v>
      </c>
    </row>
    <row r="250" spans="1:5" x14ac:dyDescent="0.25">
      <c r="A250" t="s">
        <v>52</v>
      </c>
      <c r="B250" t="s">
        <v>0</v>
      </c>
      <c r="C250" t="s">
        <v>422</v>
      </c>
      <c r="D250" t="s">
        <v>423</v>
      </c>
    </row>
    <row r="251" spans="1:5" x14ac:dyDescent="0.25">
      <c r="A251" t="s">
        <v>52</v>
      </c>
      <c r="B251" t="s">
        <v>6</v>
      </c>
      <c r="D251" t="s">
        <v>423</v>
      </c>
    </row>
    <row r="252" spans="1:5" x14ac:dyDescent="0.25">
      <c r="A252" t="s">
        <v>52</v>
      </c>
      <c r="B252" t="s">
        <v>0</v>
      </c>
      <c r="C252" t="s">
        <v>418</v>
      </c>
      <c r="D252" t="s">
        <v>419</v>
      </c>
    </row>
    <row r="253" spans="1:5" x14ac:dyDescent="0.25">
      <c r="A253" t="s">
        <v>52</v>
      </c>
      <c r="B253" t="s">
        <v>0</v>
      </c>
      <c r="C253" t="s">
        <v>420</v>
      </c>
      <c r="D253" t="s">
        <v>419</v>
      </c>
    </row>
    <row r="254" spans="1:5" x14ac:dyDescent="0.25">
      <c r="A254" t="s">
        <v>53</v>
      </c>
      <c r="B254" t="s">
        <v>0</v>
      </c>
      <c r="C254" t="s">
        <v>418</v>
      </c>
      <c r="D254" t="s">
        <v>419</v>
      </c>
    </row>
    <row r="255" spans="1:5" x14ac:dyDescent="0.25">
      <c r="A255" t="s">
        <v>53</v>
      </c>
      <c r="B255" t="s">
        <v>0</v>
      </c>
      <c r="C255" t="s">
        <v>420</v>
      </c>
      <c r="D255" t="s">
        <v>421</v>
      </c>
    </row>
    <row r="256" spans="1:5" x14ac:dyDescent="0.25">
      <c r="A256" t="s">
        <v>53</v>
      </c>
      <c r="B256" t="s">
        <v>6</v>
      </c>
      <c r="D256" t="s">
        <v>227</v>
      </c>
      <c r="E256" t="s">
        <v>468</v>
      </c>
    </row>
    <row r="257" spans="1:5" x14ac:dyDescent="0.25">
      <c r="A257" t="s">
        <v>53</v>
      </c>
      <c r="B257" t="s">
        <v>0</v>
      </c>
      <c r="C257" t="s">
        <v>422</v>
      </c>
      <c r="D257" t="s">
        <v>423</v>
      </c>
    </row>
    <row r="258" spans="1:5" x14ac:dyDescent="0.25">
      <c r="A258" t="s">
        <v>54</v>
      </c>
      <c r="B258" t="s">
        <v>0</v>
      </c>
      <c r="C258" t="s">
        <v>422</v>
      </c>
      <c r="D258" t="s">
        <v>227</v>
      </c>
      <c r="E258" t="s">
        <v>469</v>
      </c>
    </row>
    <row r="259" spans="1:5" x14ac:dyDescent="0.25">
      <c r="A259" t="s">
        <v>54</v>
      </c>
      <c r="B259" t="s">
        <v>6</v>
      </c>
      <c r="D259" t="s">
        <v>421</v>
      </c>
    </row>
    <row r="260" spans="1:5" x14ac:dyDescent="0.25">
      <c r="A260" t="s">
        <v>54</v>
      </c>
      <c r="B260" t="s">
        <v>0</v>
      </c>
      <c r="C260" t="s">
        <v>418</v>
      </c>
      <c r="D260" t="s">
        <v>421</v>
      </c>
    </row>
    <row r="261" spans="1:5" x14ac:dyDescent="0.25">
      <c r="A261" t="s">
        <v>54</v>
      </c>
      <c r="B261" t="s">
        <v>0</v>
      </c>
      <c r="C261" t="s">
        <v>420</v>
      </c>
      <c r="D261" t="s">
        <v>421</v>
      </c>
    </row>
    <row r="262" spans="1:5" x14ac:dyDescent="0.25">
      <c r="A262" t="s">
        <v>55</v>
      </c>
      <c r="B262" t="s">
        <v>0</v>
      </c>
      <c r="C262" t="s">
        <v>418</v>
      </c>
      <c r="D262" t="s">
        <v>419</v>
      </c>
    </row>
    <row r="263" spans="1:5" x14ac:dyDescent="0.25">
      <c r="A263" t="s">
        <v>55</v>
      </c>
      <c r="B263" t="s">
        <v>0</v>
      </c>
      <c r="C263" t="s">
        <v>420</v>
      </c>
      <c r="D263" t="s">
        <v>421</v>
      </c>
    </row>
    <row r="264" spans="1:5" x14ac:dyDescent="0.25">
      <c r="A264" t="s">
        <v>55</v>
      </c>
      <c r="B264" t="s">
        <v>0</v>
      </c>
      <c r="C264" t="s">
        <v>422</v>
      </c>
      <c r="D264" t="s">
        <v>421</v>
      </c>
    </row>
    <row r="265" spans="1:5" x14ac:dyDescent="0.25">
      <c r="A265" t="s">
        <v>55</v>
      </c>
      <c r="B265" t="s">
        <v>6</v>
      </c>
      <c r="D265" t="s">
        <v>423</v>
      </c>
    </row>
    <row r="266" spans="1:5" x14ac:dyDescent="0.25">
      <c r="A266" t="s">
        <v>257</v>
      </c>
      <c r="B266" t="s">
        <v>0</v>
      </c>
      <c r="C266" t="s">
        <v>418</v>
      </c>
      <c r="D266" t="s">
        <v>421</v>
      </c>
    </row>
    <row r="267" spans="1:5" x14ac:dyDescent="0.25">
      <c r="A267" t="s">
        <v>257</v>
      </c>
      <c r="B267" t="s">
        <v>0</v>
      </c>
      <c r="C267" t="s">
        <v>420</v>
      </c>
      <c r="D267" t="s">
        <v>421</v>
      </c>
    </row>
    <row r="268" spans="1:5" x14ac:dyDescent="0.25">
      <c r="A268" t="s">
        <v>257</v>
      </c>
      <c r="B268" t="s">
        <v>6</v>
      </c>
      <c r="D268" t="s">
        <v>421</v>
      </c>
    </row>
    <row r="269" spans="1:5" x14ac:dyDescent="0.25">
      <c r="A269" t="s">
        <v>257</v>
      </c>
      <c r="B269" t="s">
        <v>0</v>
      </c>
      <c r="C269" t="s">
        <v>422</v>
      </c>
      <c r="D269" t="s">
        <v>227</v>
      </c>
      <c r="E269" t="s">
        <v>470</v>
      </c>
    </row>
    <row r="270" spans="1:5" x14ac:dyDescent="0.25">
      <c r="A270" t="s">
        <v>387</v>
      </c>
      <c r="B270" t="s">
        <v>0</v>
      </c>
      <c r="C270" t="s">
        <v>422</v>
      </c>
      <c r="D270" t="s">
        <v>419</v>
      </c>
    </row>
    <row r="271" spans="1:5" x14ac:dyDescent="0.25">
      <c r="A271" t="s">
        <v>387</v>
      </c>
      <c r="B271" t="s">
        <v>6</v>
      </c>
      <c r="D271" t="s">
        <v>419</v>
      </c>
    </row>
    <row r="272" spans="1:5" x14ac:dyDescent="0.25">
      <c r="A272" t="s">
        <v>387</v>
      </c>
      <c r="B272" t="s">
        <v>0</v>
      </c>
      <c r="C272" t="s">
        <v>418</v>
      </c>
      <c r="D272" t="s">
        <v>419</v>
      </c>
    </row>
    <row r="273" spans="1:5" x14ac:dyDescent="0.25">
      <c r="A273" t="s">
        <v>387</v>
      </c>
      <c r="B273" t="s">
        <v>0</v>
      </c>
      <c r="C273" t="s">
        <v>420</v>
      </c>
      <c r="D273" t="s">
        <v>421</v>
      </c>
    </row>
    <row r="274" spans="1:5" x14ac:dyDescent="0.25">
      <c r="A274" t="s">
        <v>56</v>
      </c>
      <c r="B274" t="s">
        <v>0</v>
      </c>
      <c r="C274" t="s">
        <v>422</v>
      </c>
      <c r="D274" t="s">
        <v>227</v>
      </c>
      <c r="E274" t="s">
        <v>471</v>
      </c>
    </row>
    <row r="275" spans="1:5" x14ac:dyDescent="0.25">
      <c r="A275" t="s">
        <v>56</v>
      </c>
      <c r="B275" t="s">
        <v>6</v>
      </c>
      <c r="D275" t="s">
        <v>227</v>
      </c>
      <c r="E275" t="s">
        <v>472</v>
      </c>
    </row>
    <row r="276" spans="1:5" x14ac:dyDescent="0.25">
      <c r="A276" t="s">
        <v>56</v>
      </c>
      <c r="B276" t="s">
        <v>0</v>
      </c>
      <c r="C276" t="s">
        <v>418</v>
      </c>
      <c r="D276" t="s">
        <v>421</v>
      </c>
    </row>
    <row r="277" spans="1:5" x14ac:dyDescent="0.25">
      <c r="A277" t="s">
        <v>56</v>
      </c>
      <c r="B277" t="s">
        <v>0</v>
      </c>
      <c r="C277" t="s">
        <v>420</v>
      </c>
      <c r="D277" t="s">
        <v>421</v>
      </c>
    </row>
    <row r="278" spans="1:5" x14ac:dyDescent="0.25">
      <c r="A278" t="s">
        <v>388</v>
      </c>
      <c r="B278" t="s">
        <v>0</v>
      </c>
      <c r="C278" t="s">
        <v>418</v>
      </c>
      <c r="D278" t="s">
        <v>419</v>
      </c>
    </row>
    <row r="279" spans="1:5" x14ac:dyDescent="0.25">
      <c r="A279" t="s">
        <v>388</v>
      </c>
      <c r="B279" t="s">
        <v>0</v>
      </c>
      <c r="C279" t="s">
        <v>420</v>
      </c>
      <c r="D279" t="s">
        <v>419</v>
      </c>
    </row>
    <row r="280" spans="1:5" x14ac:dyDescent="0.25">
      <c r="A280" t="s">
        <v>388</v>
      </c>
      <c r="B280" t="s">
        <v>0</v>
      </c>
      <c r="C280" t="s">
        <v>422</v>
      </c>
      <c r="D280" t="s">
        <v>419</v>
      </c>
    </row>
    <row r="281" spans="1:5" x14ac:dyDescent="0.25">
      <c r="A281" t="s">
        <v>388</v>
      </c>
      <c r="B281" t="s">
        <v>6</v>
      </c>
      <c r="D281" t="s">
        <v>227</v>
      </c>
      <c r="E281" t="s">
        <v>473</v>
      </c>
    </row>
    <row r="282" spans="1:5" x14ac:dyDescent="0.25">
      <c r="A282" t="s">
        <v>57</v>
      </c>
      <c r="B282" t="s">
        <v>0</v>
      </c>
      <c r="C282" t="s">
        <v>422</v>
      </c>
      <c r="D282" t="s">
        <v>227</v>
      </c>
      <c r="E282" t="s">
        <v>475</v>
      </c>
    </row>
    <row r="283" spans="1:5" x14ac:dyDescent="0.25">
      <c r="A283" t="s">
        <v>57</v>
      </c>
      <c r="B283" t="s">
        <v>6</v>
      </c>
      <c r="D283" t="s">
        <v>227</v>
      </c>
      <c r="E283" t="s">
        <v>476</v>
      </c>
    </row>
    <row r="284" spans="1:5" x14ac:dyDescent="0.25">
      <c r="A284" t="s">
        <v>57</v>
      </c>
      <c r="B284" t="s">
        <v>0</v>
      </c>
      <c r="C284" t="s">
        <v>418</v>
      </c>
      <c r="D284" t="s">
        <v>227</v>
      </c>
      <c r="E284" t="s">
        <v>474</v>
      </c>
    </row>
    <row r="285" spans="1:5" x14ac:dyDescent="0.25">
      <c r="A285" t="s">
        <v>57</v>
      </c>
      <c r="B285" t="s">
        <v>0</v>
      </c>
      <c r="C285" t="s">
        <v>420</v>
      </c>
      <c r="D285" t="s">
        <v>421</v>
      </c>
    </row>
    <row r="286" spans="1:5" x14ac:dyDescent="0.25">
      <c r="A286" t="s">
        <v>58</v>
      </c>
      <c r="B286" t="s">
        <v>0</v>
      </c>
      <c r="C286" t="s">
        <v>418</v>
      </c>
      <c r="D286" t="s">
        <v>421</v>
      </c>
    </row>
    <row r="287" spans="1:5" x14ac:dyDescent="0.25">
      <c r="A287" t="s">
        <v>58</v>
      </c>
      <c r="B287" t="s">
        <v>0</v>
      </c>
      <c r="C287" t="s">
        <v>420</v>
      </c>
      <c r="D287" t="s">
        <v>421</v>
      </c>
    </row>
    <row r="288" spans="1:5" x14ac:dyDescent="0.25">
      <c r="A288" t="s">
        <v>58</v>
      </c>
      <c r="B288" t="s">
        <v>0</v>
      </c>
      <c r="C288" t="s">
        <v>422</v>
      </c>
      <c r="D288" t="s">
        <v>227</v>
      </c>
      <c r="E288" t="s">
        <v>229</v>
      </c>
    </row>
    <row r="289" spans="1:5" x14ac:dyDescent="0.25">
      <c r="A289" t="s">
        <v>58</v>
      </c>
      <c r="B289" t="s">
        <v>6</v>
      </c>
      <c r="D289" t="s">
        <v>227</v>
      </c>
      <c r="E289" t="s">
        <v>229</v>
      </c>
    </row>
    <row r="290" spans="1:5" x14ac:dyDescent="0.25">
      <c r="A290" t="s">
        <v>59</v>
      </c>
      <c r="B290" t="s">
        <v>0</v>
      </c>
      <c r="C290" t="s">
        <v>422</v>
      </c>
      <c r="D290" t="s">
        <v>227</v>
      </c>
      <c r="E290" t="s">
        <v>477</v>
      </c>
    </row>
    <row r="291" spans="1:5" x14ac:dyDescent="0.25">
      <c r="A291" t="s">
        <v>59</v>
      </c>
      <c r="B291" t="s">
        <v>6</v>
      </c>
      <c r="D291" t="s">
        <v>227</v>
      </c>
      <c r="E291" t="s">
        <v>478</v>
      </c>
    </row>
    <row r="292" spans="1:5" x14ac:dyDescent="0.25">
      <c r="A292" t="s">
        <v>59</v>
      </c>
      <c r="B292" t="s">
        <v>0</v>
      </c>
      <c r="C292" t="s">
        <v>418</v>
      </c>
      <c r="D292" t="s">
        <v>421</v>
      </c>
    </row>
    <row r="293" spans="1:5" x14ac:dyDescent="0.25">
      <c r="A293" t="s">
        <v>59</v>
      </c>
      <c r="B293" t="s">
        <v>0</v>
      </c>
      <c r="C293" t="s">
        <v>420</v>
      </c>
      <c r="D293" t="s">
        <v>421</v>
      </c>
    </row>
    <row r="294" spans="1:5" x14ac:dyDescent="0.25">
      <c r="A294" t="s">
        <v>60</v>
      </c>
      <c r="B294" t="s">
        <v>0</v>
      </c>
      <c r="C294" t="s">
        <v>418</v>
      </c>
      <c r="D294" t="s">
        <v>421</v>
      </c>
    </row>
    <row r="295" spans="1:5" x14ac:dyDescent="0.25">
      <c r="A295" t="s">
        <v>60</v>
      </c>
      <c r="B295" t="s">
        <v>0</v>
      </c>
      <c r="C295" t="s">
        <v>420</v>
      </c>
      <c r="D295" t="s">
        <v>421</v>
      </c>
    </row>
    <row r="296" spans="1:5" x14ac:dyDescent="0.25">
      <c r="A296" t="s">
        <v>60</v>
      </c>
      <c r="B296" t="s">
        <v>0</v>
      </c>
      <c r="C296" t="s">
        <v>422</v>
      </c>
      <c r="D296" t="s">
        <v>421</v>
      </c>
    </row>
    <row r="297" spans="1:5" x14ac:dyDescent="0.25">
      <c r="A297" t="s">
        <v>60</v>
      </c>
      <c r="B297" t="s">
        <v>6</v>
      </c>
      <c r="D297" t="s">
        <v>421</v>
      </c>
    </row>
    <row r="298" spans="1:5" x14ac:dyDescent="0.25">
      <c r="A298" t="s">
        <v>613</v>
      </c>
      <c r="B298" t="s">
        <v>6</v>
      </c>
      <c r="D298" t="s">
        <v>423</v>
      </c>
    </row>
    <row r="299" spans="1:5" x14ac:dyDescent="0.25">
      <c r="A299" t="s">
        <v>613</v>
      </c>
      <c r="B299" t="s">
        <v>0</v>
      </c>
      <c r="C299" t="s">
        <v>418</v>
      </c>
      <c r="D299" t="s">
        <v>421</v>
      </c>
    </row>
    <row r="300" spans="1:5" x14ac:dyDescent="0.25">
      <c r="A300" t="s">
        <v>613</v>
      </c>
      <c r="B300" t="s">
        <v>0</v>
      </c>
      <c r="C300" t="s">
        <v>420</v>
      </c>
      <c r="D300" t="s">
        <v>421</v>
      </c>
    </row>
    <row r="301" spans="1:5" x14ac:dyDescent="0.25">
      <c r="A301" t="s">
        <v>613</v>
      </c>
      <c r="B301" t="s">
        <v>0</v>
      </c>
      <c r="C301" t="s">
        <v>422</v>
      </c>
      <c r="D301" t="s">
        <v>421</v>
      </c>
    </row>
    <row r="302" spans="1:5" x14ac:dyDescent="0.25">
      <c r="A302" t="s">
        <v>61</v>
      </c>
      <c r="B302" t="s">
        <v>0</v>
      </c>
      <c r="C302" t="s">
        <v>418</v>
      </c>
      <c r="D302" t="s">
        <v>421</v>
      </c>
    </row>
    <row r="303" spans="1:5" x14ac:dyDescent="0.25">
      <c r="A303" t="s">
        <v>61</v>
      </c>
      <c r="B303" t="s">
        <v>0</v>
      </c>
      <c r="C303" t="s">
        <v>420</v>
      </c>
      <c r="D303" t="s">
        <v>421</v>
      </c>
    </row>
    <row r="304" spans="1:5" x14ac:dyDescent="0.25">
      <c r="A304" t="s">
        <v>61</v>
      </c>
      <c r="B304" t="s">
        <v>0</v>
      </c>
      <c r="C304" t="s">
        <v>422</v>
      </c>
      <c r="D304" t="s">
        <v>421</v>
      </c>
    </row>
    <row r="305" spans="1:5" x14ac:dyDescent="0.25">
      <c r="A305" t="s">
        <v>61</v>
      </c>
      <c r="B305" t="s">
        <v>6</v>
      </c>
      <c r="D305" t="s">
        <v>227</v>
      </c>
      <c r="E305" t="s">
        <v>479</v>
      </c>
    </row>
    <row r="306" spans="1:5" x14ac:dyDescent="0.25">
      <c r="A306" s="42" t="s">
        <v>260</v>
      </c>
      <c r="B306" s="42" t="s">
        <v>532</v>
      </c>
      <c r="C306" s="42" t="s">
        <v>532</v>
      </c>
      <c r="D306" s="42" t="s">
        <v>532</v>
      </c>
      <c r="E306" s="42" t="s">
        <v>532</v>
      </c>
    </row>
    <row r="307" spans="1:5" x14ac:dyDescent="0.25">
      <c r="A307" t="s">
        <v>62</v>
      </c>
      <c r="B307" t="s">
        <v>0</v>
      </c>
      <c r="C307" t="s">
        <v>422</v>
      </c>
      <c r="D307" t="s">
        <v>227</v>
      </c>
      <c r="E307" t="s">
        <v>480</v>
      </c>
    </row>
    <row r="308" spans="1:5" x14ac:dyDescent="0.25">
      <c r="A308" t="s">
        <v>62</v>
      </c>
      <c r="B308" t="s">
        <v>0</v>
      </c>
      <c r="C308" t="s">
        <v>418</v>
      </c>
      <c r="D308" t="s">
        <v>421</v>
      </c>
    </row>
    <row r="309" spans="1:5" x14ac:dyDescent="0.25">
      <c r="A309" t="s">
        <v>62</v>
      </c>
      <c r="B309" t="s">
        <v>0</v>
      </c>
      <c r="C309" t="s">
        <v>420</v>
      </c>
      <c r="D309" t="s">
        <v>421</v>
      </c>
    </row>
    <row r="310" spans="1:5" x14ac:dyDescent="0.25">
      <c r="A310" t="s">
        <v>62</v>
      </c>
      <c r="B310" t="s">
        <v>6</v>
      </c>
      <c r="D310" t="s">
        <v>423</v>
      </c>
    </row>
    <row r="311" spans="1:5" x14ac:dyDescent="0.25">
      <c r="A311" t="s">
        <v>63</v>
      </c>
      <c r="B311" t="s">
        <v>0</v>
      </c>
      <c r="C311" t="s">
        <v>418</v>
      </c>
      <c r="D311" t="s">
        <v>419</v>
      </c>
    </row>
    <row r="312" spans="1:5" x14ac:dyDescent="0.25">
      <c r="A312" t="s">
        <v>63</v>
      </c>
      <c r="B312" t="s">
        <v>0</v>
      </c>
      <c r="C312" t="s">
        <v>420</v>
      </c>
      <c r="D312" t="s">
        <v>421</v>
      </c>
    </row>
    <row r="313" spans="1:5" x14ac:dyDescent="0.25">
      <c r="A313" t="s">
        <v>63</v>
      </c>
      <c r="B313" t="s">
        <v>6</v>
      </c>
      <c r="D313" t="s">
        <v>421</v>
      </c>
    </row>
    <row r="314" spans="1:5" x14ac:dyDescent="0.25">
      <c r="A314" t="s">
        <v>63</v>
      </c>
      <c r="B314" t="s">
        <v>0</v>
      </c>
      <c r="C314" t="s">
        <v>422</v>
      </c>
      <c r="D314" t="s">
        <v>227</v>
      </c>
      <c r="E314" t="s">
        <v>481</v>
      </c>
    </row>
    <row r="315" spans="1:5" x14ac:dyDescent="0.25">
      <c r="A315" t="s">
        <v>64</v>
      </c>
      <c r="B315" t="s">
        <v>0</v>
      </c>
      <c r="C315" t="s">
        <v>422</v>
      </c>
      <c r="D315" t="s">
        <v>423</v>
      </c>
    </row>
    <row r="316" spans="1:5" x14ac:dyDescent="0.25">
      <c r="A316" t="s">
        <v>64</v>
      </c>
      <c r="B316" t="s">
        <v>0</v>
      </c>
      <c r="C316" t="s">
        <v>418</v>
      </c>
      <c r="D316" t="s">
        <v>421</v>
      </c>
    </row>
    <row r="317" spans="1:5" x14ac:dyDescent="0.25">
      <c r="A317" t="s">
        <v>64</v>
      </c>
      <c r="B317" t="s">
        <v>0</v>
      </c>
      <c r="C317" t="s">
        <v>420</v>
      </c>
      <c r="D317" t="s">
        <v>421</v>
      </c>
    </row>
    <row r="318" spans="1:5" x14ac:dyDescent="0.25">
      <c r="A318" t="s">
        <v>64</v>
      </c>
      <c r="B318" t="s">
        <v>6</v>
      </c>
      <c r="D318" t="s">
        <v>421</v>
      </c>
    </row>
    <row r="319" spans="1:5" x14ac:dyDescent="0.25">
      <c r="A319" t="s">
        <v>65</v>
      </c>
      <c r="B319" t="s">
        <v>0</v>
      </c>
      <c r="C319" t="s">
        <v>418</v>
      </c>
      <c r="D319" t="s">
        <v>421</v>
      </c>
    </row>
    <row r="320" spans="1:5" x14ac:dyDescent="0.25">
      <c r="A320" t="s">
        <v>65</v>
      </c>
      <c r="B320" t="s">
        <v>0</v>
      </c>
      <c r="C320" t="s">
        <v>420</v>
      </c>
      <c r="D320" t="s">
        <v>421</v>
      </c>
    </row>
    <row r="321" spans="1:5" x14ac:dyDescent="0.25">
      <c r="A321" t="s">
        <v>65</v>
      </c>
      <c r="B321" t="s">
        <v>0</v>
      </c>
      <c r="C321" t="s">
        <v>422</v>
      </c>
      <c r="D321" t="s">
        <v>421</v>
      </c>
    </row>
    <row r="322" spans="1:5" x14ac:dyDescent="0.25">
      <c r="A322" t="s">
        <v>65</v>
      </c>
      <c r="B322" t="s">
        <v>6</v>
      </c>
      <c r="D322" t="s">
        <v>421</v>
      </c>
    </row>
    <row r="323" spans="1:5" x14ac:dyDescent="0.25">
      <c r="A323" t="s">
        <v>594</v>
      </c>
      <c r="B323" t="s">
        <v>0</v>
      </c>
      <c r="C323" t="s">
        <v>418</v>
      </c>
      <c r="D323" t="s">
        <v>421</v>
      </c>
    </row>
    <row r="324" spans="1:5" x14ac:dyDescent="0.25">
      <c r="A324" t="s">
        <v>594</v>
      </c>
      <c r="B324" t="s">
        <v>0</v>
      </c>
      <c r="C324" t="s">
        <v>420</v>
      </c>
      <c r="D324" t="s">
        <v>421</v>
      </c>
    </row>
    <row r="325" spans="1:5" x14ac:dyDescent="0.25">
      <c r="A325" t="s">
        <v>594</v>
      </c>
      <c r="B325" t="s">
        <v>0</v>
      </c>
      <c r="C325" t="s">
        <v>422</v>
      </c>
      <c r="D325" t="s">
        <v>421</v>
      </c>
    </row>
    <row r="326" spans="1:5" x14ac:dyDescent="0.25">
      <c r="A326" t="s">
        <v>594</v>
      </c>
      <c r="B326" t="s">
        <v>6</v>
      </c>
      <c r="D326" t="s">
        <v>423</v>
      </c>
    </row>
    <row r="327" spans="1:5" x14ac:dyDescent="0.25">
      <c r="A327" t="s">
        <v>261</v>
      </c>
      <c r="B327" t="s">
        <v>0</v>
      </c>
      <c r="C327" t="s">
        <v>418</v>
      </c>
      <c r="D327" t="s">
        <v>421</v>
      </c>
    </row>
    <row r="328" spans="1:5" x14ac:dyDescent="0.25">
      <c r="A328" t="s">
        <v>261</v>
      </c>
      <c r="B328" t="s">
        <v>0</v>
      </c>
      <c r="C328" t="s">
        <v>420</v>
      </c>
      <c r="D328" t="s">
        <v>421</v>
      </c>
    </row>
    <row r="329" spans="1:5" x14ac:dyDescent="0.25">
      <c r="A329" t="s">
        <v>261</v>
      </c>
      <c r="B329" t="s">
        <v>0</v>
      </c>
      <c r="C329" t="s">
        <v>422</v>
      </c>
      <c r="D329" t="s">
        <v>227</v>
      </c>
      <c r="E329" t="s">
        <v>482</v>
      </c>
    </row>
    <row r="330" spans="1:5" x14ac:dyDescent="0.25">
      <c r="A330" t="s">
        <v>261</v>
      </c>
      <c r="B330" t="s">
        <v>6</v>
      </c>
      <c r="D330" t="s">
        <v>227</v>
      </c>
      <c r="E330" t="s">
        <v>483</v>
      </c>
    </row>
    <row r="331" spans="1:5" x14ac:dyDescent="0.25">
      <c r="A331" t="s">
        <v>66</v>
      </c>
      <c r="B331" t="s">
        <v>0</v>
      </c>
      <c r="C331" t="s">
        <v>420</v>
      </c>
      <c r="D331" t="s">
        <v>421</v>
      </c>
    </row>
    <row r="332" spans="1:5" x14ac:dyDescent="0.25">
      <c r="A332" t="s">
        <v>66</v>
      </c>
      <c r="B332" t="s">
        <v>0</v>
      </c>
      <c r="C332" t="s">
        <v>422</v>
      </c>
      <c r="D332" t="s">
        <v>421</v>
      </c>
    </row>
    <row r="333" spans="1:5" x14ac:dyDescent="0.25">
      <c r="A333" t="s">
        <v>66</v>
      </c>
      <c r="B333" t="s">
        <v>6</v>
      </c>
      <c r="D333" t="s">
        <v>421</v>
      </c>
    </row>
    <row r="334" spans="1:5" x14ac:dyDescent="0.25">
      <c r="A334" t="s">
        <v>66</v>
      </c>
      <c r="B334" t="s">
        <v>0</v>
      </c>
      <c r="C334" t="s">
        <v>418</v>
      </c>
      <c r="D334" t="s">
        <v>419</v>
      </c>
    </row>
    <row r="335" spans="1:5" x14ac:dyDescent="0.25">
      <c r="A335" t="s">
        <v>67</v>
      </c>
      <c r="B335" t="s">
        <v>0</v>
      </c>
      <c r="C335" t="s">
        <v>422</v>
      </c>
      <c r="D335" t="s">
        <v>419</v>
      </c>
    </row>
    <row r="336" spans="1:5" x14ac:dyDescent="0.25">
      <c r="A336" t="s">
        <v>67</v>
      </c>
      <c r="B336" t="s">
        <v>0</v>
      </c>
      <c r="C336" t="s">
        <v>418</v>
      </c>
      <c r="D336" t="s">
        <v>421</v>
      </c>
    </row>
    <row r="337" spans="1:5" x14ac:dyDescent="0.25">
      <c r="A337" t="s">
        <v>67</v>
      </c>
      <c r="B337" t="s">
        <v>0</v>
      </c>
      <c r="C337" t="s">
        <v>420</v>
      </c>
      <c r="D337" t="s">
        <v>421</v>
      </c>
    </row>
    <row r="338" spans="1:5" x14ac:dyDescent="0.25">
      <c r="A338" t="s">
        <v>67</v>
      </c>
      <c r="B338" t="s">
        <v>6</v>
      </c>
      <c r="D338" t="s">
        <v>423</v>
      </c>
    </row>
    <row r="339" spans="1:5" x14ac:dyDescent="0.25">
      <c r="A339" t="s">
        <v>68</v>
      </c>
      <c r="B339" t="s">
        <v>0</v>
      </c>
      <c r="C339" t="s">
        <v>422</v>
      </c>
      <c r="D339" t="s">
        <v>423</v>
      </c>
    </row>
    <row r="340" spans="1:5" x14ac:dyDescent="0.25">
      <c r="A340" t="s">
        <v>68</v>
      </c>
      <c r="B340" t="s">
        <v>0</v>
      </c>
      <c r="C340" t="s">
        <v>418</v>
      </c>
      <c r="D340" t="s">
        <v>419</v>
      </c>
    </row>
    <row r="341" spans="1:5" x14ac:dyDescent="0.25">
      <c r="A341" t="s">
        <v>68</v>
      </c>
      <c r="B341" t="s">
        <v>6</v>
      </c>
      <c r="D341" t="s">
        <v>421</v>
      </c>
    </row>
    <row r="342" spans="1:5" x14ac:dyDescent="0.25">
      <c r="A342" t="s">
        <v>68</v>
      </c>
      <c r="B342" t="s">
        <v>0</v>
      </c>
      <c r="C342" t="s">
        <v>420</v>
      </c>
      <c r="D342" t="s">
        <v>421</v>
      </c>
    </row>
    <row r="343" spans="1:5" x14ac:dyDescent="0.25">
      <c r="A343" t="s">
        <v>69</v>
      </c>
      <c r="B343" t="s">
        <v>0</v>
      </c>
      <c r="C343" t="s">
        <v>418</v>
      </c>
      <c r="D343" t="s">
        <v>419</v>
      </c>
    </row>
    <row r="344" spans="1:5" x14ac:dyDescent="0.25">
      <c r="A344" t="s">
        <v>69</v>
      </c>
      <c r="B344" t="s">
        <v>6</v>
      </c>
      <c r="D344" t="s">
        <v>423</v>
      </c>
    </row>
    <row r="345" spans="1:5" x14ac:dyDescent="0.25">
      <c r="A345" t="s">
        <v>69</v>
      </c>
      <c r="B345" t="s">
        <v>0</v>
      </c>
      <c r="C345" t="s">
        <v>420</v>
      </c>
      <c r="D345" t="s">
        <v>421</v>
      </c>
    </row>
    <row r="346" spans="1:5" x14ac:dyDescent="0.25">
      <c r="A346" t="s">
        <v>69</v>
      </c>
      <c r="B346" t="s">
        <v>0</v>
      </c>
      <c r="C346" t="s">
        <v>422</v>
      </c>
      <c r="D346" t="s">
        <v>421</v>
      </c>
    </row>
    <row r="347" spans="1:5" x14ac:dyDescent="0.25">
      <c r="A347" t="s">
        <v>70</v>
      </c>
      <c r="B347" t="s">
        <v>0</v>
      </c>
      <c r="C347" t="s">
        <v>420</v>
      </c>
      <c r="D347" t="s">
        <v>423</v>
      </c>
    </row>
    <row r="348" spans="1:5" x14ac:dyDescent="0.25">
      <c r="A348" t="s">
        <v>70</v>
      </c>
      <c r="B348" t="s">
        <v>0</v>
      </c>
      <c r="C348" t="s">
        <v>422</v>
      </c>
      <c r="D348" t="s">
        <v>227</v>
      </c>
      <c r="E348" t="s">
        <v>484</v>
      </c>
    </row>
    <row r="349" spans="1:5" x14ac:dyDescent="0.25">
      <c r="A349" t="s">
        <v>70</v>
      </c>
      <c r="B349" t="s">
        <v>6</v>
      </c>
      <c r="D349" t="s">
        <v>227</v>
      </c>
      <c r="E349" t="s">
        <v>485</v>
      </c>
    </row>
    <row r="350" spans="1:5" x14ac:dyDescent="0.25">
      <c r="A350" t="s">
        <v>70</v>
      </c>
      <c r="B350" t="s">
        <v>0</v>
      </c>
      <c r="C350" t="s">
        <v>418</v>
      </c>
      <c r="D350" t="s">
        <v>421</v>
      </c>
    </row>
    <row r="351" spans="1:5" x14ac:dyDescent="0.25">
      <c r="A351" s="42" t="s">
        <v>662</v>
      </c>
      <c r="B351" s="42" t="s">
        <v>532</v>
      </c>
      <c r="C351" s="42" t="s">
        <v>532</v>
      </c>
      <c r="D351" s="42" t="s">
        <v>532</v>
      </c>
      <c r="E351" s="42" t="s">
        <v>532</v>
      </c>
    </row>
    <row r="352" spans="1:5" x14ac:dyDescent="0.25">
      <c r="A352" t="s">
        <v>389</v>
      </c>
      <c r="B352" t="s">
        <v>6</v>
      </c>
      <c r="D352" t="s">
        <v>227</v>
      </c>
      <c r="E352" t="s">
        <v>487</v>
      </c>
    </row>
    <row r="353" spans="1:5" x14ac:dyDescent="0.25">
      <c r="A353" t="s">
        <v>389</v>
      </c>
      <c r="B353" t="s">
        <v>0</v>
      </c>
      <c r="C353" t="s">
        <v>420</v>
      </c>
      <c r="D353" t="s">
        <v>227</v>
      </c>
      <c r="E353" t="s">
        <v>486</v>
      </c>
    </row>
    <row r="354" spans="1:5" x14ac:dyDescent="0.25">
      <c r="A354" t="s">
        <v>389</v>
      </c>
      <c r="B354" t="s">
        <v>0</v>
      </c>
      <c r="C354" t="s">
        <v>422</v>
      </c>
      <c r="D354" t="s">
        <v>421</v>
      </c>
    </row>
    <row r="355" spans="1:5" x14ac:dyDescent="0.25">
      <c r="A355" t="s">
        <v>389</v>
      </c>
      <c r="B355" t="s">
        <v>0</v>
      </c>
      <c r="C355" t="s">
        <v>418</v>
      </c>
      <c r="D355" t="s">
        <v>421</v>
      </c>
    </row>
    <row r="356" spans="1:5" x14ac:dyDescent="0.25">
      <c r="A356" t="s">
        <v>71</v>
      </c>
      <c r="B356" t="s">
        <v>0</v>
      </c>
      <c r="C356" t="s">
        <v>418</v>
      </c>
      <c r="D356" t="s">
        <v>421</v>
      </c>
    </row>
    <row r="357" spans="1:5" x14ac:dyDescent="0.25">
      <c r="A357" t="s">
        <v>71</v>
      </c>
      <c r="B357" t="s">
        <v>0</v>
      </c>
      <c r="C357" t="s">
        <v>420</v>
      </c>
      <c r="D357" t="s">
        <v>421</v>
      </c>
    </row>
    <row r="358" spans="1:5" x14ac:dyDescent="0.25">
      <c r="A358" t="s">
        <v>71</v>
      </c>
      <c r="B358" t="s">
        <v>6</v>
      </c>
      <c r="D358" t="s">
        <v>423</v>
      </c>
    </row>
    <row r="359" spans="1:5" x14ac:dyDescent="0.25">
      <c r="A359" t="s">
        <v>71</v>
      </c>
      <c r="B359" t="s">
        <v>0</v>
      </c>
      <c r="C359" t="s">
        <v>422</v>
      </c>
      <c r="D359" t="s">
        <v>227</v>
      </c>
      <c r="E359" t="s">
        <v>488</v>
      </c>
    </row>
    <row r="360" spans="1:5" x14ac:dyDescent="0.25">
      <c r="A360" t="s">
        <v>72</v>
      </c>
      <c r="B360" t="s">
        <v>0</v>
      </c>
      <c r="C360" t="s">
        <v>418</v>
      </c>
      <c r="D360" t="s">
        <v>421</v>
      </c>
    </row>
    <row r="361" spans="1:5" x14ac:dyDescent="0.25">
      <c r="A361" t="s">
        <v>72</v>
      </c>
      <c r="B361" t="s">
        <v>0</v>
      </c>
      <c r="C361" t="s">
        <v>420</v>
      </c>
      <c r="D361" t="s">
        <v>421</v>
      </c>
    </row>
    <row r="362" spans="1:5" x14ac:dyDescent="0.25">
      <c r="A362" t="s">
        <v>72</v>
      </c>
      <c r="B362" t="s">
        <v>0</v>
      </c>
      <c r="C362" t="s">
        <v>422</v>
      </c>
      <c r="D362" t="s">
        <v>421</v>
      </c>
    </row>
    <row r="363" spans="1:5" x14ac:dyDescent="0.25">
      <c r="A363" t="s">
        <v>72</v>
      </c>
      <c r="B363" t="s">
        <v>6</v>
      </c>
      <c r="D363" t="s">
        <v>423</v>
      </c>
    </row>
    <row r="364" spans="1:5" x14ac:dyDescent="0.25">
      <c r="A364" t="s">
        <v>73</v>
      </c>
      <c r="B364" t="s">
        <v>0</v>
      </c>
      <c r="C364" t="s">
        <v>418</v>
      </c>
      <c r="D364" t="s">
        <v>421</v>
      </c>
    </row>
    <row r="365" spans="1:5" x14ac:dyDescent="0.25">
      <c r="A365" t="s">
        <v>73</v>
      </c>
      <c r="B365" t="s">
        <v>0</v>
      </c>
      <c r="C365" t="s">
        <v>420</v>
      </c>
      <c r="D365" t="s">
        <v>421</v>
      </c>
    </row>
    <row r="366" spans="1:5" x14ac:dyDescent="0.25">
      <c r="A366" t="s">
        <v>73</v>
      </c>
      <c r="B366" t="s">
        <v>0</v>
      </c>
      <c r="C366" t="s">
        <v>422</v>
      </c>
      <c r="D366" t="s">
        <v>421</v>
      </c>
    </row>
    <row r="367" spans="1:5" x14ac:dyDescent="0.25">
      <c r="A367" t="s">
        <v>73</v>
      </c>
      <c r="B367" t="s">
        <v>6</v>
      </c>
      <c r="D367" t="s">
        <v>421</v>
      </c>
    </row>
    <row r="368" spans="1:5" x14ac:dyDescent="0.25">
      <c r="A368" t="s">
        <v>653</v>
      </c>
      <c r="B368" t="s">
        <v>0</v>
      </c>
      <c r="C368" t="s">
        <v>422</v>
      </c>
      <c r="D368" t="s">
        <v>419</v>
      </c>
    </row>
    <row r="369" spans="1:5" x14ac:dyDescent="0.25">
      <c r="A369" t="s">
        <v>653</v>
      </c>
      <c r="B369" t="s">
        <v>6</v>
      </c>
      <c r="D369" t="s">
        <v>423</v>
      </c>
    </row>
    <row r="370" spans="1:5" x14ac:dyDescent="0.25">
      <c r="A370" t="s">
        <v>653</v>
      </c>
      <c r="B370" t="s">
        <v>0</v>
      </c>
      <c r="C370" t="s">
        <v>420</v>
      </c>
      <c r="D370" t="s">
        <v>423</v>
      </c>
    </row>
    <row r="371" spans="1:5" x14ac:dyDescent="0.25">
      <c r="A371" t="s">
        <v>653</v>
      </c>
      <c r="B371" t="s">
        <v>0</v>
      </c>
      <c r="C371" t="s">
        <v>418</v>
      </c>
      <c r="D371" t="s">
        <v>421</v>
      </c>
    </row>
    <row r="372" spans="1:5" x14ac:dyDescent="0.25">
      <c r="A372" t="s">
        <v>390</v>
      </c>
      <c r="B372" t="s">
        <v>0</v>
      </c>
      <c r="C372" t="s">
        <v>418</v>
      </c>
      <c r="D372" t="s">
        <v>421</v>
      </c>
    </row>
    <row r="373" spans="1:5" x14ac:dyDescent="0.25">
      <c r="A373" t="s">
        <v>390</v>
      </c>
      <c r="B373" t="s">
        <v>0</v>
      </c>
      <c r="C373" t="s">
        <v>420</v>
      </c>
      <c r="D373" t="s">
        <v>421</v>
      </c>
    </row>
    <row r="374" spans="1:5" x14ac:dyDescent="0.25">
      <c r="A374" t="s">
        <v>390</v>
      </c>
      <c r="B374" t="s">
        <v>6</v>
      </c>
      <c r="D374" t="s">
        <v>421</v>
      </c>
    </row>
    <row r="375" spans="1:5" x14ac:dyDescent="0.25">
      <c r="A375" t="s">
        <v>390</v>
      </c>
      <c r="B375" t="s">
        <v>0</v>
      </c>
      <c r="C375" t="s">
        <v>422</v>
      </c>
      <c r="D375" t="s">
        <v>423</v>
      </c>
    </row>
    <row r="376" spans="1:5" x14ac:dyDescent="0.25">
      <c r="A376" t="s">
        <v>74</v>
      </c>
      <c r="B376" t="s">
        <v>0</v>
      </c>
      <c r="C376" t="s">
        <v>420</v>
      </c>
      <c r="D376" t="s">
        <v>421</v>
      </c>
    </row>
    <row r="377" spans="1:5" x14ac:dyDescent="0.25">
      <c r="A377" t="s">
        <v>74</v>
      </c>
      <c r="B377" t="s">
        <v>0</v>
      </c>
      <c r="C377" t="s">
        <v>422</v>
      </c>
      <c r="D377" t="s">
        <v>421</v>
      </c>
    </row>
    <row r="378" spans="1:5" x14ac:dyDescent="0.25">
      <c r="A378" t="s">
        <v>74</v>
      </c>
      <c r="B378" t="s">
        <v>6</v>
      </c>
      <c r="D378" t="s">
        <v>421</v>
      </c>
    </row>
    <row r="379" spans="1:5" x14ac:dyDescent="0.25">
      <c r="A379" t="s">
        <v>74</v>
      </c>
      <c r="B379" t="s">
        <v>0</v>
      </c>
      <c r="C379" t="s">
        <v>418</v>
      </c>
      <c r="D379" t="s">
        <v>419</v>
      </c>
    </row>
    <row r="380" spans="1:5" x14ac:dyDescent="0.25">
      <c r="A380" t="s">
        <v>75</v>
      </c>
      <c r="B380" t="s">
        <v>0</v>
      </c>
      <c r="C380" t="s">
        <v>418</v>
      </c>
      <c r="D380" t="s">
        <v>421</v>
      </c>
    </row>
    <row r="381" spans="1:5" x14ac:dyDescent="0.25">
      <c r="A381" t="s">
        <v>75</v>
      </c>
      <c r="B381" t="s">
        <v>0</v>
      </c>
      <c r="C381" t="s">
        <v>420</v>
      </c>
      <c r="D381" t="s">
        <v>421</v>
      </c>
    </row>
    <row r="382" spans="1:5" x14ac:dyDescent="0.25">
      <c r="A382" t="s">
        <v>75</v>
      </c>
      <c r="B382" t="s">
        <v>6</v>
      </c>
      <c r="D382" t="s">
        <v>227</v>
      </c>
      <c r="E382" t="s">
        <v>489</v>
      </c>
    </row>
    <row r="383" spans="1:5" x14ac:dyDescent="0.25">
      <c r="A383" t="s">
        <v>75</v>
      </c>
      <c r="B383" t="s">
        <v>0</v>
      </c>
      <c r="C383" t="s">
        <v>422</v>
      </c>
      <c r="D383" t="s">
        <v>423</v>
      </c>
    </row>
    <row r="384" spans="1:5" x14ac:dyDescent="0.25">
      <c r="A384" t="s">
        <v>76</v>
      </c>
      <c r="B384" t="s">
        <v>0</v>
      </c>
      <c r="C384" t="s">
        <v>422</v>
      </c>
      <c r="D384" t="s">
        <v>423</v>
      </c>
    </row>
    <row r="385" spans="1:5" x14ac:dyDescent="0.25">
      <c r="A385" t="s">
        <v>76</v>
      </c>
      <c r="B385" t="s">
        <v>0</v>
      </c>
      <c r="C385" t="s">
        <v>420</v>
      </c>
      <c r="D385" t="s">
        <v>421</v>
      </c>
    </row>
    <row r="386" spans="1:5" x14ac:dyDescent="0.25">
      <c r="A386" t="s">
        <v>76</v>
      </c>
      <c r="B386" t="s">
        <v>6</v>
      </c>
      <c r="D386" t="s">
        <v>227</v>
      </c>
      <c r="E386" t="s">
        <v>490</v>
      </c>
    </row>
    <row r="387" spans="1:5" x14ac:dyDescent="0.25">
      <c r="A387" t="s">
        <v>76</v>
      </c>
      <c r="B387" t="s">
        <v>0</v>
      </c>
      <c r="C387" t="s">
        <v>418</v>
      </c>
      <c r="D387" t="s">
        <v>419</v>
      </c>
    </row>
    <row r="388" spans="1:5" x14ac:dyDescent="0.25">
      <c r="A388" t="s">
        <v>391</v>
      </c>
      <c r="B388" t="s">
        <v>0</v>
      </c>
      <c r="C388" t="s">
        <v>418</v>
      </c>
      <c r="D388" t="s">
        <v>421</v>
      </c>
    </row>
    <row r="389" spans="1:5" x14ac:dyDescent="0.25">
      <c r="A389" t="s">
        <v>391</v>
      </c>
      <c r="B389" t="s">
        <v>0</v>
      </c>
      <c r="C389" t="s">
        <v>420</v>
      </c>
      <c r="D389" t="s">
        <v>423</v>
      </c>
    </row>
    <row r="390" spans="1:5" x14ac:dyDescent="0.25">
      <c r="A390" t="s">
        <v>391</v>
      </c>
      <c r="B390" t="s">
        <v>0</v>
      </c>
      <c r="C390" t="s">
        <v>422</v>
      </c>
      <c r="D390" t="s">
        <v>423</v>
      </c>
    </row>
    <row r="391" spans="1:5" x14ac:dyDescent="0.25">
      <c r="A391" t="s">
        <v>391</v>
      </c>
      <c r="B391" t="s">
        <v>6</v>
      </c>
      <c r="D391" t="s">
        <v>423</v>
      </c>
    </row>
    <row r="392" spans="1:5" x14ac:dyDescent="0.25">
      <c r="A392" t="s">
        <v>77</v>
      </c>
      <c r="B392" t="s">
        <v>6</v>
      </c>
      <c r="D392" t="s">
        <v>419</v>
      </c>
    </row>
    <row r="393" spans="1:5" x14ac:dyDescent="0.25">
      <c r="A393" t="s">
        <v>77</v>
      </c>
      <c r="B393" t="s">
        <v>0</v>
      </c>
      <c r="C393" t="s">
        <v>418</v>
      </c>
      <c r="D393" t="s">
        <v>419</v>
      </c>
    </row>
    <row r="394" spans="1:5" x14ac:dyDescent="0.25">
      <c r="A394" t="s">
        <v>77</v>
      </c>
      <c r="B394" t="s">
        <v>0</v>
      </c>
      <c r="C394" t="s">
        <v>420</v>
      </c>
      <c r="D394" t="s">
        <v>421</v>
      </c>
    </row>
    <row r="395" spans="1:5" x14ac:dyDescent="0.25">
      <c r="A395" t="s">
        <v>77</v>
      </c>
      <c r="B395" t="s">
        <v>0</v>
      </c>
      <c r="C395" t="s">
        <v>422</v>
      </c>
      <c r="D395" t="s">
        <v>421</v>
      </c>
    </row>
    <row r="396" spans="1:5" x14ac:dyDescent="0.25">
      <c r="A396" t="s">
        <v>78</v>
      </c>
      <c r="B396" t="s">
        <v>0</v>
      </c>
      <c r="C396" t="s">
        <v>418</v>
      </c>
      <c r="D396" t="s">
        <v>421</v>
      </c>
    </row>
    <row r="397" spans="1:5" x14ac:dyDescent="0.25">
      <c r="A397" t="s">
        <v>78</v>
      </c>
      <c r="B397" t="s">
        <v>0</v>
      </c>
      <c r="C397" t="s">
        <v>420</v>
      </c>
      <c r="D397" t="s">
        <v>421</v>
      </c>
    </row>
    <row r="398" spans="1:5" x14ac:dyDescent="0.25">
      <c r="A398" t="s">
        <v>78</v>
      </c>
      <c r="B398" t="s">
        <v>0</v>
      </c>
      <c r="C398" t="s">
        <v>422</v>
      </c>
      <c r="D398" t="s">
        <v>227</v>
      </c>
      <c r="E398" t="s">
        <v>491</v>
      </c>
    </row>
    <row r="399" spans="1:5" x14ac:dyDescent="0.25">
      <c r="A399" t="s">
        <v>78</v>
      </c>
      <c r="B399" t="s">
        <v>6</v>
      </c>
      <c r="D399" t="s">
        <v>423</v>
      </c>
    </row>
    <row r="400" spans="1:5" x14ac:dyDescent="0.25">
      <c r="A400" t="s">
        <v>79</v>
      </c>
      <c r="B400" t="s">
        <v>0</v>
      </c>
      <c r="C400" t="s">
        <v>422</v>
      </c>
      <c r="D400" t="s">
        <v>227</v>
      </c>
      <c r="E400" t="s">
        <v>492</v>
      </c>
    </row>
    <row r="401" spans="1:5" x14ac:dyDescent="0.25">
      <c r="A401" t="s">
        <v>79</v>
      </c>
      <c r="B401" t="s">
        <v>6</v>
      </c>
      <c r="D401" t="s">
        <v>227</v>
      </c>
      <c r="E401" t="s">
        <v>493</v>
      </c>
    </row>
    <row r="402" spans="1:5" x14ac:dyDescent="0.25">
      <c r="A402" t="s">
        <v>79</v>
      </c>
      <c r="B402" t="s">
        <v>0</v>
      </c>
      <c r="C402" t="s">
        <v>418</v>
      </c>
      <c r="D402" t="s">
        <v>421</v>
      </c>
    </row>
    <row r="403" spans="1:5" x14ac:dyDescent="0.25">
      <c r="A403" t="s">
        <v>79</v>
      </c>
      <c r="B403" t="s">
        <v>0</v>
      </c>
      <c r="C403" t="s">
        <v>420</v>
      </c>
      <c r="D403" t="s">
        <v>421</v>
      </c>
    </row>
    <row r="404" spans="1:5" x14ac:dyDescent="0.25">
      <c r="A404" t="s">
        <v>80</v>
      </c>
      <c r="B404" t="s">
        <v>0</v>
      </c>
      <c r="C404" t="s">
        <v>418</v>
      </c>
      <c r="D404" t="s">
        <v>419</v>
      </c>
    </row>
    <row r="405" spans="1:5" x14ac:dyDescent="0.25">
      <c r="A405" t="s">
        <v>80</v>
      </c>
      <c r="B405" t="s">
        <v>0</v>
      </c>
      <c r="C405" t="s">
        <v>420</v>
      </c>
      <c r="D405" t="s">
        <v>421</v>
      </c>
    </row>
    <row r="406" spans="1:5" x14ac:dyDescent="0.25">
      <c r="A406" t="s">
        <v>80</v>
      </c>
      <c r="B406" t="s">
        <v>6</v>
      </c>
      <c r="D406" t="s">
        <v>421</v>
      </c>
    </row>
    <row r="407" spans="1:5" x14ac:dyDescent="0.25">
      <c r="A407" t="s">
        <v>80</v>
      </c>
      <c r="B407" t="s">
        <v>0</v>
      </c>
      <c r="C407" t="s">
        <v>422</v>
      </c>
      <c r="D407" t="s">
        <v>227</v>
      </c>
      <c r="E407" t="s">
        <v>494</v>
      </c>
    </row>
    <row r="408" spans="1:5" x14ac:dyDescent="0.25">
      <c r="A408" t="s">
        <v>392</v>
      </c>
      <c r="B408" t="s">
        <v>0</v>
      </c>
      <c r="C408" t="s">
        <v>418</v>
      </c>
      <c r="D408" t="s">
        <v>421</v>
      </c>
    </row>
    <row r="409" spans="1:5" x14ac:dyDescent="0.25">
      <c r="A409" t="s">
        <v>392</v>
      </c>
      <c r="B409" t="s">
        <v>0</v>
      </c>
      <c r="C409" t="s">
        <v>420</v>
      </c>
      <c r="D409" t="s">
        <v>421</v>
      </c>
    </row>
    <row r="410" spans="1:5" x14ac:dyDescent="0.25">
      <c r="A410" t="s">
        <v>392</v>
      </c>
      <c r="B410" t="s">
        <v>0</v>
      </c>
      <c r="C410" t="s">
        <v>422</v>
      </c>
      <c r="D410" t="s">
        <v>421</v>
      </c>
    </row>
    <row r="411" spans="1:5" x14ac:dyDescent="0.25">
      <c r="A411" t="s">
        <v>392</v>
      </c>
      <c r="B411" t="s">
        <v>6</v>
      </c>
      <c r="D411" t="s">
        <v>421</v>
      </c>
      <c r="E411" t="s">
        <v>495</v>
      </c>
    </row>
    <row r="412" spans="1:5" x14ac:dyDescent="0.25">
      <c r="A412" t="s">
        <v>81</v>
      </c>
      <c r="B412" t="s">
        <v>0</v>
      </c>
      <c r="C412" t="s">
        <v>418</v>
      </c>
      <c r="D412" t="s">
        <v>421</v>
      </c>
    </row>
    <row r="413" spans="1:5" x14ac:dyDescent="0.25">
      <c r="A413" t="s">
        <v>81</v>
      </c>
      <c r="B413" t="s">
        <v>0</v>
      </c>
      <c r="C413" t="s">
        <v>420</v>
      </c>
      <c r="D413" t="s">
        <v>421</v>
      </c>
    </row>
    <row r="414" spans="1:5" x14ac:dyDescent="0.25">
      <c r="A414" t="s">
        <v>81</v>
      </c>
      <c r="B414" t="s">
        <v>0</v>
      </c>
      <c r="C414" t="s">
        <v>422</v>
      </c>
      <c r="D414" t="s">
        <v>421</v>
      </c>
    </row>
    <row r="415" spans="1:5" x14ac:dyDescent="0.25">
      <c r="A415" t="s">
        <v>81</v>
      </c>
      <c r="B415" t="s">
        <v>6</v>
      </c>
      <c r="D415" t="s">
        <v>423</v>
      </c>
    </row>
    <row r="416" spans="1:5" s="38" customFormat="1" x14ac:dyDescent="0.25">
      <c r="A416" s="38" t="s">
        <v>265</v>
      </c>
      <c r="B416" s="38" t="s">
        <v>0</v>
      </c>
      <c r="C416" s="38" t="s">
        <v>418</v>
      </c>
      <c r="D416" s="38" t="s">
        <v>419</v>
      </c>
    </row>
    <row r="417" spans="1:5" s="38" customFormat="1" x14ac:dyDescent="0.25">
      <c r="A417" s="38" t="s">
        <v>265</v>
      </c>
      <c r="B417" s="38" t="s">
        <v>0</v>
      </c>
      <c r="C417" s="38" t="s">
        <v>420</v>
      </c>
      <c r="D417" s="38" t="s">
        <v>421</v>
      </c>
    </row>
    <row r="418" spans="1:5" s="38" customFormat="1" x14ac:dyDescent="0.25">
      <c r="A418" s="38" t="s">
        <v>265</v>
      </c>
      <c r="B418" s="38" t="s">
        <v>0</v>
      </c>
      <c r="C418" s="38" t="s">
        <v>422</v>
      </c>
      <c r="D418" s="38" t="s">
        <v>227</v>
      </c>
      <c r="E418" s="38" t="s">
        <v>759</v>
      </c>
    </row>
    <row r="419" spans="1:5" s="38" customFormat="1" x14ac:dyDescent="0.25">
      <c r="A419" s="38" t="s">
        <v>265</v>
      </c>
      <c r="B419" s="38" t="s">
        <v>6</v>
      </c>
      <c r="D419" s="38" t="s">
        <v>227</v>
      </c>
      <c r="E419" s="38" t="s">
        <v>760</v>
      </c>
    </row>
    <row r="420" spans="1:5" x14ac:dyDescent="0.25">
      <c r="A420" t="s">
        <v>393</v>
      </c>
      <c r="B420" t="s">
        <v>0</v>
      </c>
      <c r="C420" t="s">
        <v>422</v>
      </c>
      <c r="D420" t="s">
        <v>423</v>
      </c>
    </row>
    <row r="421" spans="1:5" x14ac:dyDescent="0.25">
      <c r="A421" t="s">
        <v>393</v>
      </c>
      <c r="B421" t="s">
        <v>6</v>
      </c>
      <c r="D421" t="s">
        <v>227</v>
      </c>
      <c r="E421" t="s">
        <v>496</v>
      </c>
    </row>
    <row r="422" spans="1:5" x14ac:dyDescent="0.25">
      <c r="A422" t="s">
        <v>393</v>
      </c>
      <c r="B422" t="s">
        <v>0</v>
      </c>
      <c r="C422" t="s">
        <v>418</v>
      </c>
      <c r="D422" t="s">
        <v>419</v>
      </c>
    </row>
    <row r="423" spans="1:5" x14ac:dyDescent="0.25">
      <c r="A423" t="s">
        <v>393</v>
      </c>
      <c r="B423" t="s">
        <v>0</v>
      </c>
      <c r="C423" t="s">
        <v>420</v>
      </c>
      <c r="D423" t="s">
        <v>419</v>
      </c>
    </row>
    <row r="424" spans="1:5" x14ac:dyDescent="0.25">
      <c r="A424" t="s">
        <v>82</v>
      </c>
      <c r="B424" t="s">
        <v>0</v>
      </c>
      <c r="C424" t="s">
        <v>422</v>
      </c>
      <c r="D424" t="s">
        <v>227</v>
      </c>
      <c r="E424" t="s">
        <v>497</v>
      </c>
    </row>
    <row r="425" spans="1:5" x14ac:dyDescent="0.25">
      <c r="A425" t="s">
        <v>82</v>
      </c>
      <c r="B425" t="s">
        <v>6</v>
      </c>
      <c r="D425" t="s">
        <v>227</v>
      </c>
      <c r="E425" t="s">
        <v>498</v>
      </c>
    </row>
    <row r="426" spans="1:5" x14ac:dyDescent="0.25">
      <c r="A426" t="s">
        <v>82</v>
      </c>
      <c r="B426" t="s">
        <v>0</v>
      </c>
      <c r="C426" t="s">
        <v>418</v>
      </c>
      <c r="D426" t="s">
        <v>421</v>
      </c>
    </row>
    <row r="427" spans="1:5" x14ac:dyDescent="0.25">
      <c r="A427" t="s">
        <v>82</v>
      </c>
      <c r="B427" t="s">
        <v>0</v>
      </c>
      <c r="C427" t="s">
        <v>420</v>
      </c>
      <c r="D427" t="s">
        <v>421</v>
      </c>
    </row>
    <row r="428" spans="1:5" x14ac:dyDescent="0.25">
      <c r="A428" t="s">
        <v>394</v>
      </c>
      <c r="B428" t="s">
        <v>0</v>
      </c>
      <c r="C428" t="s">
        <v>418</v>
      </c>
      <c r="D428" t="s">
        <v>419</v>
      </c>
    </row>
    <row r="429" spans="1:5" x14ac:dyDescent="0.25">
      <c r="A429" t="s">
        <v>394</v>
      </c>
      <c r="B429" t="s">
        <v>0</v>
      </c>
      <c r="C429" t="s">
        <v>420</v>
      </c>
      <c r="D429" t="s">
        <v>419</v>
      </c>
    </row>
    <row r="430" spans="1:5" x14ac:dyDescent="0.25">
      <c r="A430" t="s">
        <v>394</v>
      </c>
      <c r="B430" t="s">
        <v>6</v>
      </c>
      <c r="D430" t="s">
        <v>423</v>
      </c>
    </row>
    <row r="431" spans="1:5" x14ac:dyDescent="0.25">
      <c r="A431" t="s">
        <v>394</v>
      </c>
      <c r="B431" t="s">
        <v>0</v>
      </c>
      <c r="C431" t="s">
        <v>422</v>
      </c>
      <c r="D431" t="s">
        <v>421</v>
      </c>
    </row>
    <row r="432" spans="1:5" x14ac:dyDescent="0.25">
      <c r="A432" t="s">
        <v>83</v>
      </c>
      <c r="B432" t="s">
        <v>0</v>
      </c>
      <c r="C432" t="s">
        <v>418</v>
      </c>
      <c r="D432" t="s">
        <v>421</v>
      </c>
    </row>
    <row r="433" spans="1:5" x14ac:dyDescent="0.25">
      <c r="A433" t="s">
        <v>83</v>
      </c>
      <c r="B433" t="s">
        <v>0</v>
      </c>
      <c r="C433" t="s">
        <v>420</v>
      </c>
      <c r="D433" t="s">
        <v>421</v>
      </c>
    </row>
    <row r="434" spans="1:5" x14ac:dyDescent="0.25">
      <c r="A434" t="s">
        <v>83</v>
      </c>
      <c r="B434" t="s">
        <v>0</v>
      </c>
      <c r="C434" t="s">
        <v>422</v>
      </c>
      <c r="D434" t="s">
        <v>421</v>
      </c>
    </row>
    <row r="435" spans="1:5" x14ac:dyDescent="0.25">
      <c r="A435" t="s">
        <v>83</v>
      </c>
      <c r="B435" t="s">
        <v>6</v>
      </c>
      <c r="D435" t="s">
        <v>421</v>
      </c>
    </row>
    <row r="436" spans="1:5" x14ac:dyDescent="0.25">
      <c r="A436" t="s">
        <v>598</v>
      </c>
      <c r="B436" t="s">
        <v>0</v>
      </c>
      <c r="C436" t="s">
        <v>418</v>
      </c>
      <c r="D436" t="s">
        <v>419</v>
      </c>
    </row>
    <row r="437" spans="1:5" x14ac:dyDescent="0.25">
      <c r="A437" t="s">
        <v>598</v>
      </c>
      <c r="B437" t="s">
        <v>6</v>
      </c>
      <c r="D437" t="s">
        <v>227</v>
      </c>
      <c r="E437" t="s">
        <v>733</v>
      </c>
    </row>
    <row r="438" spans="1:5" x14ac:dyDescent="0.25">
      <c r="A438" t="s">
        <v>598</v>
      </c>
      <c r="B438" t="s">
        <v>0</v>
      </c>
      <c r="C438" t="s">
        <v>420</v>
      </c>
      <c r="D438" t="s">
        <v>421</v>
      </c>
    </row>
    <row r="439" spans="1:5" x14ac:dyDescent="0.25">
      <c r="A439" t="s">
        <v>598</v>
      </c>
      <c r="B439" t="s">
        <v>0</v>
      </c>
      <c r="C439" t="s">
        <v>422</v>
      </c>
      <c r="D439" t="s">
        <v>421</v>
      </c>
    </row>
    <row r="440" spans="1:5" x14ac:dyDescent="0.25">
      <c r="A440" t="s">
        <v>395</v>
      </c>
      <c r="B440" t="s">
        <v>0</v>
      </c>
      <c r="C440" t="s">
        <v>418</v>
      </c>
      <c r="D440" t="s">
        <v>421</v>
      </c>
    </row>
    <row r="441" spans="1:5" x14ac:dyDescent="0.25">
      <c r="A441" t="s">
        <v>395</v>
      </c>
      <c r="B441" t="s">
        <v>0</v>
      </c>
      <c r="C441" t="s">
        <v>420</v>
      </c>
      <c r="D441" t="s">
        <v>421</v>
      </c>
    </row>
    <row r="442" spans="1:5" x14ac:dyDescent="0.25">
      <c r="A442" t="s">
        <v>395</v>
      </c>
      <c r="B442" t="s">
        <v>6</v>
      </c>
      <c r="D442" t="s">
        <v>423</v>
      </c>
    </row>
    <row r="443" spans="1:5" x14ac:dyDescent="0.25">
      <c r="A443" t="s">
        <v>395</v>
      </c>
      <c r="B443" t="s">
        <v>0</v>
      </c>
      <c r="C443" t="s">
        <v>422</v>
      </c>
      <c r="D443" t="s">
        <v>227</v>
      </c>
      <c r="E443" t="s">
        <v>499</v>
      </c>
    </row>
    <row r="444" spans="1:5" x14ac:dyDescent="0.25">
      <c r="A444" t="s">
        <v>84</v>
      </c>
      <c r="B444" t="s">
        <v>0</v>
      </c>
      <c r="C444" t="s">
        <v>422</v>
      </c>
      <c r="D444" t="s">
        <v>227</v>
      </c>
      <c r="E444" t="s">
        <v>500</v>
      </c>
    </row>
    <row r="445" spans="1:5" x14ac:dyDescent="0.25">
      <c r="A445" t="s">
        <v>84</v>
      </c>
      <c r="B445" t="s">
        <v>0</v>
      </c>
      <c r="C445" t="s">
        <v>418</v>
      </c>
      <c r="D445" t="s">
        <v>419</v>
      </c>
    </row>
    <row r="446" spans="1:5" x14ac:dyDescent="0.25">
      <c r="A446" t="s">
        <v>84</v>
      </c>
      <c r="B446" t="s">
        <v>0</v>
      </c>
      <c r="C446" t="s">
        <v>420</v>
      </c>
      <c r="D446" t="s">
        <v>423</v>
      </c>
    </row>
    <row r="447" spans="1:5" x14ac:dyDescent="0.25">
      <c r="A447" t="s">
        <v>84</v>
      </c>
      <c r="B447" t="s">
        <v>6</v>
      </c>
      <c r="D447" t="s">
        <v>423</v>
      </c>
    </row>
    <row r="448" spans="1:5" x14ac:dyDescent="0.25">
      <c r="A448" t="s">
        <v>396</v>
      </c>
      <c r="B448" t="s">
        <v>0</v>
      </c>
      <c r="C448" t="s">
        <v>418</v>
      </c>
      <c r="D448" t="s">
        <v>421</v>
      </c>
    </row>
    <row r="449" spans="1:5" x14ac:dyDescent="0.25">
      <c r="A449" t="s">
        <v>396</v>
      </c>
      <c r="B449" t="s">
        <v>0</v>
      </c>
      <c r="C449" t="s">
        <v>420</v>
      </c>
      <c r="D449" t="s">
        <v>421</v>
      </c>
    </row>
    <row r="450" spans="1:5" x14ac:dyDescent="0.25">
      <c r="A450" t="s">
        <v>396</v>
      </c>
      <c r="B450" t="s">
        <v>0</v>
      </c>
      <c r="C450" t="s">
        <v>422</v>
      </c>
      <c r="D450" t="s">
        <v>227</v>
      </c>
      <c r="E450" t="s">
        <v>230</v>
      </c>
    </row>
    <row r="451" spans="1:5" x14ac:dyDescent="0.25">
      <c r="A451" t="s">
        <v>396</v>
      </c>
      <c r="B451" t="s">
        <v>6</v>
      </c>
      <c r="D451" t="s">
        <v>227</v>
      </c>
      <c r="E451" t="s">
        <v>230</v>
      </c>
    </row>
    <row r="452" spans="1:5" x14ac:dyDescent="0.25">
      <c r="A452" t="s">
        <v>85</v>
      </c>
      <c r="B452" t="s">
        <v>0</v>
      </c>
      <c r="C452" t="s">
        <v>418</v>
      </c>
      <c r="D452" t="s">
        <v>421</v>
      </c>
    </row>
    <row r="453" spans="1:5" x14ac:dyDescent="0.25">
      <c r="A453" t="s">
        <v>85</v>
      </c>
      <c r="B453" t="s">
        <v>0</v>
      </c>
      <c r="C453" t="s">
        <v>420</v>
      </c>
      <c r="D453" t="s">
        <v>421</v>
      </c>
    </row>
    <row r="454" spans="1:5" x14ac:dyDescent="0.25">
      <c r="A454" t="s">
        <v>85</v>
      </c>
      <c r="B454" t="s">
        <v>0</v>
      </c>
      <c r="C454" t="s">
        <v>422</v>
      </c>
      <c r="D454" t="s">
        <v>421</v>
      </c>
    </row>
    <row r="455" spans="1:5" x14ac:dyDescent="0.25">
      <c r="A455" t="s">
        <v>85</v>
      </c>
      <c r="B455" t="s">
        <v>6</v>
      </c>
      <c r="D455" t="s">
        <v>421</v>
      </c>
    </row>
    <row r="456" spans="1:5" x14ac:dyDescent="0.25">
      <c r="A456" t="s">
        <v>152</v>
      </c>
      <c r="B456" t="s">
        <v>0</v>
      </c>
      <c r="C456" t="s">
        <v>418</v>
      </c>
      <c r="D456" t="s">
        <v>419</v>
      </c>
    </row>
    <row r="457" spans="1:5" x14ac:dyDescent="0.25">
      <c r="A457" t="s">
        <v>152</v>
      </c>
      <c r="B457" t="s">
        <v>0</v>
      </c>
      <c r="C457" t="s">
        <v>420</v>
      </c>
      <c r="D457" t="s">
        <v>421</v>
      </c>
    </row>
    <row r="458" spans="1:5" x14ac:dyDescent="0.25">
      <c r="A458" t="s">
        <v>152</v>
      </c>
      <c r="B458" t="s">
        <v>6</v>
      </c>
      <c r="D458" t="s">
        <v>227</v>
      </c>
      <c r="E458" t="s">
        <v>501</v>
      </c>
    </row>
    <row r="459" spans="1:5" x14ac:dyDescent="0.25">
      <c r="A459" t="s">
        <v>152</v>
      </c>
      <c r="B459" t="s">
        <v>0</v>
      </c>
      <c r="C459" t="s">
        <v>422</v>
      </c>
      <c r="D459" t="s">
        <v>423</v>
      </c>
    </row>
    <row r="460" spans="1:5" x14ac:dyDescent="0.25">
      <c r="A460" t="s">
        <v>86</v>
      </c>
      <c r="B460" t="s">
        <v>6</v>
      </c>
      <c r="D460" t="s">
        <v>227</v>
      </c>
      <c r="E460" t="s">
        <v>451</v>
      </c>
    </row>
    <row r="461" spans="1:5" x14ac:dyDescent="0.25">
      <c r="A461" t="s">
        <v>86</v>
      </c>
      <c r="B461" t="s">
        <v>0</v>
      </c>
      <c r="C461" t="s">
        <v>418</v>
      </c>
      <c r="D461" t="s">
        <v>421</v>
      </c>
    </row>
    <row r="462" spans="1:5" x14ac:dyDescent="0.25">
      <c r="A462" t="s">
        <v>86</v>
      </c>
      <c r="B462" t="s">
        <v>0</v>
      </c>
      <c r="C462" t="s">
        <v>420</v>
      </c>
      <c r="D462" t="s">
        <v>421</v>
      </c>
    </row>
    <row r="463" spans="1:5" x14ac:dyDescent="0.25">
      <c r="A463" t="s">
        <v>86</v>
      </c>
      <c r="B463" t="s">
        <v>0</v>
      </c>
      <c r="C463" t="s">
        <v>422</v>
      </c>
      <c r="D463" t="s">
        <v>421</v>
      </c>
    </row>
    <row r="464" spans="1:5" x14ac:dyDescent="0.25">
      <c r="A464" t="s">
        <v>87</v>
      </c>
      <c r="B464" t="s">
        <v>0</v>
      </c>
      <c r="C464" t="s">
        <v>418</v>
      </c>
      <c r="D464" t="s">
        <v>227</v>
      </c>
      <c r="E464" t="s">
        <v>502</v>
      </c>
    </row>
    <row r="465" spans="1:5" x14ac:dyDescent="0.25">
      <c r="A465" t="s">
        <v>87</v>
      </c>
      <c r="B465" t="s">
        <v>0</v>
      </c>
      <c r="C465" t="s">
        <v>420</v>
      </c>
      <c r="D465" t="s">
        <v>227</v>
      </c>
      <c r="E465" t="s">
        <v>502</v>
      </c>
    </row>
    <row r="466" spans="1:5" x14ac:dyDescent="0.25">
      <c r="A466" t="s">
        <v>87</v>
      </c>
      <c r="B466" t="s">
        <v>0</v>
      </c>
      <c r="C466" t="s">
        <v>422</v>
      </c>
      <c r="D466" t="s">
        <v>227</v>
      </c>
      <c r="E466" t="s">
        <v>503</v>
      </c>
    </row>
    <row r="467" spans="1:5" x14ac:dyDescent="0.25">
      <c r="A467" t="s">
        <v>87</v>
      </c>
      <c r="B467" t="s">
        <v>6</v>
      </c>
      <c r="D467" t="s">
        <v>227</v>
      </c>
      <c r="E467" t="s">
        <v>504</v>
      </c>
    </row>
    <row r="468" spans="1:5" x14ac:dyDescent="0.25">
      <c r="A468" t="s">
        <v>88</v>
      </c>
      <c r="B468" t="s">
        <v>0</v>
      </c>
      <c r="C468" t="s">
        <v>422</v>
      </c>
      <c r="D468" t="s">
        <v>227</v>
      </c>
      <c r="E468" t="s">
        <v>505</v>
      </c>
    </row>
    <row r="469" spans="1:5" x14ac:dyDescent="0.25">
      <c r="A469" t="s">
        <v>88</v>
      </c>
      <c r="B469" t="s">
        <v>6</v>
      </c>
      <c r="D469" t="s">
        <v>423</v>
      </c>
    </row>
    <row r="470" spans="1:5" x14ac:dyDescent="0.25">
      <c r="A470" t="s">
        <v>88</v>
      </c>
      <c r="B470" t="s">
        <v>0</v>
      </c>
      <c r="C470" t="s">
        <v>418</v>
      </c>
      <c r="D470" t="s">
        <v>421</v>
      </c>
    </row>
    <row r="471" spans="1:5" x14ac:dyDescent="0.25">
      <c r="A471" t="s">
        <v>88</v>
      </c>
      <c r="B471" t="s">
        <v>0</v>
      </c>
      <c r="C471" t="s">
        <v>420</v>
      </c>
      <c r="D471" t="s">
        <v>421</v>
      </c>
    </row>
    <row r="472" spans="1:5" x14ac:dyDescent="0.25">
      <c r="A472" t="s">
        <v>89</v>
      </c>
      <c r="B472" t="s">
        <v>0</v>
      </c>
      <c r="C472" t="s">
        <v>422</v>
      </c>
      <c r="D472" t="s">
        <v>423</v>
      </c>
    </row>
    <row r="473" spans="1:5" x14ac:dyDescent="0.25">
      <c r="A473" t="s">
        <v>89</v>
      </c>
      <c r="B473" t="s">
        <v>6</v>
      </c>
      <c r="D473" t="s">
        <v>423</v>
      </c>
    </row>
    <row r="474" spans="1:5" x14ac:dyDescent="0.25">
      <c r="A474" t="s">
        <v>89</v>
      </c>
      <c r="B474" t="s">
        <v>0</v>
      </c>
      <c r="C474" t="s">
        <v>418</v>
      </c>
      <c r="D474" t="s">
        <v>419</v>
      </c>
    </row>
    <row r="475" spans="1:5" x14ac:dyDescent="0.25">
      <c r="A475" t="s">
        <v>89</v>
      </c>
      <c r="B475" t="s">
        <v>0</v>
      </c>
      <c r="C475" t="s">
        <v>420</v>
      </c>
      <c r="D475" t="s">
        <v>421</v>
      </c>
    </row>
    <row r="476" spans="1:5" x14ac:dyDescent="0.25">
      <c r="A476" t="s">
        <v>397</v>
      </c>
      <c r="B476" t="s">
        <v>6</v>
      </c>
      <c r="D476" t="s">
        <v>227</v>
      </c>
      <c r="E476" t="s">
        <v>506</v>
      </c>
    </row>
    <row r="477" spans="1:5" x14ac:dyDescent="0.25">
      <c r="A477" t="s">
        <v>397</v>
      </c>
      <c r="B477" t="s">
        <v>0</v>
      </c>
      <c r="C477" t="s">
        <v>418</v>
      </c>
      <c r="D477" t="s">
        <v>421</v>
      </c>
    </row>
    <row r="478" spans="1:5" x14ac:dyDescent="0.25">
      <c r="A478" t="s">
        <v>397</v>
      </c>
      <c r="B478" t="s">
        <v>0</v>
      </c>
      <c r="C478" t="s">
        <v>420</v>
      </c>
      <c r="D478" t="s">
        <v>421</v>
      </c>
    </row>
    <row r="479" spans="1:5" x14ac:dyDescent="0.25">
      <c r="A479" t="s">
        <v>397</v>
      </c>
      <c r="B479" t="s">
        <v>0</v>
      </c>
      <c r="C479" t="s">
        <v>422</v>
      </c>
      <c r="D479" t="s">
        <v>421</v>
      </c>
    </row>
    <row r="480" spans="1:5" x14ac:dyDescent="0.25">
      <c r="A480" t="s">
        <v>90</v>
      </c>
      <c r="B480" t="s">
        <v>0</v>
      </c>
      <c r="C480" t="s">
        <v>420</v>
      </c>
      <c r="D480" t="s">
        <v>421</v>
      </c>
    </row>
    <row r="481" spans="1:5" x14ac:dyDescent="0.25">
      <c r="A481" t="s">
        <v>90</v>
      </c>
      <c r="B481" t="s">
        <v>6</v>
      </c>
      <c r="D481" t="s">
        <v>423</v>
      </c>
    </row>
    <row r="482" spans="1:5" x14ac:dyDescent="0.25">
      <c r="A482" t="s">
        <v>90</v>
      </c>
      <c r="B482" t="s">
        <v>0</v>
      </c>
      <c r="C482" t="s">
        <v>418</v>
      </c>
      <c r="D482" t="s">
        <v>227</v>
      </c>
      <c r="E482" t="s">
        <v>460</v>
      </c>
    </row>
    <row r="483" spans="1:5" x14ac:dyDescent="0.25">
      <c r="A483" t="s">
        <v>90</v>
      </c>
      <c r="B483" t="s">
        <v>0</v>
      </c>
      <c r="C483" t="s">
        <v>422</v>
      </c>
      <c r="D483" t="s">
        <v>419</v>
      </c>
    </row>
    <row r="484" spans="1:5" x14ac:dyDescent="0.25">
      <c r="A484" t="s">
        <v>91</v>
      </c>
      <c r="B484" t="s">
        <v>0</v>
      </c>
      <c r="C484" t="s">
        <v>418</v>
      </c>
      <c r="D484" t="s">
        <v>421</v>
      </c>
      <c r="E484" t="s">
        <v>507</v>
      </c>
    </row>
    <row r="485" spans="1:5" x14ac:dyDescent="0.25">
      <c r="A485" t="s">
        <v>91</v>
      </c>
      <c r="B485" t="s">
        <v>0</v>
      </c>
      <c r="C485" t="s">
        <v>420</v>
      </c>
      <c r="D485" t="s">
        <v>421</v>
      </c>
    </row>
    <row r="486" spans="1:5" x14ac:dyDescent="0.25">
      <c r="A486" t="s">
        <v>91</v>
      </c>
      <c r="B486" t="s">
        <v>0</v>
      </c>
      <c r="C486" t="s">
        <v>422</v>
      </c>
      <c r="D486" t="s">
        <v>423</v>
      </c>
    </row>
    <row r="487" spans="1:5" x14ac:dyDescent="0.25">
      <c r="A487" t="s">
        <v>91</v>
      </c>
      <c r="B487" t="s">
        <v>6</v>
      </c>
      <c r="D487" t="s">
        <v>423</v>
      </c>
    </row>
    <row r="488" spans="1:5" x14ac:dyDescent="0.25">
      <c r="A488" t="s">
        <v>92</v>
      </c>
      <c r="B488" t="s">
        <v>0</v>
      </c>
      <c r="C488" t="s">
        <v>420</v>
      </c>
      <c r="D488" t="s">
        <v>423</v>
      </c>
    </row>
    <row r="489" spans="1:5" x14ac:dyDescent="0.25">
      <c r="A489" t="s">
        <v>92</v>
      </c>
      <c r="B489" t="s">
        <v>0</v>
      </c>
      <c r="C489" t="s">
        <v>422</v>
      </c>
      <c r="D489" t="s">
        <v>423</v>
      </c>
    </row>
    <row r="490" spans="1:5" x14ac:dyDescent="0.25">
      <c r="A490" t="s">
        <v>92</v>
      </c>
      <c r="B490" t="s">
        <v>0</v>
      </c>
      <c r="C490" t="s">
        <v>418</v>
      </c>
      <c r="D490" t="s">
        <v>419</v>
      </c>
    </row>
    <row r="491" spans="1:5" x14ac:dyDescent="0.25">
      <c r="A491" t="s">
        <v>92</v>
      </c>
      <c r="B491" t="s">
        <v>6</v>
      </c>
      <c r="D491" t="s">
        <v>421</v>
      </c>
    </row>
    <row r="492" spans="1:5" x14ac:dyDescent="0.25">
      <c r="A492" t="s">
        <v>93</v>
      </c>
      <c r="B492" t="s">
        <v>0</v>
      </c>
      <c r="C492" t="s">
        <v>422</v>
      </c>
      <c r="D492" t="s">
        <v>227</v>
      </c>
      <c r="E492" t="s">
        <v>436</v>
      </c>
    </row>
    <row r="493" spans="1:5" x14ac:dyDescent="0.25">
      <c r="A493" t="s">
        <v>93</v>
      </c>
      <c r="B493" t="s">
        <v>6</v>
      </c>
      <c r="D493" t="s">
        <v>423</v>
      </c>
    </row>
    <row r="494" spans="1:5" x14ac:dyDescent="0.25">
      <c r="A494" t="s">
        <v>93</v>
      </c>
      <c r="B494" t="s">
        <v>0</v>
      </c>
      <c r="C494" t="s">
        <v>418</v>
      </c>
      <c r="D494" t="s">
        <v>421</v>
      </c>
    </row>
    <row r="495" spans="1:5" x14ac:dyDescent="0.25">
      <c r="A495" t="s">
        <v>93</v>
      </c>
      <c r="B495" t="s">
        <v>0</v>
      </c>
      <c r="C495" t="s">
        <v>420</v>
      </c>
      <c r="D495" t="s">
        <v>421</v>
      </c>
    </row>
    <row r="496" spans="1:5" x14ac:dyDescent="0.25">
      <c r="A496" t="s">
        <v>94</v>
      </c>
      <c r="B496" t="s">
        <v>0</v>
      </c>
      <c r="C496" t="s">
        <v>420</v>
      </c>
      <c r="D496" t="s">
        <v>423</v>
      </c>
    </row>
    <row r="497" spans="1:4" x14ac:dyDescent="0.25">
      <c r="A497" t="s">
        <v>94</v>
      </c>
      <c r="B497" t="s">
        <v>0</v>
      </c>
      <c r="C497" t="s">
        <v>422</v>
      </c>
      <c r="D497" t="s">
        <v>423</v>
      </c>
    </row>
    <row r="498" spans="1:4" x14ac:dyDescent="0.25">
      <c r="A498" t="s">
        <v>94</v>
      </c>
      <c r="B498" t="s">
        <v>6</v>
      </c>
      <c r="D498" t="s">
        <v>423</v>
      </c>
    </row>
    <row r="499" spans="1:4" x14ac:dyDescent="0.25">
      <c r="A499" t="s">
        <v>94</v>
      </c>
      <c r="B499" t="s">
        <v>0</v>
      </c>
      <c r="C499" t="s">
        <v>418</v>
      </c>
      <c r="D499" t="s">
        <v>421</v>
      </c>
    </row>
    <row r="500" spans="1:4" x14ac:dyDescent="0.25">
      <c r="A500" t="s">
        <v>95</v>
      </c>
      <c r="B500" t="s">
        <v>0</v>
      </c>
      <c r="C500" t="s">
        <v>418</v>
      </c>
      <c r="D500" t="s">
        <v>421</v>
      </c>
    </row>
    <row r="501" spans="1:4" x14ac:dyDescent="0.25">
      <c r="A501" t="s">
        <v>95</v>
      </c>
      <c r="B501" t="s">
        <v>0</v>
      </c>
      <c r="C501" t="s">
        <v>420</v>
      </c>
      <c r="D501" t="s">
        <v>421</v>
      </c>
    </row>
    <row r="502" spans="1:4" x14ac:dyDescent="0.25">
      <c r="A502" t="s">
        <v>95</v>
      </c>
      <c r="B502" t="s">
        <v>0</v>
      </c>
      <c r="C502" t="s">
        <v>422</v>
      </c>
      <c r="D502" t="s">
        <v>421</v>
      </c>
    </row>
    <row r="503" spans="1:4" x14ac:dyDescent="0.25">
      <c r="A503" t="s">
        <v>95</v>
      </c>
      <c r="B503" t="s">
        <v>6</v>
      </c>
      <c r="D503" t="s">
        <v>421</v>
      </c>
    </row>
    <row r="504" spans="1:4" x14ac:dyDescent="0.25">
      <c r="A504" t="s">
        <v>96</v>
      </c>
      <c r="B504" t="s">
        <v>0</v>
      </c>
      <c r="C504" t="s">
        <v>418</v>
      </c>
      <c r="D504" t="s">
        <v>421</v>
      </c>
    </row>
    <row r="505" spans="1:4" x14ac:dyDescent="0.25">
      <c r="A505" t="s">
        <v>96</v>
      </c>
      <c r="B505" t="s">
        <v>0</v>
      </c>
      <c r="C505" t="s">
        <v>420</v>
      </c>
      <c r="D505" t="s">
        <v>421</v>
      </c>
    </row>
    <row r="506" spans="1:4" x14ac:dyDescent="0.25">
      <c r="A506" t="s">
        <v>96</v>
      </c>
      <c r="B506" t="s">
        <v>0</v>
      </c>
      <c r="C506" t="s">
        <v>422</v>
      </c>
      <c r="D506" t="s">
        <v>421</v>
      </c>
    </row>
    <row r="507" spans="1:4" x14ac:dyDescent="0.25">
      <c r="A507" t="s">
        <v>96</v>
      </c>
      <c r="B507" t="s">
        <v>6</v>
      </c>
      <c r="D507" t="s">
        <v>421</v>
      </c>
    </row>
    <row r="508" spans="1:4" x14ac:dyDescent="0.25">
      <c r="A508" t="s">
        <v>97</v>
      </c>
      <c r="B508" t="s">
        <v>0</v>
      </c>
      <c r="C508" t="s">
        <v>418</v>
      </c>
      <c r="D508" t="s">
        <v>421</v>
      </c>
    </row>
    <row r="509" spans="1:4" x14ac:dyDescent="0.25">
      <c r="A509" t="s">
        <v>97</v>
      </c>
      <c r="B509" t="s">
        <v>0</v>
      </c>
      <c r="C509" t="s">
        <v>420</v>
      </c>
      <c r="D509" t="s">
        <v>423</v>
      </c>
    </row>
    <row r="510" spans="1:4" x14ac:dyDescent="0.25">
      <c r="A510" t="s">
        <v>97</v>
      </c>
      <c r="B510" t="s">
        <v>0</v>
      </c>
      <c r="C510" t="s">
        <v>422</v>
      </c>
      <c r="D510" t="s">
        <v>423</v>
      </c>
    </row>
    <row r="511" spans="1:4" x14ac:dyDescent="0.25">
      <c r="A511" t="s">
        <v>97</v>
      </c>
      <c r="B511" t="s">
        <v>6</v>
      </c>
      <c r="D511" t="s">
        <v>423</v>
      </c>
    </row>
    <row r="512" spans="1:4" x14ac:dyDescent="0.25">
      <c r="A512" t="s">
        <v>98</v>
      </c>
      <c r="B512" t="s">
        <v>0</v>
      </c>
      <c r="C512" t="s">
        <v>422</v>
      </c>
      <c r="D512" t="s">
        <v>423</v>
      </c>
    </row>
    <row r="513" spans="1:5" x14ac:dyDescent="0.25">
      <c r="A513" t="s">
        <v>98</v>
      </c>
      <c r="B513" t="s">
        <v>0</v>
      </c>
      <c r="C513" t="s">
        <v>418</v>
      </c>
      <c r="D513" t="s">
        <v>419</v>
      </c>
    </row>
    <row r="514" spans="1:5" x14ac:dyDescent="0.25">
      <c r="A514" t="s">
        <v>98</v>
      </c>
      <c r="B514" t="s">
        <v>0</v>
      </c>
      <c r="C514" t="s">
        <v>420</v>
      </c>
      <c r="D514" t="s">
        <v>419</v>
      </c>
    </row>
    <row r="515" spans="1:5" x14ac:dyDescent="0.25">
      <c r="A515" t="s">
        <v>98</v>
      </c>
      <c r="B515" t="s">
        <v>6</v>
      </c>
      <c r="D515" t="s">
        <v>227</v>
      </c>
      <c r="E515" t="s">
        <v>508</v>
      </c>
    </row>
    <row r="516" spans="1:5" x14ac:dyDescent="0.25">
      <c r="A516" t="s">
        <v>99</v>
      </c>
      <c r="B516" t="s">
        <v>0</v>
      </c>
      <c r="C516" t="s">
        <v>418</v>
      </c>
      <c r="D516" t="s">
        <v>421</v>
      </c>
    </row>
    <row r="517" spans="1:5" x14ac:dyDescent="0.25">
      <c r="A517" t="s">
        <v>99</v>
      </c>
      <c r="B517" t="s">
        <v>0</v>
      </c>
      <c r="C517" t="s">
        <v>420</v>
      </c>
      <c r="D517" t="s">
        <v>421</v>
      </c>
    </row>
    <row r="518" spans="1:5" x14ac:dyDescent="0.25">
      <c r="A518" t="s">
        <v>99</v>
      </c>
      <c r="B518" t="s">
        <v>0</v>
      </c>
      <c r="C518" t="s">
        <v>422</v>
      </c>
      <c r="D518" t="s">
        <v>423</v>
      </c>
    </row>
    <row r="519" spans="1:5" x14ac:dyDescent="0.25">
      <c r="A519" t="s">
        <v>99</v>
      </c>
      <c r="B519" t="s">
        <v>6</v>
      </c>
      <c r="D519" t="s">
        <v>423</v>
      </c>
    </row>
    <row r="520" spans="1:5" x14ac:dyDescent="0.25">
      <c r="A520" s="42" t="s">
        <v>663</v>
      </c>
      <c r="B520" s="42" t="s">
        <v>532</v>
      </c>
      <c r="C520" s="42" t="s">
        <v>532</v>
      </c>
      <c r="D520" s="42" t="s">
        <v>532</v>
      </c>
      <c r="E520" s="42" t="s">
        <v>532</v>
      </c>
    </row>
    <row r="521" spans="1:5" x14ac:dyDescent="0.25">
      <c r="A521" t="s">
        <v>267</v>
      </c>
      <c r="B521" t="s">
        <v>0</v>
      </c>
      <c r="C521" t="s">
        <v>422</v>
      </c>
      <c r="D521" t="s">
        <v>423</v>
      </c>
    </row>
    <row r="522" spans="1:5" x14ac:dyDescent="0.25">
      <c r="A522" t="s">
        <v>267</v>
      </c>
      <c r="B522" t="s">
        <v>0</v>
      </c>
      <c r="C522" t="s">
        <v>420</v>
      </c>
      <c r="D522" t="s">
        <v>421</v>
      </c>
    </row>
    <row r="523" spans="1:5" x14ac:dyDescent="0.25">
      <c r="A523" t="s">
        <v>267</v>
      </c>
      <c r="B523" t="s">
        <v>6</v>
      </c>
      <c r="D523" t="s">
        <v>421</v>
      </c>
    </row>
    <row r="524" spans="1:5" x14ac:dyDescent="0.25">
      <c r="A524" t="s">
        <v>267</v>
      </c>
      <c r="B524" t="s">
        <v>0</v>
      </c>
      <c r="C524" t="s">
        <v>418</v>
      </c>
      <c r="D524" t="s">
        <v>419</v>
      </c>
    </row>
    <row r="525" spans="1:5" x14ac:dyDescent="0.25">
      <c r="A525" t="s">
        <v>100</v>
      </c>
      <c r="B525" t="s">
        <v>0</v>
      </c>
      <c r="C525" t="s">
        <v>418</v>
      </c>
      <c r="D525" t="s">
        <v>421</v>
      </c>
    </row>
    <row r="526" spans="1:5" x14ac:dyDescent="0.25">
      <c r="A526" t="s">
        <v>100</v>
      </c>
      <c r="B526" t="s">
        <v>0</v>
      </c>
      <c r="C526" t="s">
        <v>420</v>
      </c>
      <c r="D526" t="s">
        <v>421</v>
      </c>
    </row>
    <row r="527" spans="1:5" x14ac:dyDescent="0.25">
      <c r="A527" t="s">
        <v>100</v>
      </c>
      <c r="B527" t="s">
        <v>0</v>
      </c>
      <c r="C527" t="s">
        <v>422</v>
      </c>
      <c r="D527" t="s">
        <v>423</v>
      </c>
    </row>
    <row r="528" spans="1:5" x14ac:dyDescent="0.25">
      <c r="A528" t="s">
        <v>100</v>
      </c>
      <c r="B528" t="s">
        <v>6</v>
      </c>
      <c r="D528" t="s">
        <v>423</v>
      </c>
    </row>
    <row r="529" spans="1:5" x14ac:dyDescent="0.25">
      <c r="A529" t="s">
        <v>398</v>
      </c>
      <c r="B529" t="s">
        <v>0</v>
      </c>
      <c r="C529" t="s">
        <v>420</v>
      </c>
      <c r="D529" t="s">
        <v>421</v>
      </c>
    </row>
    <row r="530" spans="1:5" x14ac:dyDescent="0.25">
      <c r="A530" t="s">
        <v>398</v>
      </c>
      <c r="B530" t="s">
        <v>0</v>
      </c>
      <c r="C530" t="s">
        <v>418</v>
      </c>
      <c r="D530" t="s">
        <v>419</v>
      </c>
    </row>
    <row r="531" spans="1:5" x14ac:dyDescent="0.25">
      <c r="A531" t="s">
        <v>398</v>
      </c>
      <c r="B531" t="s">
        <v>0</v>
      </c>
      <c r="C531" t="s">
        <v>422</v>
      </c>
      <c r="D531" t="s">
        <v>227</v>
      </c>
      <c r="E531" t="s">
        <v>509</v>
      </c>
    </row>
    <row r="532" spans="1:5" x14ac:dyDescent="0.25">
      <c r="A532" t="s">
        <v>398</v>
      </c>
      <c r="B532" t="s">
        <v>6</v>
      </c>
      <c r="D532" t="s">
        <v>227</v>
      </c>
      <c r="E532" t="s">
        <v>510</v>
      </c>
    </row>
    <row r="533" spans="1:5" x14ac:dyDescent="0.25">
      <c r="A533" t="s">
        <v>101</v>
      </c>
      <c r="B533" t="s">
        <v>0</v>
      </c>
      <c r="C533" t="s">
        <v>418</v>
      </c>
      <c r="D533" t="s">
        <v>421</v>
      </c>
    </row>
    <row r="534" spans="1:5" x14ac:dyDescent="0.25">
      <c r="A534" t="s">
        <v>101</v>
      </c>
      <c r="B534" t="s">
        <v>0</v>
      </c>
      <c r="C534" t="s">
        <v>420</v>
      </c>
      <c r="D534" t="s">
        <v>421</v>
      </c>
    </row>
    <row r="535" spans="1:5" x14ac:dyDescent="0.25">
      <c r="A535" t="s">
        <v>101</v>
      </c>
      <c r="B535" t="s">
        <v>0</v>
      </c>
      <c r="C535" t="s">
        <v>422</v>
      </c>
      <c r="D535" t="s">
        <v>423</v>
      </c>
    </row>
    <row r="536" spans="1:5" x14ac:dyDescent="0.25">
      <c r="A536" t="s">
        <v>101</v>
      </c>
      <c r="B536" t="s">
        <v>6</v>
      </c>
      <c r="D536" t="s">
        <v>423</v>
      </c>
    </row>
    <row r="537" spans="1:5" x14ac:dyDescent="0.25">
      <c r="A537" t="s">
        <v>102</v>
      </c>
      <c r="B537" t="s">
        <v>0</v>
      </c>
      <c r="C537" t="s">
        <v>422</v>
      </c>
      <c r="D537" t="s">
        <v>423</v>
      </c>
    </row>
    <row r="538" spans="1:5" x14ac:dyDescent="0.25">
      <c r="A538" t="s">
        <v>102</v>
      </c>
      <c r="B538" t="s">
        <v>6</v>
      </c>
      <c r="D538" t="s">
        <v>227</v>
      </c>
      <c r="E538" t="s">
        <v>513</v>
      </c>
    </row>
    <row r="539" spans="1:5" x14ac:dyDescent="0.25">
      <c r="A539" t="s">
        <v>102</v>
      </c>
      <c r="B539" t="s">
        <v>0</v>
      </c>
      <c r="C539" t="s">
        <v>418</v>
      </c>
      <c r="D539" t="s">
        <v>227</v>
      </c>
      <c r="E539" t="s">
        <v>511</v>
      </c>
    </row>
    <row r="540" spans="1:5" x14ac:dyDescent="0.25">
      <c r="A540" t="s">
        <v>102</v>
      </c>
      <c r="B540" t="s">
        <v>0</v>
      </c>
      <c r="C540" t="s">
        <v>420</v>
      </c>
      <c r="D540" t="s">
        <v>227</v>
      </c>
      <c r="E540" t="s">
        <v>512</v>
      </c>
    </row>
    <row r="541" spans="1:5" x14ac:dyDescent="0.25">
      <c r="A541" t="s">
        <v>103</v>
      </c>
      <c r="B541" t="s">
        <v>0</v>
      </c>
      <c r="C541" t="s">
        <v>418</v>
      </c>
      <c r="D541" t="s">
        <v>421</v>
      </c>
    </row>
    <row r="542" spans="1:5" x14ac:dyDescent="0.25">
      <c r="A542" t="s">
        <v>103</v>
      </c>
      <c r="B542" t="s">
        <v>0</v>
      </c>
      <c r="C542" t="s">
        <v>420</v>
      </c>
      <c r="D542" t="s">
        <v>421</v>
      </c>
    </row>
    <row r="543" spans="1:5" x14ac:dyDescent="0.25">
      <c r="A543" t="s">
        <v>103</v>
      </c>
      <c r="B543" t="s">
        <v>0</v>
      </c>
      <c r="C543" t="s">
        <v>422</v>
      </c>
      <c r="D543" t="s">
        <v>421</v>
      </c>
    </row>
    <row r="544" spans="1:5" x14ac:dyDescent="0.25">
      <c r="A544" t="s">
        <v>103</v>
      </c>
      <c r="B544" t="s">
        <v>6</v>
      </c>
      <c r="D544" t="s">
        <v>421</v>
      </c>
    </row>
    <row r="545" spans="1:5" x14ac:dyDescent="0.25">
      <c r="A545" t="s">
        <v>104</v>
      </c>
      <c r="B545" t="s">
        <v>6</v>
      </c>
      <c r="D545" t="s">
        <v>423</v>
      </c>
    </row>
    <row r="546" spans="1:5" x14ac:dyDescent="0.25">
      <c r="A546" t="s">
        <v>104</v>
      </c>
      <c r="B546" t="s">
        <v>0</v>
      </c>
      <c r="C546" t="s">
        <v>418</v>
      </c>
      <c r="D546" t="s">
        <v>227</v>
      </c>
      <c r="E546">
        <v>4</v>
      </c>
    </row>
    <row r="547" spans="1:5" x14ac:dyDescent="0.25">
      <c r="A547" t="s">
        <v>104</v>
      </c>
      <c r="B547" t="s">
        <v>0</v>
      </c>
      <c r="C547" t="s">
        <v>420</v>
      </c>
      <c r="D547" t="s">
        <v>421</v>
      </c>
    </row>
    <row r="548" spans="1:5" x14ac:dyDescent="0.25">
      <c r="A548" t="s">
        <v>104</v>
      </c>
      <c r="B548" t="s">
        <v>0</v>
      </c>
      <c r="C548" t="s">
        <v>422</v>
      </c>
      <c r="D548" t="s">
        <v>421</v>
      </c>
    </row>
    <row r="549" spans="1:5" x14ac:dyDescent="0.25">
      <c r="A549" t="s">
        <v>105</v>
      </c>
      <c r="B549" t="s">
        <v>0</v>
      </c>
      <c r="C549" t="s">
        <v>422</v>
      </c>
      <c r="D549" t="s">
        <v>423</v>
      </c>
    </row>
    <row r="550" spans="1:5" x14ac:dyDescent="0.25">
      <c r="A550" t="s">
        <v>105</v>
      </c>
      <c r="B550" t="s">
        <v>6</v>
      </c>
      <c r="D550" t="s">
        <v>421</v>
      </c>
    </row>
    <row r="551" spans="1:5" x14ac:dyDescent="0.25">
      <c r="A551" t="s">
        <v>105</v>
      </c>
      <c r="B551" t="s">
        <v>0</v>
      </c>
      <c r="C551" t="s">
        <v>418</v>
      </c>
      <c r="D551" t="s">
        <v>421</v>
      </c>
    </row>
    <row r="552" spans="1:5" x14ac:dyDescent="0.25">
      <c r="A552" t="s">
        <v>105</v>
      </c>
      <c r="B552" t="s">
        <v>0</v>
      </c>
      <c r="C552" t="s">
        <v>420</v>
      </c>
      <c r="D552" t="s">
        <v>421</v>
      </c>
    </row>
    <row r="553" spans="1:5" x14ac:dyDescent="0.25">
      <c r="A553" t="s">
        <v>106</v>
      </c>
      <c r="B553" t="s">
        <v>0</v>
      </c>
      <c r="C553" t="s">
        <v>418</v>
      </c>
      <c r="D553" t="s">
        <v>421</v>
      </c>
    </row>
    <row r="554" spans="1:5" x14ac:dyDescent="0.25">
      <c r="A554" t="s">
        <v>106</v>
      </c>
      <c r="B554" t="s">
        <v>0</v>
      </c>
      <c r="C554" t="s">
        <v>420</v>
      </c>
      <c r="D554" t="s">
        <v>421</v>
      </c>
    </row>
    <row r="555" spans="1:5" x14ac:dyDescent="0.25">
      <c r="A555" t="s">
        <v>106</v>
      </c>
      <c r="B555" t="s">
        <v>0</v>
      </c>
      <c r="C555" t="s">
        <v>422</v>
      </c>
      <c r="D555" t="s">
        <v>227</v>
      </c>
      <c r="E555" t="s">
        <v>514</v>
      </c>
    </row>
    <row r="556" spans="1:5" x14ac:dyDescent="0.25">
      <c r="A556" t="s">
        <v>106</v>
      </c>
      <c r="B556" t="s">
        <v>6</v>
      </c>
      <c r="D556" t="s">
        <v>227</v>
      </c>
      <c r="E556" t="s">
        <v>515</v>
      </c>
    </row>
    <row r="557" spans="1:5" x14ac:dyDescent="0.25">
      <c r="A557" t="s">
        <v>654</v>
      </c>
      <c r="B557" t="s">
        <v>6</v>
      </c>
      <c r="D557" t="s">
        <v>227</v>
      </c>
      <c r="E557" t="s">
        <v>681</v>
      </c>
    </row>
    <row r="558" spans="1:5" x14ac:dyDescent="0.25">
      <c r="A558" t="s">
        <v>654</v>
      </c>
      <c r="B558" t="s">
        <v>0</v>
      </c>
      <c r="C558" t="s">
        <v>418</v>
      </c>
      <c r="D558" t="s">
        <v>421</v>
      </c>
    </row>
    <row r="559" spans="1:5" x14ac:dyDescent="0.25">
      <c r="A559" t="s">
        <v>654</v>
      </c>
      <c r="B559" t="s">
        <v>0</v>
      </c>
      <c r="C559" t="s">
        <v>420</v>
      </c>
      <c r="D559" t="s">
        <v>421</v>
      </c>
    </row>
    <row r="560" spans="1:5" x14ac:dyDescent="0.25">
      <c r="A560" t="s">
        <v>654</v>
      </c>
      <c r="B560" t="s">
        <v>0</v>
      </c>
      <c r="C560" t="s">
        <v>422</v>
      </c>
      <c r="D560" t="s">
        <v>421</v>
      </c>
    </row>
    <row r="561" spans="1:5" x14ac:dyDescent="0.25">
      <c r="A561" t="s">
        <v>399</v>
      </c>
      <c r="B561" t="s">
        <v>0</v>
      </c>
      <c r="C561" t="s">
        <v>420</v>
      </c>
      <c r="D561" t="s">
        <v>421</v>
      </c>
    </row>
    <row r="562" spans="1:5" x14ac:dyDescent="0.25">
      <c r="A562" t="s">
        <v>399</v>
      </c>
      <c r="B562" t="s">
        <v>6</v>
      </c>
      <c r="D562" t="s">
        <v>423</v>
      </c>
    </row>
    <row r="563" spans="1:5" x14ac:dyDescent="0.25">
      <c r="A563" t="s">
        <v>399</v>
      </c>
      <c r="B563" t="s">
        <v>0</v>
      </c>
      <c r="C563" t="s">
        <v>422</v>
      </c>
      <c r="D563" t="s">
        <v>419</v>
      </c>
    </row>
    <row r="564" spans="1:5" x14ac:dyDescent="0.25">
      <c r="A564" t="s">
        <v>399</v>
      </c>
      <c r="B564" t="s">
        <v>0</v>
      </c>
      <c r="C564" t="s">
        <v>418</v>
      </c>
      <c r="D564" t="s">
        <v>419</v>
      </c>
    </row>
    <row r="565" spans="1:5" x14ac:dyDescent="0.25">
      <c r="A565" t="s">
        <v>107</v>
      </c>
      <c r="B565" t="s">
        <v>0</v>
      </c>
      <c r="C565" t="s">
        <v>422</v>
      </c>
      <c r="D565" t="s">
        <v>423</v>
      </c>
      <c r="E565" t="s">
        <v>516</v>
      </c>
    </row>
    <row r="566" spans="1:5" x14ac:dyDescent="0.25">
      <c r="A566" t="s">
        <v>107</v>
      </c>
      <c r="B566" t="s">
        <v>6</v>
      </c>
      <c r="D566" t="s">
        <v>423</v>
      </c>
      <c r="E566" t="s">
        <v>517</v>
      </c>
    </row>
    <row r="567" spans="1:5" x14ac:dyDescent="0.25">
      <c r="A567" t="s">
        <v>107</v>
      </c>
      <c r="B567" t="s">
        <v>0</v>
      </c>
      <c r="C567" t="s">
        <v>418</v>
      </c>
      <c r="D567" t="s">
        <v>421</v>
      </c>
    </row>
    <row r="568" spans="1:5" x14ac:dyDescent="0.25">
      <c r="A568" t="s">
        <v>107</v>
      </c>
      <c r="B568" t="s">
        <v>0</v>
      </c>
      <c r="C568" t="s">
        <v>420</v>
      </c>
      <c r="D568" t="s">
        <v>421</v>
      </c>
    </row>
    <row r="569" spans="1:5" x14ac:dyDescent="0.25">
      <c r="A569" t="s">
        <v>600</v>
      </c>
      <c r="B569" t="s">
        <v>0</v>
      </c>
      <c r="C569" t="s">
        <v>418</v>
      </c>
      <c r="D569" t="s">
        <v>421</v>
      </c>
    </row>
    <row r="570" spans="1:5" x14ac:dyDescent="0.25">
      <c r="A570" t="s">
        <v>600</v>
      </c>
      <c r="B570" t="s">
        <v>0</v>
      </c>
      <c r="C570" t="s">
        <v>420</v>
      </c>
      <c r="D570" t="s">
        <v>421</v>
      </c>
    </row>
    <row r="571" spans="1:5" x14ac:dyDescent="0.25">
      <c r="A571" t="s">
        <v>600</v>
      </c>
      <c r="B571" t="s">
        <v>0</v>
      </c>
      <c r="C571" t="s">
        <v>422</v>
      </c>
      <c r="D571" t="s">
        <v>227</v>
      </c>
      <c r="E571" t="s">
        <v>734</v>
      </c>
    </row>
    <row r="572" spans="1:5" x14ac:dyDescent="0.25">
      <c r="A572" t="s">
        <v>600</v>
      </c>
      <c r="B572" t="s">
        <v>6</v>
      </c>
      <c r="D572" t="s">
        <v>227</v>
      </c>
      <c r="E572" t="s">
        <v>735</v>
      </c>
    </row>
    <row r="573" spans="1:5" x14ac:dyDescent="0.25">
      <c r="A573" t="s">
        <v>400</v>
      </c>
      <c r="B573" t="s">
        <v>0</v>
      </c>
      <c r="C573" t="s">
        <v>422</v>
      </c>
      <c r="D573" t="s">
        <v>227</v>
      </c>
      <c r="E573" t="s">
        <v>518</v>
      </c>
    </row>
    <row r="574" spans="1:5" x14ac:dyDescent="0.25">
      <c r="A574" t="s">
        <v>400</v>
      </c>
      <c r="B574" t="s">
        <v>6</v>
      </c>
      <c r="D574" t="s">
        <v>423</v>
      </c>
    </row>
    <row r="575" spans="1:5" x14ac:dyDescent="0.25">
      <c r="A575" t="s">
        <v>400</v>
      </c>
      <c r="B575" t="s">
        <v>0</v>
      </c>
      <c r="C575" t="s">
        <v>418</v>
      </c>
      <c r="D575" t="s">
        <v>421</v>
      </c>
    </row>
    <row r="576" spans="1:5" x14ac:dyDescent="0.25">
      <c r="A576" t="s">
        <v>400</v>
      </c>
      <c r="B576" t="s">
        <v>0</v>
      </c>
      <c r="C576" t="s">
        <v>420</v>
      </c>
      <c r="D576" t="s">
        <v>421</v>
      </c>
    </row>
    <row r="577" spans="1:5" x14ac:dyDescent="0.25">
      <c r="A577" s="42" t="s">
        <v>664</v>
      </c>
      <c r="B577" s="42" t="s">
        <v>532</v>
      </c>
      <c r="C577" s="42" t="s">
        <v>532</v>
      </c>
      <c r="D577" s="42" t="s">
        <v>532</v>
      </c>
      <c r="E577" s="42" t="s">
        <v>532</v>
      </c>
    </row>
    <row r="578" spans="1:5" x14ac:dyDescent="0.25">
      <c r="A578" t="s">
        <v>108</v>
      </c>
      <c r="B578" t="s">
        <v>0</v>
      </c>
      <c r="C578" t="s">
        <v>422</v>
      </c>
      <c r="D578" t="s">
        <v>423</v>
      </c>
    </row>
    <row r="579" spans="1:5" x14ac:dyDescent="0.25">
      <c r="A579" t="s">
        <v>108</v>
      </c>
      <c r="B579" t="s">
        <v>6</v>
      </c>
      <c r="D579" t="s">
        <v>423</v>
      </c>
    </row>
    <row r="580" spans="1:5" x14ac:dyDescent="0.25">
      <c r="A580" t="s">
        <v>108</v>
      </c>
      <c r="B580" t="s">
        <v>0</v>
      </c>
      <c r="C580" t="s">
        <v>420</v>
      </c>
      <c r="D580" t="s">
        <v>421</v>
      </c>
    </row>
    <row r="581" spans="1:5" x14ac:dyDescent="0.25">
      <c r="A581" t="s">
        <v>108</v>
      </c>
      <c r="B581" t="s">
        <v>0</v>
      </c>
      <c r="C581" t="s">
        <v>418</v>
      </c>
      <c r="D581" t="s">
        <v>419</v>
      </c>
    </row>
    <row r="582" spans="1:5" x14ac:dyDescent="0.25">
      <c r="A582" t="s">
        <v>109</v>
      </c>
      <c r="B582" t="s">
        <v>6</v>
      </c>
      <c r="D582" t="s">
        <v>227</v>
      </c>
      <c r="E582" t="s">
        <v>440</v>
      </c>
    </row>
    <row r="583" spans="1:5" x14ac:dyDescent="0.25">
      <c r="A583" t="s">
        <v>109</v>
      </c>
      <c r="B583" t="s">
        <v>0</v>
      </c>
      <c r="C583" t="s">
        <v>418</v>
      </c>
      <c r="D583" t="s">
        <v>421</v>
      </c>
    </row>
    <row r="584" spans="1:5" x14ac:dyDescent="0.25">
      <c r="A584" t="s">
        <v>109</v>
      </c>
      <c r="B584" t="s">
        <v>0</v>
      </c>
      <c r="C584" t="s">
        <v>420</v>
      </c>
      <c r="D584" t="s">
        <v>421</v>
      </c>
    </row>
    <row r="585" spans="1:5" x14ac:dyDescent="0.25">
      <c r="A585" t="s">
        <v>109</v>
      </c>
      <c r="B585" t="s">
        <v>0</v>
      </c>
      <c r="C585" t="s">
        <v>422</v>
      </c>
      <c r="D585" t="s">
        <v>423</v>
      </c>
    </row>
    <row r="586" spans="1:5" x14ac:dyDescent="0.25">
      <c r="A586" t="s">
        <v>110</v>
      </c>
      <c r="B586" t="s">
        <v>0</v>
      </c>
      <c r="C586" t="s">
        <v>420</v>
      </c>
      <c r="D586" t="s">
        <v>423</v>
      </c>
    </row>
    <row r="587" spans="1:5" x14ac:dyDescent="0.25">
      <c r="A587" t="s">
        <v>110</v>
      </c>
      <c r="B587" t="s">
        <v>6</v>
      </c>
      <c r="D587" t="s">
        <v>421</v>
      </c>
    </row>
    <row r="588" spans="1:5" x14ac:dyDescent="0.25">
      <c r="A588" t="s">
        <v>110</v>
      </c>
      <c r="B588" t="s">
        <v>0</v>
      </c>
      <c r="C588" t="s">
        <v>418</v>
      </c>
      <c r="D588" t="s">
        <v>421</v>
      </c>
    </row>
    <row r="589" spans="1:5" x14ac:dyDescent="0.25">
      <c r="A589" t="s">
        <v>110</v>
      </c>
      <c r="B589" t="s">
        <v>0</v>
      </c>
      <c r="C589" t="s">
        <v>422</v>
      </c>
      <c r="D589" t="s">
        <v>227</v>
      </c>
      <c r="E589" t="s">
        <v>519</v>
      </c>
    </row>
    <row r="590" spans="1:5" x14ac:dyDescent="0.25">
      <c r="A590" t="s">
        <v>111</v>
      </c>
      <c r="B590" t="s">
        <v>0</v>
      </c>
      <c r="C590" t="s">
        <v>418</v>
      </c>
      <c r="D590" t="s">
        <v>419</v>
      </c>
    </row>
    <row r="591" spans="1:5" x14ac:dyDescent="0.25">
      <c r="A591" t="s">
        <v>111</v>
      </c>
      <c r="B591" t="s">
        <v>0</v>
      </c>
      <c r="C591" t="s">
        <v>420</v>
      </c>
      <c r="D591" t="s">
        <v>421</v>
      </c>
    </row>
    <row r="592" spans="1:5" x14ac:dyDescent="0.25">
      <c r="A592" t="s">
        <v>111</v>
      </c>
      <c r="B592" t="s">
        <v>0</v>
      </c>
      <c r="C592" t="s">
        <v>422</v>
      </c>
      <c r="D592" t="s">
        <v>421</v>
      </c>
    </row>
    <row r="593" spans="1:5" x14ac:dyDescent="0.25">
      <c r="A593" t="s">
        <v>111</v>
      </c>
      <c r="B593" t="s">
        <v>6</v>
      </c>
      <c r="D593" t="s">
        <v>423</v>
      </c>
    </row>
    <row r="594" spans="1:5" x14ac:dyDescent="0.25">
      <c r="A594" t="s">
        <v>112</v>
      </c>
      <c r="B594" t="s">
        <v>6</v>
      </c>
      <c r="D594" t="s">
        <v>421</v>
      </c>
    </row>
    <row r="595" spans="1:5" x14ac:dyDescent="0.25">
      <c r="A595" t="s">
        <v>112</v>
      </c>
      <c r="B595" t="s">
        <v>0</v>
      </c>
      <c r="C595" t="s">
        <v>418</v>
      </c>
      <c r="D595" t="s">
        <v>421</v>
      </c>
    </row>
    <row r="596" spans="1:5" x14ac:dyDescent="0.25">
      <c r="A596" t="s">
        <v>112</v>
      </c>
      <c r="B596" t="s">
        <v>0</v>
      </c>
      <c r="C596" t="s">
        <v>420</v>
      </c>
      <c r="D596" t="s">
        <v>421</v>
      </c>
    </row>
    <row r="597" spans="1:5" x14ac:dyDescent="0.25">
      <c r="A597" t="s">
        <v>112</v>
      </c>
      <c r="B597" t="s">
        <v>0</v>
      </c>
      <c r="C597" t="s">
        <v>422</v>
      </c>
      <c r="D597" t="s">
        <v>227</v>
      </c>
      <c r="E597" t="s">
        <v>520</v>
      </c>
    </row>
    <row r="598" spans="1:5" x14ac:dyDescent="0.25">
      <c r="A598" t="s">
        <v>113</v>
      </c>
      <c r="B598" t="s">
        <v>0</v>
      </c>
      <c r="C598" t="s">
        <v>420</v>
      </c>
      <c r="D598" t="s">
        <v>423</v>
      </c>
    </row>
    <row r="599" spans="1:5" x14ac:dyDescent="0.25">
      <c r="A599" t="s">
        <v>113</v>
      </c>
      <c r="B599" t="s">
        <v>0</v>
      </c>
      <c r="C599" t="s">
        <v>422</v>
      </c>
      <c r="D599" t="s">
        <v>423</v>
      </c>
    </row>
    <row r="600" spans="1:5" x14ac:dyDescent="0.25">
      <c r="A600" t="s">
        <v>113</v>
      </c>
      <c r="B600" t="s">
        <v>6</v>
      </c>
      <c r="D600" t="s">
        <v>423</v>
      </c>
    </row>
    <row r="601" spans="1:5" x14ac:dyDescent="0.25">
      <c r="A601" t="s">
        <v>113</v>
      </c>
      <c r="B601" t="s">
        <v>0</v>
      </c>
      <c r="C601" t="s">
        <v>418</v>
      </c>
      <c r="D601" t="s">
        <v>421</v>
      </c>
    </row>
    <row r="602" spans="1:5" x14ac:dyDescent="0.25">
      <c r="A602" t="s">
        <v>114</v>
      </c>
      <c r="B602" t="s">
        <v>0</v>
      </c>
      <c r="C602" t="s">
        <v>418</v>
      </c>
      <c r="D602" t="s">
        <v>227</v>
      </c>
      <c r="E602">
        <v>4</v>
      </c>
    </row>
    <row r="603" spans="1:5" x14ac:dyDescent="0.25">
      <c r="A603" t="s">
        <v>114</v>
      </c>
      <c r="B603" t="s">
        <v>0</v>
      </c>
      <c r="C603" t="s">
        <v>422</v>
      </c>
      <c r="D603" t="s">
        <v>227</v>
      </c>
      <c r="E603">
        <v>0</v>
      </c>
    </row>
    <row r="604" spans="1:5" x14ac:dyDescent="0.25">
      <c r="A604" t="s">
        <v>114</v>
      </c>
      <c r="B604" t="s">
        <v>0</v>
      </c>
      <c r="C604" t="s">
        <v>420</v>
      </c>
      <c r="D604" t="s">
        <v>421</v>
      </c>
    </row>
    <row r="605" spans="1:5" x14ac:dyDescent="0.25">
      <c r="A605" t="s">
        <v>114</v>
      </c>
      <c r="B605" t="s">
        <v>6</v>
      </c>
      <c r="D605" t="s">
        <v>421</v>
      </c>
    </row>
    <row r="606" spans="1:5" x14ac:dyDescent="0.25">
      <c r="A606" t="s">
        <v>115</v>
      </c>
      <c r="B606" t="s">
        <v>0</v>
      </c>
      <c r="C606" t="s">
        <v>418</v>
      </c>
      <c r="D606" t="s">
        <v>227</v>
      </c>
      <c r="E606" t="s">
        <v>521</v>
      </c>
    </row>
    <row r="607" spans="1:5" x14ac:dyDescent="0.25">
      <c r="A607" t="s">
        <v>115</v>
      </c>
      <c r="B607" t="s">
        <v>0</v>
      </c>
      <c r="C607" t="s">
        <v>422</v>
      </c>
      <c r="D607" t="s">
        <v>423</v>
      </c>
    </row>
    <row r="608" spans="1:5" x14ac:dyDescent="0.25">
      <c r="A608" t="s">
        <v>115</v>
      </c>
      <c r="B608" t="s">
        <v>6</v>
      </c>
      <c r="D608" t="s">
        <v>423</v>
      </c>
    </row>
    <row r="609" spans="1:5" x14ac:dyDescent="0.25">
      <c r="A609" t="s">
        <v>115</v>
      </c>
      <c r="B609" t="s">
        <v>0</v>
      </c>
      <c r="C609" t="s">
        <v>420</v>
      </c>
      <c r="D609" t="s">
        <v>421</v>
      </c>
    </row>
    <row r="610" spans="1:5" x14ac:dyDescent="0.25">
      <c r="A610" t="s">
        <v>116</v>
      </c>
      <c r="B610" t="s">
        <v>0</v>
      </c>
      <c r="C610" t="s">
        <v>422</v>
      </c>
      <c r="D610" t="s">
        <v>227</v>
      </c>
      <c r="E610" t="s">
        <v>522</v>
      </c>
    </row>
    <row r="611" spans="1:5" x14ac:dyDescent="0.25">
      <c r="A611" t="s">
        <v>116</v>
      </c>
      <c r="B611" t="s">
        <v>6</v>
      </c>
      <c r="D611" t="s">
        <v>227</v>
      </c>
      <c r="E611" t="s">
        <v>523</v>
      </c>
    </row>
    <row r="612" spans="1:5" x14ac:dyDescent="0.25">
      <c r="A612" t="s">
        <v>116</v>
      </c>
      <c r="B612" t="s">
        <v>0</v>
      </c>
      <c r="C612" t="s">
        <v>418</v>
      </c>
      <c r="D612" t="s">
        <v>421</v>
      </c>
    </row>
    <row r="613" spans="1:5" x14ac:dyDescent="0.25">
      <c r="A613" t="s">
        <v>116</v>
      </c>
      <c r="B613" t="s">
        <v>0</v>
      </c>
      <c r="C613" t="s">
        <v>420</v>
      </c>
      <c r="D613" t="s">
        <v>421</v>
      </c>
    </row>
    <row r="614" spans="1:5" x14ac:dyDescent="0.25">
      <c r="A614" t="s">
        <v>117</v>
      </c>
      <c r="B614" t="s">
        <v>0</v>
      </c>
      <c r="C614" t="s">
        <v>418</v>
      </c>
      <c r="D614" t="s">
        <v>419</v>
      </c>
    </row>
    <row r="615" spans="1:5" x14ac:dyDescent="0.25">
      <c r="A615" t="s">
        <v>117</v>
      </c>
      <c r="B615" t="s">
        <v>0</v>
      </c>
      <c r="C615" t="s">
        <v>420</v>
      </c>
      <c r="D615" t="s">
        <v>227</v>
      </c>
      <c r="E615" t="s">
        <v>524</v>
      </c>
    </row>
    <row r="616" spans="1:5" x14ac:dyDescent="0.25">
      <c r="A616" t="s">
        <v>117</v>
      </c>
      <c r="B616" t="s">
        <v>0</v>
      </c>
      <c r="C616" t="s">
        <v>422</v>
      </c>
      <c r="D616" t="s">
        <v>227</v>
      </c>
      <c r="E616" t="s">
        <v>525</v>
      </c>
    </row>
    <row r="617" spans="1:5" x14ac:dyDescent="0.25">
      <c r="A617" t="s">
        <v>117</v>
      </c>
      <c r="B617" t="s">
        <v>6</v>
      </c>
      <c r="D617" t="s">
        <v>423</v>
      </c>
    </row>
    <row r="618" spans="1:5" x14ac:dyDescent="0.25">
      <c r="A618" t="s">
        <v>118</v>
      </c>
      <c r="B618" t="s">
        <v>6</v>
      </c>
      <c r="D618" t="s">
        <v>227</v>
      </c>
      <c r="E618" t="s">
        <v>451</v>
      </c>
    </row>
    <row r="619" spans="1:5" x14ac:dyDescent="0.25">
      <c r="A619" t="s">
        <v>118</v>
      </c>
      <c r="B619" t="s">
        <v>0</v>
      </c>
      <c r="C619" t="s">
        <v>418</v>
      </c>
      <c r="D619" t="s">
        <v>421</v>
      </c>
    </row>
    <row r="620" spans="1:5" x14ac:dyDescent="0.25">
      <c r="A620" t="s">
        <v>118</v>
      </c>
      <c r="B620" t="s">
        <v>0</v>
      </c>
      <c r="C620" t="s">
        <v>420</v>
      </c>
      <c r="D620" t="s">
        <v>421</v>
      </c>
    </row>
    <row r="621" spans="1:5" x14ac:dyDescent="0.25">
      <c r="A621" t="s">
        <v>118</v>
      </c>
      <c r="B621" t="s">
        <v>0</v>
      </c>
      <c r="C621" t="s">
        <v>422</v>
      </c>
      <c r="D621" t="s">
        <v>421</v>
      </c>
    </row>
    <row r="622" spans="1:5" x14ac:dyDescent="0.25">
      <c r="A622" t="s">
        <v>119</v>
      </c>
      <c r="B622" t="s">
        <v>0</v>
      </c>
      <c r="C622" t="s">
        <v>418</v>
      </c>
      <c r="D622" t="s">
        <v>419</v>
      </c>
    </row>
    <row r="623" spans="1:5" x14ac:dyDescent="0.25">
      <c r="A623" t="s">
        <v>119</v>
      </c>
      <c r="B623" t="s">
        <v>6</v>
      </c>
      <c r="D623" t="s">
        <v>423</v>
      </c>
    </row>
    <row r="624" spans="1:5" x14ac:dyDescent="0.25">
      <c r="A624" t="s">
        <v>119</v>
      </c>
      <c r="B624" t="s">
        <v>0</v>
      </c>
      <c r="C624" t="s">
        <v>420</v>
      </c>
      <c r="D624" t="s">
        <v>421</v>
      </c>
    </row>
    <row r="625" spans="1:5" x14ac:dyDescent="0.25">
      <c r="A625" t="s">
        <v>119</v>
      </c>
      <c r="B625" t="s">
        <v>0</v>
      </c>
      <c r="C625" t="s">
        <v>422</v>
      </c>
      <c r="D625" t="s">
        <v>421</v>
      </c>
    </row>
    <row r="626" spans="1:5" x14ac:dyDescent="0.25">
      <c r="A626" t="s">
        <v>401</v>
      </c>
      <c r="B626" t="s">
        <v>6</v>
      </c>
      <c r="D626" t="s">
        <v>421</v>
      </c>
    </row>
    <row r="627" spans="1:5" x14ac:dyDescent="0.25">
      <c r="A627" t="s">
        <v>401</v>
      </c>
      <c r="B627" t="s">
        <v>0</v>
      </c>
      <c r="C627" t="s">
        <v>418</v>
      </c>
      <c r="D627" t="s">
        <v>421</v>
      </c>
    </row>
    <row r="628" spans="1:5" x14ac:dyDescent="0.25">
      <c r="A628" t="s">
        <v>401</v>
      </c>
      <c r="B628" t="s">
        <v>0</v>
      </c>
      <c r="C628" t="s">
        <v>420</v>
      </c>
      <c r="D628" t="s">
        <v>421</v>
      </c>
    </row>
    <row r="629" spans="1:5" x14ac:dyDescent="0.25">
      <c r="A629" t="s">
        <v>401</v>
      </c>
      <c r="B629" t="s">
        <v>0</v>
      </c>
      <c r="C629" t="s">
        <v>422</v>
      </c>
      <c r="D629" t="s">
        <v>423</v>
      </c>
    </row>
    <row r="630" spans="1:5" x14ac:dyDescent="0.25">
      <c r="A630" t="s">
        <v>120</v>
      </c>
      <c r="B630" t="s">
        <v>0</v>
      </c>
      <c r="C630" t="s">
        <v>422</v>
      </c>
      <c r="D630" t="s">
        <v>423</v>
      </c>
    </row>
    <row r="631" spans="1:5" x14ac:dyDescent="0.25">
      <c r="A631" t="s">
        <v>120</v>
      </c>
      <c r="B631" t="s">
        <v>0</v>
      </c>
      <c r="C631" t="s">
        <v>418</v>
      </c>
      <c r="D631" t="s">
        <v>421</v>
      </c>
    </row>
    <row r="632" spans="1:5" x14ac:dyDescent="0.25">
      <c r="A632" t="s">
        <v>120</v>
      </c>
      <c r="B632" t="s">
        <v>0</v>
      </c>
      <c r="C632" t="s">
        <v>420</v>
      </c>
      <c r="D632" t="s">
        <v>421</v>
      </c>
    </row>
    <row r="633" spans="1:5" x14ac:dyDescent="0.25">
      <c r="A633" t="s">
        <v>120</v>
      </c>
      <c r="B633" t="s">
        <v>6</v>
      </c>
      <c r="D633" t="s">
        <v>227</v>
      </c>
      <c r="E633" t="s">
        <v>526</v>
      </c>
    </row>
    <row r="634" spans="1:5" x14ac:dyDescent="0.25">
      <c r="A634" t="s">
        <v>665</v>
      </c>
      <c r="B634" t="s">
        <v>0</v>
      </c>
      <c r="C634" t="s">
        <v>418</v>
      </c>
      <c r="D634" t="s">
        <v>421</v>
      </c>
    </row>
    <row r="635" spans="1:5" x14ac:dyDescent="0.25">
      <c r="A635" t="s">
        <v>665</v>
      </c>
      <c r="B635" t="s">
        <v>0</v>
      </c>
      <c r="C635" t="s">
        <v>420</v>
      </c>
      <c r="D635" t="s">
        <v>421</v>
      </c>
    </row>
    <row r="636" spans="1:5" x14ac:dyDescent="0.25">
      <c r="A636" t="s">
        <v>665</v>
      </c>
      <c r="B636" t="s">
        <v>0</v>
      </c>
      <c r="C636" t="s">
        <v>422</v>
      </c>
      <c r="D636" t="s">
        <v>421</v>
      </c>
    </row>
    <row r="637" spans="1:5" x14ac:dyDescent="0.25">
      <c r="A637" t="s">
        <v>665</v>
      </c>
      <c r="B637" t="s">
        <v>6</v>
      </c>
      <c r="D637" t="s">
        <v>423</v>
      </c>
    </row>
    <row r="638" spans="1:5" x14ac:dyDescent="0.25">
      <c r="A638" t="s">
        <v>402</v>
      </c>
      <c r="B638" t="s">
        <v>0</v>
      </c>
      <c r="C638" t="s">
        <v>418</v>
      </c>
      <c r="D638" t="s">
        <v>421</v>
      </c>
    </row>
    <row r="639" spans="1:5" x14ac:dyDescent="0.25">
      <c r="A639" t="s">
        <v>402</v>
      </c>
      <c r="B639" t="s">
        <v>0</v>
      </c>
      <c r="C639" t="s">
        <v>420</v>
      </c>
      <c r="D639" t="s">
        <v>421</v>
      </c>
    </row>
    <row r="640" spans="1:5" x14ac:dyDescent="0.25">
      <c r="A640" t="s">
        <v>402</v>
      </c>
      <c r="B640" t="s">
        <v>0</v>
      </c>
      <c r="C640" t="s">
        <v>422</v>
      </c>
      <c r="D640" t="s">
        <v>227</v>
      </c>
      <c r="E640" t="s">
        <v>527</v>
      </c>
    </row>
    <row r="641" spans="1:5" x14ac:dyDescent="0.25">
      <c r="A641" t="s">
        <v>402</v>
      </c>
      <c r="B641" t="s">
        <v>6</v>
      </c>
      <c r="D641" t="s">
        <v>227</v>
      </c>
      <c r="E641" t="s">
        <v>528</v>
      </c>
    </row>
    <row r="642" spans="1:5" x14ac:dyDescent="0.25">
      <c r="A642" t="s">
        <v>666</v>
      </c>
      <c r="B642" t="s">
        <v>0</v>
      </c>
      <c r="C642" t="s">
        <v>418</v>
      </c>
      <c r="D642" t="s">
        <v>421</v>
      </c>
    </row>
    <row r="643" spans="1:5" x14ac:dyDescent="0.25">
      <c r="A643" t="s">
        <v>666</v>
      </c>
      <c r="B643" t="s">
        <v>0</v>
      </c>
      <c r="C643" t="s">
        <v>420</v>
      </c>
      <c r="D643" t="s">
        <v>421</v>
      </c>
    </row>
    <row r="644" spans="1:5" x14ac:dyDescent="0.25">
      <c r="A644" t="s">
        <v>666</v>
      </c>
      <c r="B644" t="s">
        <v>0</v>
      </c>
      <c r="C644" t="s">
        <v>422</v>
      </c>
      <c r="D644" t="s">
        <v>421</v>
      </c>
    </row>
    <row r="645" spans="1:5" x14ac:dyDescent="0.25">
      <c r="A645" t="s">
        <v>666</v>
      </c>
      <c r="B645" t="s">
        <v>6</v>
      </c>
      <c r="D645" t="s">
        <v>423</v>
      </c>
    </row>
    <row r="646" spans="1:5" x14ac:dyDescent="0.25">
      <c r="A646" t="s">
        <v>121</v>
      </c>
      <c r="B646" t="s">
        <v>0</v>
      </c>
      <c r="C646" t="s">
        <v>422</v>
      </c>
      <c r="D646" t="s">
        <v>423</v>
      </c>
    </row>
    <row r="647" spans="1:5" x14ac:dyDescent="0.25">
      <c r="A647" t="s">
        <v>121</v>
      </c>
      <c r="B647" t="s">
        <v>6</v>
      </c>
      <c r="D647" t="s">
        <v>423</v>
      </c>
    </row>
    <row r="648" spans="1:5" x14ac:dyDescent="0.25">
      <c r="A648" t="s">
        <v>121</v>
      </c>
      <c r="B648" t="s">
        <v>0</v>
      </c>
      <c r="C648" t="s">
        <v>418</v>
      </c>
      <c r="D648" t="s">
        <v>421</v>
      </c>
    </row>
    <row r="649" spans="1:5" x14ac:dyDescent="0.25">
      <c r="A649" t="s">
        <v>121</v>
      </c>
      <c r="B649" t="s">
        <v>0</v>
      </c>
      <c r="C649" t="s">
        <v>420</v>
      </c>
      <c r="D649" t="s">
        <v>421</v>
      </c>
    </row>
    <row r="650" spans="1:5" x14ac:dyDescent="0.25">
      <c r="A650" t="s">
        <v>122</v>
      </c>
      <c r="B650" t="s">
        <v>0</v>
      </c>
      <c r="C650" t="s">
        <v>422</v>
      </c>
      <c r="D650" t="s">
        <v>423</v>
      </c>
    </row>
    <row r="651" spans="1:5" x14ac:dyDescent="0.25">
      <c r="A651" t="s">
        <v>122</v>
      </c>
      <c r="B651" t="s">
        <v>0</v>
      </c>
      <c r="C651" t="s">
        <v>418</v>
      </c>
      <c r="D651" t="s">
        <v>421</v>
      </c>
    </row>
    <row r="652" spans="1:5" x14ac:dyDescent="0.25">
      <c r="A652" t="s">
        <v>122</v>
      </c>
      <c r="B652" t="s">
        <v>0</v>
      </c>
      <c r="C652" t="s">
        <v>420</v>
      </c>
      <c r="D652" t="s">
        <v>421</v>
      </c>
    </row>
    <row r="653" spans="1:5" x14ac:dyDescent="0.25">
      <c r="A653" t="s">
        <v>122</v>
      </c>
      <c r="B653" t="s">
        <v>6</v>
      </c>
      <c r="D653" t="s">
        <v>419</v>
      </c>
    </row>
    <row r="654" spans="1:5" x14ac:dyDescent="0.25">
      <c r="A654" t="s">
        <v>403</v>
      </c>
      <c r="B654" t="s">
        <v>0</v>
      </c>
      <c r="C654" t="s">
        <v>418</v>
      </c>
      <c r="D654" t="s">
        <v>421</v>
      </c>
    </row>
    <row r="655" spans="1:5" x14ac:dyDescent="0.25">
      <c r="A655" t="s">
        <v>403</v>
      </c>
      <c r="B655" t="s">
        <v>0</v>
      </c>
      <c r="C655" t="s">
        <v>420</v>
      </c>
      <c r="D655" t="s">
        <v>421</v>
      </c>
    </row>
    <row r="656" spans="1:5" x14ac:dyDescent="0.25">
      <c r="A656" t="s">
        <v>403</v>
      </c>
      <c r="B656" t="s">
        <v>0</v>
      </c>
      <c r="C656" t="s">
        <v>422</v>
      </c>
      <c r="D656" t="s">
        <v>421</v>
      </c>
    </row>
    <row r="657" spans="1:5" x14ac:dyDescent="0.25">
      <c r="A657" t="s">
        <v>403</v>
      </c>
      <c r="B657" t="s">
        <v>6</v>
      </c>
      <c r="D657" t="s">
        <v>421</v>
      </c>
    </row>
    <row r="658" spans="1:5" x14ac:dyDescent="0.25">
      <c r="A658" t="s">
        <v>123</v>
      </c>
      <c r="B658" t="s">
        <v>0</v>
      </c>
      <c r="C658" t="s">
        <v>418</v>
      </c>
      <c r="D658" t="s">
        <v>421</v>
      </c>
    </row>
    <row r="659" spans="1:5" x14ac:dyDescent="0.25">
      <c r="A659" t="s">
        <v>123</v>
      </c>
      <c r="B659" t="s">
        <v>0</v>
      </c>
      <c r="C659" t="s">
        <v>420</v>
      </c>
      <c r="D659" t="s">
        <v>423</v>
      </c>
    </row>
    <row r="660" spans="1:5" x14ac:dyDescent="0.25">
      <c r="A660" t="s">
        <v>123</v>
      </c>
      <c r="B660" t="s">
        <v>0</v>
      </c>
      <c r="C660" t="s">
        <v>422</v>
      </c>
      <c r="D660" t="s">
        <v>423</v>
      </c>
    </row>
    <row r="661" spans="1:5" x14ac:dyDescent="0.25">
      <c r="A661" t="s">
        <v>123</v>
      </c>
      <c r="B661" t="s">
        <v>6</v>
      </c>
      <c r="D661" t="s">
        <v>423</v>
      </c>
    </row>
    <row r="662" spans="1:5" x14ac:dyDescent="0.25">
      <c r="A662" t="s">
        <v>124</v>
      </c>
      <c r="B662" t="s">
        <v>0</v>
      </c>
      <c r="C662" t="s">
        <v>418</v>
      </c>
      <c r="D662" t="s">
        <v>421</v>
      </c>
    </row>
    <row r="663" spans="1:5" x14ac:dyDescent="0.25">
      <c r="A663" t="s">
        <v>124</v>
      </c>
      <c r="B663" t="s">
        <v>0</v>
      </c>
      <c r="C663" t="s">
        <v>420</v>
      </c>
      <c r="D663" t="s">
        <v>421</v>
      </c>
    </row>
    <row r="664" spans="1:5" x14ac:dyDescent="0.25">
      <c r="A664" t="s">
        <v>124</v>
      </c>
      <c r="B664" t="s">
        <v>0</v>
      </c>
      <c r="C664" t="s">
        <v>422</v>
      </c>
      <c r="D664" t="s">
        <v>421</v>
      </c>
    </row>
    <row r="665" spans="1:5" x14ac:dyDescent="0.25">
      <c r="A665" t="s">
        <v>124</v>
      </c>
      <c r="B665" t="s">
        <v>6</v>
      </c>
      <c r="D665" t="s">
        <v>421</v>
      </c>
    </row>
    <row r="666" spans="1:5" x14ac:dyDescent="0.25">
      <c r="A666" t="s">
        <v>125</v>
      </c>
      <c r="B666" t="s">
        <v>0</v>
      </c>
      <c r="C666" t="s">
        <v>420</v>
      </c>
      <c r="D666" t="s">
        <v>421</v>
      </c>
    </row>
    <row r="667" spans="1:5" x14ac:dyDescent="0.25">
      <c r="A667" t="s">
        <v>125</v>
      </c>
      <c r="B667" t="s">
        <v>0</v>
      </c>
      <c r="C667" t="s">
        <v>422</v>
      </c>
      <c r="D667" t="s">
        <v>421</v>
      </c>
    </row>
    <row r="668" spans="1:5" x14ac:dyDescent="0.25">
      <c r="A668" t="s">
        <v>125</v>
      </c>
      <c r="B668" t="s">
        <v>0</v>
      </c>
      <c r="C668" t="s">
        <v>418</v>
      </c>
      <c r="D668" t="s">
        <v>419</v>
      </c>
    </row>
    <row r="669" spans="1:5" x14ac:dyDescent="0.25">
      <c r="A669" t="s">
        <v>125</v>
      </c>
      <c r="B669" t="s">
        <v>6</v>
      </c>
      <c r="D669" t="s">
        <v>423</v>
      </c>
    </row>
    <row r="670" spans="1:5" x14ac:dyDescent="0.25">
      <c r="A670" t="s">
        <v>126</v>
      </c>
      <c r="B670" t="s">
        <v>0</v>
      </c>
      <c r="C670" t="s">
        <v>420</v>
      </c>
      <c r="D670" t="s">
        <v>421</v>
      </c>
    </row>
    <row r="671" spans="1:5" x14ac:dyDescent="0.25">
      <c r="A671" t="s">
        <v>126</v>
      </c>
      <c r="B671" t="s">
        <v>0</v>
      </c>
      <c r="C671" t="s">
        <v>418</v>
      </c>
      <c r="D671" t="s">
        <v>227</v>
      </c>
      <c r="E671" t="s">
        <v>529</v>
      </c>
    </row>
    <row r="672" spans="1:5" x14ac:dyDescent="0.25">
      <c r="A672" t="s">
        <v>126</v>
      </c>
      <c r="B672" t="s">
        <v>0</v>
      </c>
      <c r="C672" t="s">
        <v>422</v>
      </c>
      <c r="D672" t="s">
        <v>227</v>
      </c>
      <c r="E672" t="s">
        <v>530</v>
      </c>
    </row>
    <row r="673" spans="1:5" x14ac:dyDescent="0.25">
      <c r="A673" t="s">
        <v>126</v>
      </c>
      <c r="B673" t="s">
        <v>6</v>
      </c>
      <c r="D673" t="s">
        <v>227</v>
      </c>
      <c r="E673" t="s">
        <v>531</v>
      </c>
    </row>
    <row r="674" spans="1:5" x14ac:dyDescent="0.25">
      <c r="A674" t="s">
        <v>127</v>
      </c>
      <c r="B674" t="s">
        <v>6</v>
      </c>
      <c r="D674" t="s">
        <v>423</v>
      </c>
    </row>
    <row r="675" spans="1:5" x14ac:dyDescent="0.25">
      <c r="A675" t="s">
        <v>127</v>
      </c>
      <c r="B675" t="s">
        <v>0</v>
      </c>
      <c r="C675" t="s">
        <v>418</v>
      </c>
      <c r="D675" t="s">
        <v>419</v>
      </c>
    </row>
    <row r="676" spans="1:5" x14ac:dyDescent="0.25">
      <c r="A676" t="s">
        <v>127</v>
      </c>
      <c r="B676" t="s">
        <v>0</v>
      </c>
      <c r="C676" t="s">
        <v>420</v>
      </c>
      <c r="D676" t="s">
        <v>421</v>
      </c>
    </row>
    <row r="677" spans="1:5" x14ac:dyDescent="0.25">
      <c r="A677" t="s">
        <v>127</v>
      </c>
      <c r="B677" t="s">
        <v>0</v>
      </c>
      <c r="C677" t="s">
        <v>422</v>
      </c>
      <c r="D677" t="s">
        <v>227</v>
      </c>
      <c r="E677" t="s">
        <v>532</v>
      </c>
    </row>
    <row r="678" spans="1:5" x14ac:dyDescent="0.25">
      <c r="A678" t="s">
        <v>128</v>
      </c>
      <c r="B678" t="s">
        <v>0</v>
      </c>
      <c r="C678" t="s">
        <v>418</v>
      </c>
      <c r="D678" t="s">
        <v>227</v>
      </c>
      <c r="E678" t="s">
        <v>533</v>
      </c>
    </row>
    <row r="679" spans="1:5" x14ac:dyDescent="0.25">
      <c r="A679" t="s">
        <v>128</v>
      </c>
      <c r="B679" t="s">
        <v>0</v>
      </c>
      <c r="C679" t="s">
        <v>422</v>
      </c>
      <c r="D679" t="s">
        <v>227</v>
      </c>
      <c r="E679" t="s">
        <v>437</v>
      </c>
    </row>
    <row r="680" spans="1:5" x14ac:dyDescent="0.25">
      <c r="A680" t="s">
        <v>128</v>
      </c>
      <c r="B680" t="s">
        <v>6</v>
      </c>
      <c r="D680" t="s">
        <v>227</v>
      </c>
      <c r="E680" t="s">
        <v>437</v>
      </c>
    </row>
    <row r="681" spans="1:5" x14ac:dyDescent="0.25">
      <c r="A681" t="s">
        <v>128</v>
      </c>
      <c r="B681" t="s">
        <v>0</v>
      </c>
      <c r="C681" t="s">
        <v>420</v>
      </c>
      <c r="D681" t="s">
        <v>421</v>
      </c>
    </row>
    <row r="682" spans="1:5" x14ac:dyDescent="0.25">
      <c r="A682" t="s">
        <v>129</v>
      </c>
      <c r="B682" t="s">
        <v>6</v>
      </c>
      <c r="D682" t="s">
        <v>227</v>
      </c>
      <c r="E682" t="s">
        <v>535</v>
      </c>
    </row>
    <row r="683" spans="1:5" x14ac:dyDescent="0.25">
      <c r="A683" t="s">
        <v>129</v>
      </c>
      <c r="B683" t="s">
        <v>0</v>
      </c>
      <c r="C683" t="s">
        <v>418</v>
      </c>
      <c r="D683" t="s">
        <v>227</v>
      </c>
      <c r="E683" t="s">
        <v>534</v>
      </c>
    </row>
    <row r="684" spans="1:5" x14ac:dyDescent="0.25">
      <c r="A684" t="s">
        <v>129</v>
      </c>
      <c r="B684" t="s">
        <v>0</v>
      </c>
      <c r="C684" t="s">
        <v>420</v>
      </c>
      <c r="D684" t="s">
        <v>421</v>
      </c>
    </row>
    <row r="685" spans="1:5" x14ac:dyDescent="0.25">
      <c r="A685" t="s">
        <v>129</v>
      </c>
      <c r="B685" t="s">
        <v>0</v>
      </c>
      <c r="C685" t="s">
        <v>422</v>
      </c>
      <c r="D685" t="s">
        <v>421</v>
      </c>
    </row>
    <row r="686" spans="1:5" x14ac:dyDescent="0.25">
      <c r="A686" t="s">
        <v>130</v>
      </c>
      <c r="B686" t="s">
        <v>0</v>
      </c>
      <c r="C686" t="s">
        <v>420</v>
      </c>
      <c r="D686" t="s">
        <v>421</v>
      </c>
    </row>
    <row r="687" spans="1:5" x14ac:dyDescent="0.25">
      <c r="A687" t="s">
        <v>130</v>
      </c>
      <c r="B687" t="s">
        <v>0</v>
      </c>
      <c r="C687" t="s">
        <v>422</v>
      </c>
      <c r="D687" t="s">
        <v>421</v>
      </c>
    </row>
    <row r="688" spans="1:5" x14ac:dyDescent="0.25">
      <c r="A688" t="s">
        <v>130</v>
      </c>
      <c r="B688" t="s">
        <v>6</v>
      </c>
      <c r="D688" t="s">
        <v>227</v>
      </c>
      <c r="E688" t="s">
        <v>536</v>
      </c>
    </row>
    <row r="689" spans="1:5" x14ac:dyDescent="0.25">
      <c r="A689" t="s">
        <v>130</v>
      </c>
      <c r="B689" t="s">
        <v>0</v>
      </c>
      <c r="C689" t="s">
        <v>418</v>
      </c>
      <c r="D689" t="s">
        <v>419</v>
      </c>
    </row>
    <row r="690" spans="1:5" x14ac:dyDescent="0.25">
      <c r="A690" t="s">
        <v>131</v>
      </c>
      <c r="B690" t="s">
        <v>0</v>
      </c>
      <c r="C690" t="s">
        <v>422</v>
      </c>
      <c r="D690" t="s">
        <v>227</v>
      </c>
      <c r="E690" t="s">
        <v>537</v>
      </c>
    </row>
    <row r="691" spans="1:5" x14ac:dyDescent="0.25">
      <c r="A691" t="s">
        <v>131</v>
      </c>
      <c r="B691" t="s">
        <v>6</v>
      </c>
      <c r="D691" t="s">
        <v>423</v>
      </c>
    </row>
    <row r="692" spans="1:5" x14ac:dyDescent="0.25">
      <c r="A692" t="s">
        <v>131</v>
      </c>
      <c r="B692" t="s">
        <v>0</v>
      </c>
      <c r="C692" t="s">
        <v>418</v>
      </c>
      <c r="D692" t="s">
        <v>421</v>
      </c>
    </row>
    <row r="693" spans="1:5" x14ac:dyDescent="0.25">
      <c r="A693" t="s">
        <v>131</v>
      </c>
      <c r="B693" t="s">
        <v>0</v>
      </c>
      <c r="C693" t="s">
        <v>420</v>
      </c>
      <c r="D693" t="s">
        <v>421</v>
      </c>
    </row>
    <row r="694" spans="1:5" x14ac:dyDescent="0.25">
      <c r="A694" t="s">
        <v>132</v>
      </c>
      <c r="B694" t="s">
        <v>0</v>
      </c>
      <c r="C694" t="s">
        <v>422</v>
      </c>
      <c r="D694" t="s">
        <v>227</v>
      </c>
      <c r="E694" t="s">
        <v>432</v>
      </c>
    </row>
    <row r="695" spans="1:5" x14ac:dyDescent="0.25">
      <c r="A695" t="s">
        <v>132</v>
      </c>
      <c r="B695" t="s">
        <v>0</v>
      </c>
      <c r="C695" t="s">
        <v>418</v>
      </c>
      <c r="D695" t="s">
        <v>421</v>
      </c>
    </row>
    <row r="696" spans="1:5" x14ac:dyDescent="0.25">
      <c r="A696" t="s">
        <v>132</v>
      </c>
      <c r="B696" t="s">
        <v>0</v>
      </c>
      <c r="C696" t="s">
        <v>420</v>
      </c>
      <c r="D696" t="s">
        <v>421</v>
      </c>
    </row>
    <row r="697" spans="1:5" x14ac:dyDescent="0.25">
      <c r="A697" t="s">
        <v>132</v>
      </c>
      <c r="B697" t="s">
        <v>6</v>
      </c>
      <c r="D697" t="s">
        <v>421</v>
      </c>
    </row>
    <row r="698" spans="1:5" x14ac:dyDescent="0.25">
      <c r="A698" t="s">
        <v>133</v>
      </c>
      <c r="B698" t="s">
        <v>0</v>
      </c>
      <c r="C698" t="s">
        <v>422</v>
      </c>
      <c r="D698" t="s">
        <v>423</v>
      </c>
    </row>
    <row r="699" spans="1:5" x14ac:dyDescent="0.25">
      <c r="A699" t="s">
        <v>133</v>
      </c>
      <c r="B699" t="s">
        <v>6</v>
      </c>
      <c r="D699" t="s">
        <v>423</v>
      </c>
    </row>
    <row r="700" spans="1:5" x14ac:dyDescent="0.25">
      <c r="A700" t="s">
        <v>133</v>
      </c>
      <c r="B700" t="s">
        <v>0</v>
      </c>
      <c r="C700" t="s">
        <v>418</v>
      </c>
      <c r="D700" t="s">
        <v>421</v>
      </c>
    </row>
    <row r="701" spans="1:5" x14ac:dyDescent="0.25">
      <c r="A701" t="s">
        <v>133</v>
      </c>
      <c r="B701" t="s">
        <v>0</v>
      </c>
      <c r="C701" t="s">
        <v>420</v>
      </c>
      <c r="D701" t="s">
        <v>421</v>
      </c>
    </row>
    <row r="702" spans="1:5" x14ac:dyDescent="0.25">
      <c r="A702" t="s">
        <v>134</v>
      </c>
      <c r="B702" t="s">
        <v>0</v>
      </c>
      <c r="C702" t="s">
        <v>420</v>
      </c>
      <c r="D702" t="s">
        <v>423</v>
      </c>
    </row>
    <row r="703" spans="1:5" x14ac:dyDescent="0.25">
      <c r="A703" t="s">
        <v>134</v>
      </c>
      <c r="B703" t="s">
        <v>6</v>
      </c>
      <c r="D703" t="s">
        <v>423</v>
      </c>
    </row>
    <row r="704" spans="1:5" x14ac:dyDescent="0.25">
      <c r="A704" t="s">
        <v>134</v>
      </c>
      <c r="B704" t="s">
        <v>0</v>
      </c>
      <c r="C704" t="s">
        <v>422</v>
      </c>
      <c r="D704" t="s">
        <v>421</v>
      </c>
    </row>
    <row r="705" spans="1:5" x14ac:dyDescent="0.25">
      <c r="A705" t="s">
        <v>134</v>
      </c>
      <c r="B705" t="s">
        <v>0</v>
      </c>
      <c r="C705" t="s">
        <v>418</v>
      </c>
      <c r="D705" t="s">
        <v>421</v>
      </c>
    </row>
    <row r="706" spans="1:5" x14ac:dyDescent="0.25">
      <c r="A706" t="s">
        <v>135</v>
      </c>
      <c r="B706" t="s">
        <v>0</v>
      </c>
      <c r="C706" t="s">
        <v>418</v>
      </c>
      <c r="D706" t="s">
        <v>421</v>
      </c>
    </row>
    <row r="707" spans="1:5" x14ac:dyDescent="0.25">
      <c r="A707" t="s">
        <v>135</v>
      </c>
      <c r="B707" t="s">
        <v>0</v>
      </c>
      <c r="C707" t="s">
        <v>422</v>
      </c>
      <c r="D707" t="s">
        <v>227</v>
      </c>
      <c r="E707" t="s">
        <v>538</v>
      </c>
    </row>
    <row r="708" spans="1:5" x14ac:dyDescent="0.25">
      <c r="A708" t="s">
        <v>135</v>
      </c>
      <c r="B708" t="s">
        <v>6</v>
      </c>
      <c r="D708" t="s">
        <v>227</v>
      </c>
      <c r="E708" t="s">
        <v>539</v>
      </c>
    </row>
    <row r="709" spans="1:5" x14ac:dyDescent="0.25">
      <c r="A709" t="s">
        <v>135</v>
      </c>
      <c r="B709" t="s">
        <v>0</v>
      </c>
      <c r="C709" t="s">
        <v>420</v>
      </c>
      <c r="D709" t="s">
        <v>423</v>
      </c>
    </row>
    <row r="710" spans="1:5" x14ac:dyDescent="0.25">
      <c r="A710" t="s">
        <v>136</v>
      </c>
      <c r="B710" t="s">
        <v>0</v>
      </c>
      <c r="C710" t="s">
        <v>420</v>
      </c>
      <c r="D710" t="s">
        <v>421</v>
      </c>
    </row>
    <row r="711" spans="1:5" x14ac:dyDescent="0.25">
      <c r="A711" t="s">
        <v>136</v>
      </c>
      <c r="B711" t="s">
        <v>0</v>
      </c>
      <c r="C711" t="s">
        <v>422</v>
      </c>
      <c r="D711" t="s">
        <v>421</v>
      </c>
    </row>
    <row r="712" spans="1:5" x14ac:dyDescent="0.25">
      <c r="A712" t="s">
        <v>136</v>
      </c>
      <c r="B712" t="s">
        <v>6</v>
      </c>
      <c r="D712" t="s">
        <v>421</v>
      </c>
    </row>
    <row r="713" spans="1:5" x14ac:dyDescent="0.25">
      <c r="A713" t="s">
        <v>136</v>
      </c>
      <c r="B713" t="s">
        <v>0</v>
      </c>
      <c r="C713" t="s">
        <v>418</v>
      </c>
      <c r="D713" t="s">
        <v>419</v>
      </c>
    </row>
    <row r="714" spans="1:5" x14ac:dyDescent="0.25">
      <c r="A714" t="s">
        <v>137</v>
      </c>
      <c r="B714" t="s">
        <v>6</v>
      </c>
      <c r="D714" t="s">
        <v>421</v>
      </c>
      <c r="E714" t="s">
        <v>540</v>
      </c>
    </row>
    <row r="715" spans="1:5" x14ac:dyDescent="0.25">
      <c r="A715" t="s">
        <v>137</v>
      </c>
      <c r="B715" t="s">
        <v>0</v>
      </c>
      <c r="C715" t="s">
        <v>418</v>
      </c>
      <c r="D715" t="s">
        <v>421</v>
      </c>
    </row>
    <row r="716" spans="1:5" x14ac:dyDescent="0.25">
      <c r="A716" t="s">
        <v>137</v>
      </c>
      <c r="B716" t="s">
        <v>0</v>
      </c>
      <c r="C716" t="s">
        <v>420</v>
      </c>
      <c r="D716" t="s">
        <v>421</v>
      </c>
    </row>
    <row r="717" spans="1:5" x14ac:dyDescent="0.25">
      <c r="A717" t="s">
        <v>137</v>
      </c>
      <c r="B717" t="s">
        <v>0</v>
      </c>
      <c r="C717" t="s">
        <v>422</v>
      </c>
      <c r="D717" t="s">
        <v>423</v>
      </c>
    </row>
    <row r="718" spans="1:5" x14ac:dyDescent="0.25">
      <c r="A718" t="s">
        <v>138</v>
      </c>
      <c r="B718" t="s">
        <v>0</v>
      </c>
      <c r="C718" t="s">
        <v>422</v>
      </c>
      <c r="D718" t="s">
        <v>423</v>
      </c>
    </row>
    <row r="719" spans="1:5" x14ac:dyDescent="0.25">
      <c r="A719" t="s">
        <v>138</v>
      </c>
      <c r="B719" t="s">
        <v>6</v>
      </c>
      <c r="D719" t="s">
        <v>423</v>
      </c>
    </row>
    <row r="720" spans="1:5" x14ac:dyDescent="0.25">
      <c r="A720" t="s">
        <v>138</v>
      </c>
      <c r="B720" t="s">
        <v>0</v>
      </c>
      <c r="C720" t="s">
        <v>420</v>
      </c>
      <c r="D720" t="s">
        <v>421</v>
      </c>
    </row>
    <row r="721" spans="1:5" x14ac:dyDescent="0.25">
      <c r="A721" t="s">
        <v>138</v>
      </c>
      <c r="B721" t="s">
        <v>0</v>
      </c>
      <c r="C721" t="s">
        <v>418</v>
      </c>
      <c r="D721" t="s">
        <v>419</v>
      </c>
    </row>
    <row r="722" spans="1:5" x14ac:dyDescent="0.25">
      <c r="A722" t="s">
        <v>274</v>
      </c>
      <c r="B722" t="s">
        <v>0</v>
      </c>
      <c r="C722" t="s">
        <v>418</v>
      </c>
      <c r="D722" t="s">
        <v>421</v>
      </c>
    </row>
    <row r="723" spans="1:5" x14ac:dyDescent="0.25">
      <c r="A723" t="s">
        <v>274</v>
      </c>
      <c r="B723" t="s">
        <v>0</v>
      </c>
      <c r="C723" t="s">
        <v>420</v>
      </c>
      <c r="D723" t="s">
        <v>423</v>
      </c>
    </row>
    <row r="724" spans="1:5" x14ac:dyDescent="0.25">
      <c r="A724" t="s">
        <v>274</v>
      </c>
      <c r="B724" t="s">
        <v>0</v>
      </c>
      <c r="C724" t="s">
        <v>422</v>
      </c>
      <c r="D724" t="s">
        <v>423</v>
      </c>
    </row>
    <row r="725" spans="1:5" x14ac:dyDescent="0.25">
      <c r="A725" t="s">
        <v>274</v>
      </c>
      <c r="B725" t="s">
        <v>6</v>
      </c>
      <c r="D725" t="s">
        <v>423</v>
      </c>
    </row>
    <row r="726" spans="1:5" x14ac:dyDescent="0.25">
      <c r="A726" t="s">
        <v>139</v>
      </c>
      <c r="B726" t="s">
        <v>0</v>
      </c>
      <c r="C726" t="s">
        <v>422</v>
      </c>
      <c r="D726" t="s">
        <v>423</v>
      </c>
    </row>
    <row r="727" spans="1:5" x14ac:dyDescent="0.25">
      <c r="A727" t="s">
        <v>139</v>
      </c>
      <c r="B727" t="s">
        <v>6</v>
      </c>
      <c r="D727" t="s">
        <v>423</v>
      </c>
    </row>
    <row r="728" spans="1:5" x14ac:dyDescent="0.25">
      <c r="A728" t="s">
        <v>139</v>
      </c>
      <c r="B728" t="s">
        <v>0</v>
      </c>
      <c r="C728" t="s">
        <v>418</v>
      </c>
      <c r="D728" t="s">
        <v>421</v>
      </c>
    </row>
    <row r="729" spans="1:5" x14ac:dyDescent="0.25">
      <c r="A729" t="s">
        <v>139</v>
      </c>
      <c r="B729" t="s">
        <v>0</v>
      </c>
      <c r="C729" t="s">
        <v>420</v>
      </c>
      <c r="D729" t="s">
        <v>421</v>
      </c>
    </row>
    <row r="730" spans="1:5" x14ac:dyDescent="0.25">
      <c r="A730" t="s">
        <v>140</v>
      </c>
      <c r="B730" t="s">
        <v>0</v>
      </c>
      <c r="C730" t="s">
        <v>418</v>
      </c>
      <c r="D730" t="s">
        <v>421</v>
      </c>
    </row>
    <row r="731" spans="1:5" x14ac:dyDescent="0.25">
      <c r="A731" t="s">
        <v>140</v>
      </c>
      <c r="B731" t="s">
        <v>0</v>
      </c>
      <c r="C731" t="s">
        <v>420</v>
      </c>
      <c r="D731" t="s">
        <v>421</v>
      </c>
    </row>
    <row r="732" spans="1:5" x14ac:dyDescent="0.25">
      <c r="A732" t="s">
        <v>140</v>
      </c>
      <c r="B732" t="s">
        <v>0</v>
      </c>
      <c r="C732" t="s">
        <v>422</v>
      </c>
      <c r="D732" t="s">
        <v>421</v>
      </c>
    </row>
    <row r="733" spans="1:5" x14ac:dyDescent="0.25">
      <c r="A733" t="s">
        <v>140</v>
      </c>
      <c r="B733" t="s">
        <v>6</v>
      </c>
      <c r="D733" t="s">
        <v>227</v>
      </c>
      <c r="E733" t="s">
        <v>541</v>
      </c>
    </row>
    <row r="734" spans="1:5" x14ac:dyDescent="0.25">
      <c r="A734" t="s">
        <v>404</v>
      </c>
      <c r="B734" t="s">
        <v>0</v>
      </c>
      <c r="C734" t="s">
        <v>418</v>
      </c>
      <c r="D734" t="s">
        <v>421</v>
      </c>
    </row>
    <row r="735" spans="1:5" x14ac:dyDescent="0.25">
      <c r="A735" t="s">
        <v>404</v>
      </c>
      <c r="B735" t="s">
        <v>0</v>
      </c>
      <c r="C735" t="s">
        <v>420</v>
      </c>
      <c r="D735" t="s">
        <v>421</v>
      </c>
    </row>
    <row r="736" spans="1:5" x14ac:dyDescent="0.25">
      <c r="A736" t="s">
        <v>404</v>
      </c>
      <c r="B736" t="s">
        <v>0</v>
      </c>
      <c r="C736" t="s">
        <v>422</v>
      </c>
      <c r="D736" t="s">
        <v>421</v>
      </c>
    </row>
    <row r="737" spans="1:5" x14ac:dyDescent="0.25">
      <c r="A737" t="s">
        <v>404</v>
      </c>
      <c r="B737" t="s">
        <v>6</v>
      </c>
      <c r="D737" t="s">
        <v>421</v>
      </c>
    </row>
    <row r="738" spans="1:5" x14ac:dyDescent="0.25">
      <c r="A738" t="s">
        <v>405</v>
      </c>
      <c r="B738" t="s">
        <v>0</v>
      </c>
      <c r="C738" t="s">
        <v>418</v>
      </c>
      <c r="D738" t="s">
        <v>421</v>
      </c>
    </row>
    <row r="739" spans="1:5" x14ac:dyDescent="0.25">
      <c r="A739" t="s">
        <v>405</v>
      </c>
      <c r="B739" t="s">
        <v>0</v>
      </c>
      <c r="C739" t="s">
        <v>420</v>
      </c>
      <c r="D739" t="s">
        <v>421</v>
      </c>
    </row>
    <row r="740" spans="1:5" x14ac:dyDescent="0.25">
      <c r="A740" t="s">
        <v>405</v>
      </c>
      <c r="B740" t="s">
        <v>6</v>
      </c>
      <c r="D740" t="s">
        <v>421</v>
      </c>
    </row>
    <row r="741" spans="1:5" x14ac:dyDescent="0.25">
      <c r="A741" t="s">
        <v>405</v>
      </c>
      <c r="B741" t="s">
        <v>0</v>
      </c>
      <c r="C741" t="s">
        <v>422</v>
      </c>
      <c r="D741" t="s">
        <v>419</v>
      </c>
    </row>
    <row r="742" spans="1:5" x14ac:dyDescent="0.25">
      <c r="A742" t="s">
        <v>141</v>
      </c>
      <c r="B742" t="s">
        <v>6</v>
      </c>
      <c r="D742" t="s">
        <v>227</v>
      </c>
      <c r="E742" t="s">
        <v>542</v>
      </c>
    </row>
    <row r="743" spans="1:5" x14ac:dyDescent="0.25">
      <c r="A743" t="s">
        <v>141</v>
      </c>
      <c r="B743" t="s">
        <v>0</v>
      </c>
      <c r="C743" t="s">
        <v>418</v>
      </c>
      <c r="D743" t="s">
        <v>421</v>
      </c>
    </row>
    <row r="744" spans="1:5" x14ac:dyDescent="0.25">
      <c r="A744" t="s">
        <v>141</v>
      </c>
      <c r="B744" t="s">
        <v>0</v>
      </c>
      <c r="C744" t="s">
        <v>420</v>
      </c>
      <c r="D744" t="s">
        <v>423</v>
      </c>
    </row>
    <row r="745" spans="1:5" x14ac:dyDescent="0.25">
      <c r="A745" t="s">
        <v>141</v>
      </c>
      <c r="B745" t="s">
        <v>0</v>
      </c>
      <c r="C745" t="s">
        <v>422</v>
      </c>
      <c r="D745" t="s">
        <v>423</v>
      </c>
    </row>
    <row r="746" spans="1:5" x14ac:dyDescent="0.25">
      <c r="A746" t="s">
        <v>142</v>
      </c>
      <c r="B746" t="s">
        <v>0</v>
      </c>
      <c r="C746" t="s">
        <v>418</v>
      </c>
      <c r="D746" t="s">
        <v>421</v>
      </c>
    </row>
    <row r="747" spans="1:5" x14ac:dyDescent="0.25">
      <c r="A747" t="s">
        <v>142</v>
      </c>
      <c r="B747" t="s">
        <v>0</v>
      </c>
      <c r="C747" t="s">
        <v>420</v>
      </c>
      <c r="D747" t="s">
        <v>227</v>
      </c>
      <c r="E747" t="s">
        <v>543</v>
      </c>
    </row>
    <row r="748" spans="1:5" x14ac:dyDescent="0.25">
      <c r="A748" t="s">
        <v>142</v>
      </c>
      <c r="B748" t="s">
        <v>0</v>
      </c>
      <c r="C748" t="s">
        <v>422</v>
      </c>
      <c r="D748" t="s">
        <v>227</v>
      </c>
      <c r="E748" t="s">
        <v>543</v>
      </c>
    </row>
    <row r="749" spans="1:5" x14ac:dyDescent="0.25">
      <c r="A749" t="s">
        <v>142</v>
      </c>
      <c r="B749" t="s">
        <v>6</v>
      </c>
      <c r="D749" t="s">
        <v>227</v>
      </c>
      <c r="E749" t="s">
        <v>544</v>
      </c>
    </row>
    <row r="750" spans="1:5" x14ac:dyDescent="0.25">
      <c r="A750" t="s">
        <v>143</v>
      </c>
      <c r="B750" t="s">
        <v>0</v>
      </c>
      <c r="C750" t="s">
        <v>418</v>
      </c>
      <c r="D750" t="s">
        <v>421</v>
      </c>
    </row>
    <row r="751" spans="1:5" x14ac:dyDescent="0.25">
      <c r="A751" t="s">
        <v>143</v>
      </c>
      <c r="B751" t="s">
        <v>0</v>
      </c>
      <c r="C751" t="s">
        <v>420</v>
      </c>
      <c r="D751" t="s">
        <v>421</v>
      </c>
    </row>
    <row r="752" spans="1:5" x14ac:dyDescent="0.25">
      <c r="A752" t="s">
        <v>143</v>
      </c>
      <c r="B752" t="s">
        <v>0</v>
      </c>
      <c r="C752" t="s">
        <v>422</v>
      </c>
      <c r="D752" t="s">
        <v>421</v>
      </c>
    </row>
    <row r="753" spans="1:5" x14ac:dyDescent="0.25">
      <c r="A753" t="s">
        <v>143</v>
      </c>
      <c r="B753" t="s">
        <v>6</v>
      </c>
      <c r="D753" t="s">
        <v>421</v>
      </c>
    </row>
    <row r="754" spans="1:5" x14ac:dyDescent="0.25">
      <c r="A754" t="s">
        <v>144</v>
      </c>
      <c r="B754" t="s">
        <v>0</v>
      </c>
      <c r="C754" t="s">
        <v>418</v>
      </c>
      <c r="D754" t="s">
        <v>421</v>
      </c>
    </row>
    <row r="755" spans="1:5" x14ac:dyDescent="0.25">
      <c r="A755" t="s">
        <v>144</v>
      </c>
      <c r="B755" t="s">
        <v>0</v>
      </c>
      <c r="C755" t="s">
        <v>420</v>
      </c>
      <c r="D755" t="s">
        <v>421</v>
      </c>
    </row>
    <row r="756" spans="1:5" x14ac:dyDescent="0.25">
      <c r="A756" t="s">
        <v>144</v>
      </c>
      <c r="B756" t="s">
        <v>0</v>
      </c>
      <c r="C756" t="s">
        <v>422</v>
      </c>
      <c r="D756" t="s">
        <v>227</v>
      </c>
      <c r="E756" t="s">
        <v>545</v>
      </c>
    </row>
    <row r="757" spans="1:5" x14ac:dyDescent="0.25">
      <c r="A757" t="s">
        <v>144</v>
      </c>
      <c r="B757" t="s">
        <v>6</v>
      </c>
      <c r="D757" t="s">
        <v>227</v>
      </c>
      <c r="E757" t="s">
        <v>546</v>
      </c>
    </row>
    <row r="758" spans="1:5" x14ac:dyDescent="0.25">
      <c r="A758" t="s">
        <v>145</v>
      </c>
      <c r="B758" t="s">
        <v>0</v>
      </c>
      <c r="C758" t="s">
        <v>418</v>
      </c>
      <c r="D758" t="s">
        <v>421</v>
      </c>
    </row>
    <row r="759" spans="1:5" x14ac:dyDescent="0.25">
      <c r="A759" t="s">
        <v>145</v>
      </c>
      <c r="B759" t="s">
        <v>0</v>
      </c>
      <c r="C759" t="s">
        <v>420</v>
      </c>
      <c r="D759" t="s">
        <v>421</v>
      </c>
    </row>
    <row r="760" spans="1:5" x14ac:dyDescent="0.25">
      <c r="A760" t="s">
        <v>145</v>
      </c>
      <c r="B760" t="s">
        <v>0</v>
      </c>
      <c r="C760" t="s">
        <v>422</v>
      </c>
      <c r="D760" t="s">
        <v>421</v>
      </c>
    </row>
    <row r="761" spans="1:5" x14ac:dyDescent="0.25">
      <c r="A761" t="s">
        <v>145</v>
      </c>
      <c r="B761" t="s">
        <v>6</v>
      </c>
      <c r="D761" t="s">
        <v>421</v>
      </c>
    </row>
    <row r="762" spans="1:5" x14ac:dyDescent="0.25">
      <c r="A762" t="s">
        <v>146</v>
      </c>
      <c r="B762" t="s">
        <v>0</v>
      </c>
      <c r="C762" t="s">
        <v>420</v>
      </c>
      <c r="D762" t="s">
        <v>423</v>
      </c>
    </row>
    <row r="763" spans="1:5" x14ac:dyDescent="0.25">
      <c r="A763" t="s">
        <v>146</v>
      </c>
      <c r="B763" t="s">
        <v>0</v>
      </c>
      <c r="C763" t="s">
        <v>422</v>
      </c>
      <c r="D763" t="s">
        <v>423</v>
      </c>
    </row>
    <row r="764" spans="1:5" x14ac:dyDescent="0.25">
      <c r="A764" t="s">
        <v>146</v>
      </c>
      <c r="B764" t="s">
        <v>6</v>
      </c>
      <c r="D764" t="s">
        <v>423</v>
      </c>
    </row>
    <row r="765" spans="1:5" x14ac:dyDescent="0.25">
      <c r="A765" t="s">
        <v>146</v>
      </c>
      <c r="B765" t="s">
        <v>0</v>
      </c>
      <c r="C765" t="s">
        <v>418</v>
      </c>
      <c r="D765" t="s">
        <v>227</v>
      </c>
      <c r="E765" t="s">
        <v>547</v>
      </c>
    </row>
    <row r="766" spans="1:5" x14ac:dyDescent="0.25">
      <c r="A766" t="s">
        <v>277</v>
      </c>
      <c r="B766" t="s">
        <v>0</v>
      </c>
      <c r="C766" t="s">
        <v>418</v>
      </c>
      <c r="D766" t="s">
        <v>419</v>
      </c>
    </row>
    <row r="767" spans="1:5" x14ac:dyDescent="0.25">
      <c r="A767" t="s">
        <v>277</v>
      </c>
      <c r="B767" t="s">
        <v>0</v>
      </c>
      <c r="C767" t="s">
        <v>422</v>
      </c>
      <c r="D767" t="s">
        <v>227</v>
      </c>
      <c r="E767" t="s">
        <v>440</v>
      </c>
    </row>
    <row r="768" spans="1:5" x14ac:dyDescent="0.25">
      <c r="A768" t="s">
        <v>277</v>
      </c>
      <c r="B768" t="s">
        <v>6</v>
      </c>
      <c r="D768" t="s">
        <v>227</v>
      </c>
      <c r="E768" t="s">
        <v>548</v>
      </c>
    </row>
    <row r="769" spans="1:5" x14ac:dyDescent="0.25">
      <c r="A769" t="s">
        <v>277</v>
      </c>
      <c r="B769" t="s">
        <v>0</v>
      </c>
      <c r="C769" t="s">
        <v>420</v>
      </c>
      <c r="D769" t="s">
        <v>421</v>
      </c>
    </row>
    <row r="770" spans="1:5" x14ac:dyDescent="0.25">
      <c r="A770" t="s">
        <v>147</v>
      </c>
      <c r="B770" t="s">
        <v>6</v>
      </c>
      <c r="D770" t="s">
        <v>423</v>
      </c>
    </row>
    <row r="771" spans="1:5" x14ac:dyDescent="0.25">
      <c r="A771" t="s">
        <v>147</v>
      </c>
      <c r="B771" t="s">
        <v>0</v>
      </c>
      <c r="C771" t="s">
        <v>418</v>
      </c>
      <c r="D771" t="s">
        <v>421</v>
      </c>
    </row>
    <row r="772" spans="1:5" x14ac:dyDescent="0.25">
      <c r="A772" t="s">
        <v>147</v>
      </c>
      <c r="B772" t="s">
        <v>0</v>
      </c>
      <c r="C772" t="s">
        <v>420</v>
      </c>
      <c r="D772" t="s">
        <v>421</v>
      </c>
    </row>
    <row r="773" spans="1:5" x14ac:dyDescent="0.25">
      <c r="A773" t="s">
        <v>147</v>
      </c>
      <c r="B773" t="s">
        <v>0</v>
      </c>
      <c r="C773" t="s">
        <v>422</v>
      </c>
      <c r="D773" t="s">
        <v>227</v>
      </c>
      <c r="E773">
        <v>0</v>
      </c>
    </row>
    <row r="774" spans="1:5" x14ac:dyDescent="0.25">
      <c r="A774" t="s">
        <v>148</v>
      </c>
      <c r="B774" t="s">
        <v>0</v>
      </c>
      <c r="C774" t="s">
        <v>418</v>
      </c>
      <c r="D774" t="s">
        <v>421</v>
      </c>
    </row>
    <row r="775" spans="1:5" x14ac:dyDescent="0.25">
      <c r="A775" t="s">
        <v>148</v>
      </c>
      <c r="B775" t="s">
        <v>0</v>
      </c>
      <c r="C775" t="s">
        <v>420</v>
      </c>
      <c r="D775" t="s">
        <v>421</v>
      </c>
    </row>
    <row r="776" spans="1:5" x14ac:dyDescent="0.25">
      <c r="A776" t="s">
        <v>148</v>
      </c>
      <c r="B776" t="s">
        <v>0</v>
      </c>
      <c r="C776" t="s">
        <v>422</v>
      </c>
      <c r="D776" t="s">
        <v>421</v>
      </c>
    </row>
    <row r="777" spans="1:5" x14ac:dyDescent="0.25">
      <c r="A777" t="s">
        <v>148</v>
      </c>
      <c r="B777" t="s">
        <v>6</v>
      </c>
      <c r="D777" t="s">
        <v>421</v>
      </c>
    </row>
    <row r="778" spans="1:5" x14ac:dyDescent="0.25">
      <c r="A778" t="s">
        <v>149</v>
      </c>
      <c r="B778" t="s">
        <v>0</v>
      </c>
      <c r="C778" t="s">
        <v>418</v>
      </c>
      <c r="D778" t="s">
        <v>421</v>
      </c>
    </row>
    <row r="779" spans="1:5" x14ac:dyDescent="0.25">
      <c r="A779" t="s">
        <v>149</v>
      </c>
      <c r="B779" t="s">
        <v>0</v>
      </c>
      <c r="C779" t="s">
        <v>420</v>
      </c>
      <c r="D779" t="s">
        <v>421</v>
      </c>
    </row>
    <row r="780" spans="1:5" x14ac:dyDescent="0.25">
      <c r="A780" t="s">
        <v>149</v>
      </c>
      <c r="B780" t="s">
        <v>0</v>
      </c>
      <c r="C780" t="s">
        <v>422</v>
      </c>
      <c r="D780" t="s">
        <v>423</v>
      </c>
    </row>
    <row r="781" spans="1:5" x14ac:dyDescent="0.25">
      <c r="A781" t="s">
        <v>149</v>
      </c>
      <c r="B781" t="s">
        <v>6</v>
      </c>
      <c r="D781" t="s">
        <v>423</v>
      </c>
    </row>
    <row r="782" spans="1:5" x14ac:dyDescent="0.25">
      <c r="A782" t="s">
        <v>282</v>
      </c>
      <c r="B782" t="s">
        <v>0</v>
      </c>
      <c r="C782" t="s">
        <v>418</v>
      </c>
      <c r="D782" t="s">
        <v>421</v>
      </c>
    </row>
    <row r="783" spans="1:5" x14ac:dyDescent="0.25">
      <c r="A783" t="s">
        <v>282</v>
      </c>
      <c r="B783" t="s">
        <v>0</v>
      </c>
      <c r="C783" t="s">
        <v>420</v>
      </c>
      <c r="D783" t="s">
        <v>421</v>
      </c>
    </row>
    <row r="784" spans="1:5" x14ac:dyDescent="0.25">
      <c r="A784" t="s">
        <v>282</v>
      </c>
      <c r="B784" t="s">
        <v>0</v>
      </c>
      <c r="C784" t="s">
        <v>422</v>
      </c>
      <c r="D784" t="s">
        <v>421</v>
      </c>
    </row>
    <row r="785" spans="1:5" x14ac:dyDescent="0.25">
      <c r="A785" t="s">
        <v>282</v>
      </c>
      <c r="B785" t="s">
        <v>6</v>
      </c>
      <c r="D785" t="s">
        <v>423</v>
      </c>
    </row>
    <row r="786" spans="1:5" x14ac:dyDescent="0.25">
      <c r="A786" t="s">
        <v>150</v>
      </c>
      <c r="B786" t="s">
        <v>0</v>
      </c>
      <c r="C786" t="s">
        <v>420</v>
      </c>
      <c r="D786" t="s">
        <v>423</v>
      </c>
    </row>
    <row r="787" spans="1:5" x14ac:dyDescent="0.25">
      <c r="A787" t="s">
        <v>150</v>
      </c>
      <c r="B787" t="s">
        <v>6</v>
      </c>
      <c r="D787" t="s">
        <v>423</v>
      </c>
    </row>
    <row r="788" spans="1:5" x14ac:dyDescent="0.25">
      <c r="A788" t="s">
        <v>150</v>
      </c>
      <c r="B788" t="s">
        <v>0</v>
      </c>
      <c r="C788" t="s">
        <v>422</v>
      </c>
      <c r="D788" t="s">
        <v>227</v>
      </c>
      <c r="E788" t="s">
        <v>549</v>
      </c>
    </row>
    <row r="789" spans="1:5" x14ac:dyDescent="0.25">
      <c r="A789" t="s">
        <v>150</v>
      </c>
      <c r="B789" t="s">
        <v>0</v>
      </c>
      <c r="C789" t="s">
        <v>418</v>
      </c>
      <c r="D789" t="s">
        <v>421</v>
      </c>
    </row>
    <row r="790" spans="1:5" x14ac:dyDescent="0.25">
      <c r="A790" t="s">
        <v>151</v>
      </c>
      <c r="B790" t="s">
        <v>0</v>
      </c>
      <c r="C790" t="s">
        <v>418</v>
      </c>
      <c r="D790" t="s">
        <v>227</v>
      </c>
      <c r="E790" t="s">
        <v>550</v>
      </c>
    </row>
    <row r="791" spans="1:5" x14ac:dyDescent="0.25">
      <c r="A791" t="s">
        <v>151</v>
      </c>
      <c r="B791" t="s">
        <v>6</v>
      </c>
      <c r="D791" t="s">
        <v>227</v>
      </c>
      <c r="E791" t="s">
        <v>551</v>
      </c>
    </row>
    <row r="792" spans="1:5" x14ac:dyDescent="0.25">
      <c r="A792" t="s">
        <v>151</v>
      </c>
      <c r="B792" t="s">
        <v>0</v>
      </c>
      <c r="C792" t="s">
        <v>422</v>
      </c>
      <c r="D792" t="s">
        <v>423</v>
      </c>
    </row>
    <row r="793" spans="1:5" x14ac:dyDescent="0.25">
      <c r="A793" t="s">
        <v>151</v>
      </c>
      <c r="B793" t="s">
        <v>0</v>
      </c>
      <c r="C793" t="s">
        <v>420</v>
      </c>
      <c r="D793" t="s">
        <v>421</v>
      </c>
    </row>
    <row r="794" spans="1:5" x14ac:dyDescent="0.25">
      <c r="A794" t="s">
        <v>153</v>
      </c>
      <c r="B794" t="s">
        <v>0</v>
      </c>
      <c r="C794" t="s">
        <v>422</v>
      </c>
      <c r="D794" t="s">
        <v>227</v>
      </c>
      <c r="E794" t="s">
        <v>553</v>
      </c>
    </row>
    <row r="795" spans="1:5" x14ac:dyDescent="0.25">
      <c r="A795" t="s">
        <v>153</v>
      </c>
      <c r="B795" t="s">
        <v>6</v>
      </c>
      <c r="D795" t="s">
        <v>227</v>
      </c>
      <c r="E795" t="s">
        <v>553</v>
      </c>
    </row>
    <row r="796" spans="1:5" x14ac:dyDescent="0.25">
      <c r="A796" t="s">
        <v>153</v>
      </c>
      <c r="B796" t="s">
        <v>0</v>
      </c>
      <c r="C796" t="s">
        <v>418</v>
      </c>
      <c r="D796" t="s">
        <v>227</v>
      </c>
      <c r="E796" t="s">
        <v>552</v>
      </c>
    </row>
    <row r="797" spans="1:5" x14ac:dyDescent="0.25">
      <c r="A797" t="s">
        <v>153</v>
      </c>
      <c r="B797" t="s">
        <v>0</v>
      </c>
      <c r="C797" t="s">
        <v>420</v>
      </c>
      <c r="D797" t="s">
        <v>421</v>
      </c>
    </row>
    <row r="798" spans="1:5" x14ac:dyDescent="0.25">
      <c r="A798" t="s">
        <v>154</v>
      </c>
      <c r="B798" t="s">
        <v>0</v>
      </c>
      <c r="C798" t="s">
        <v>420</v>
      </c>
      <c r="D798" t="s">
        <v>421</v>
      </c>
    </row>
    <row r="799" spans="1:5" x14ac:dyDescent="0.25">
      <c r="A799" t="s">
        <v>154</v>
      </c>
      <c r="B799" t="s">
        <v>0</v>
      </c>
      <c r="C799" t="s">
        <v>422</v>
      </c>
      <c r="D799" t="s">
        <v>421</v>
      </c>
    </row>
    <row r="800" spans="1:5" x14ac:dyDescent="0.25">
      <c r="A800" t="s">
        <v>154</v>
      </c>
      <c r="B800" t="s">
        <v>6</v>
      </c>
      <c r="D800" t="s">
        <v>421</v>
      </c>
    </row>
    <row r="801" spans="1:5" x14ac:dyDescent="0.25">
      <c r="A801" t="s">
        <v>154</v>
      </c>
      <c r="B801" t="s">
        <v>0</v>
      </c>
      <c r="C801" t="s">
        <v>418</v>
      </c>
      <c r="D801" t="s">
        <v>419</v>
      </c>
    </row>
    <row r="802" spans="1:5" x14ac:dyDescent="0.25">
      <c r="A802" t="s">
        <v>155</v>
      </c>
      <c r="B802" t="s">
        <v>6</v>
      </c>
      <c r="D802" t="s">
        <v>419</v>
      </c>
    </row>
    <row r="803" spans="1:5" x14ac:dyDescent="0.25">
      <c r="A803" t="s">
        <v>155</v>
      </c>
      <c r="B803" t="s">
        <v>0</v>
      </c>
      <c r="C803" t="s">
        <v>418</v>
      </c>
      <c r="D803" t="s">
        <v>419</v>
      </c>
    </row>
    <row r="804" spans="1:5" x14ac:dyDescent="0.25">
      <c r="A804" t="s">
        <v>155</v>
      </c>
      <c r="B804" t="s">
        <v>0</v>
      </c>
      <c r="C804" t="s">
        <v>420</v>
      </c>
      <c r="D804" t="s">
        <v>421</v>
      </c>
    </row>
    <row r="805" spans="1:5" x14ac:dyDescent="0.25">
      <c r="A805" t="s">
        <v>155</v>
      </c>
      <c r="B805" t="s">
        <v>0</v>
      </c>
      <c r="C805" t="s">
        <v>422</v>
      </c>
      <c r="D805" t="s">
        <v>421</v>
      </c>
    </row>
    <row r="806" spans="1:5" x14ac:dyDescent="0.25">
      <c r="A806" t="s">
        <v>156</v>
      </c>
      <c r="B806" t="s">
        <v>0</v>
      </c>
      <c r="C806" t="s">
        <v>418</v>
      </c>
      <c r="D806" t="s">
        <v>419</v>
      </c>
    </row>
    <row r="807" spans="1:5" x14ac:dyDescent="0.25">
      <c r="A807" t="s">
        <v>156</v>
      </c>
      <c r="B807" t="s">
        <v>0</v>
      </c>
      <c r="C807" t="s">
        <v>422</v>
      </c>
      <c r="D807" t="s">
        <v>423</v>
      </c>
    </row>
    <row r="808" spans="1:5" x14ac:dyDescent="0.25">
      <c r="A808" t="s">
        <v>156</v>
      </c>
      <c r="B808" t="s">
        <v>6</v>
      </c>
      <c r="D808" t="s">
        <v>423</v>
      </c>
    </row>
    <row r="809" spans="1:5" x14ac:dyDescent="0.25">
      <c r="A809" t="s">
        <v>156</v>
      </c>
      <c r="B809" t="s">
        <v>0</v>
      </c>
      <c r="C809" t="s">
        <v>420</v>
      </c>
      <c r="D809" t="s">
        <v>421</v>
      </c>
    </row>
    <row r="810" spans="1:5" x14ac:dyDescent="0.25">
      <c r="A810" t="s">
        <v>157</v>
      </c>
      <c r="B810" t="s">
        <v>0</v>
      </c>
      <c r="C810" t="s">
        <v>422</v>
      </c>
      <c r="D810" t="s">
        <v>423</v>
      </c>
    </row>
    <row r="811" spans="1:5" x14ac:dyDescent="0.25">
      <c r="A811" t="s">
        <v>157</v>
      </c>
      <c r="B811" t="s">
        <v>0</v>
      </c>
      <c r="C811" t="s">
        <v>418</v>
      </c>
      <c r="D811" t="s">
        <v>421</v>
      </c>
    </row>
    <row r="812" spans="1:5" x14ac:dyDescent="0.25">
      <c r="A812" t="s">
        <v>157</v>
      </c>
      <c r="B812" t="s">
        <v>0</v>
      </c>
      <c r="C812" t="s">
        <v>420</v>
      </c>
      <c r="D812" t="s">
        <v>421</v>
      </c>
    </row>
    <row r="813" spans="1:5" x14ac:dyDescent="0.25">
      <c r="A813" t="s">
        <v>157</v>
      </c>
      <c r="B813" t="s">
        <v>6</v>
      </c>
      <c r="D813" t="s">
        <v>227</v>
      </c>
      <c r="E813" t="s">
        <v>554</v>
      </c>
    </row>
    <row r="814" spans="1:5" x14ac:dyDescent="0.25">
      <c r="A814" t="s">
        <v>158</v>
      </c>
      <c r="B814" t="s">
        <v>6</v>
      </c>
      <c r="D814" t="s">
        <v>419</v>
      </c>
    </row>
    <row r="815" spans="1:5" x14ac:dyDescent="0.25">
      <c r="A815" t="s">
        <v>158</v>
      </c>
      <c r="B815" t="s">
        <v>0</v>
      </c>
      <c r="C815" t="s">
        <v>418</v>
      </c>
      <c r="D815" t="s">
        <v>421</v>
      </c>
    </row>
    <row r="816" spans="1:5" x14ac:dyDescent="0.25">
      <c r="A816" t="s">
        <v>158</v>
      </c>
      <c r="B816" t="s">
        <v>0</v>
      </c>
      <c r="C816" t="s">
        <v>420</v>
      </c>
      <c r="D816" t="s">
        <v>421</v>
      </c>
    </row>
    <row r="817" spans="1:4" x14ac:dyDescent="0.25">
      <c r="A817" t="s">
        <v>158</v>
      </c>
      <c r="B817" t="s">
        <v>0</v>
      </c>
      <c r="C817" t="s">
        <v>422</v>
      </c>
      <c r="D817" t="s">
        <v>421</v>
      </c>
    </row>
    <row r="818" spans="1:4" x14ac:dyDescent="0.25">
      <c r="A818" t="s">
        <v>159</v>
      </c>
      <c r="B818" t="s">
        <v>0</v>
      </c>
      <c r="C818" t="s">
        <v>418</v>
      </c>
      <c r="D818" t="s">
        <v>419</v>
      </c>
    </row>
    <row r="819" spans="1:4" x14ac:dyDescent="0.25">
      <c r="A819" t="s">
        <v>159</v>
      </c>
      <c r="B819" t="s">
        <v>0</v>
      </c>
      <c r="C819" t="s">
        <v>422</v>
      </c>
      <c r="D819" t="s">
        <v>419</v>
      </c>
    </row>
    <row r="820" spans="1:4" x14ac:dyDescent="0.25">
      <c r="A820" t="s">
        <v>159</v>
      </c>
      <c r="B820" t="s">
        <v>0</v>
      </c>
      <c r="C820" t="s">
        <v>420</v>
      </c>
      <c r="D820" t="s">
        <v>421</v>
      </c>
    </row>
    <row r="821" spans="1:4" x14ac:dyDescent="0.25">
      <c r="A821" t="s">
        <v>159</v>
      </c>
      <c r="B821" t="s">
        <v>6</v>
      </c>
      <c r="D821" t="s">
        <v>423</v>
      </c>
    </row>
    <row r="822" spans="1:4" x14ac:dyDescent="0.25">
      <c r="A822" t="s">
        <v>406</v>
      </c>
      <c r="B822" t="s">
        <v>0</v>
      </c>
      <c r="C822" t="s">
        <v>420</v>
      </c>
      <c r="D822" t="s">
        <v>421</v>
      </c>
    </row>
    <row r="823" spans="1:4" x14ac:dyDescent="0.25">
      <c r="A823" t="s">
        <v>406</v>
      </c>
      <c r="B823" t="s">
        <v>0</v>
      </c>
      <c r="C823" t="s">
        <v>422</v>
      </c>
      <c r="D823" t="s">
        <v>421</v>
      </c>
    </row>
    <row r="824" spans="1:4" x14ac:dyDescent="0.25">
      <c r="A824" t="s">
        <v>406</v>
      </c>
      <c r="B824" t="s">
        <v>6</v>
      </c>
      <c r="D824" t="s">
        <v>421</v>
      </c>
    </row>
    <row r="825" spans="1:4" x14ac:dyDescent="0.25">
      <c r="A825" t="s">
        <v>406</v>
      </c>
      <c r="B825" t="s">
        <v>0</v>
      </c>
      <c r="C825" t="s">
        <v>418</v>
      </c>
      <c r="D825" t="s">
        <v>419</v>
      </c>
    </row>
    <row r="826" spans="1:4" x14ac:dyDescent="0.25">
      <c r="A826" t="s">
        <v>407</v>
      </c>
      <c r="B826" t="s">
        <v>0</v>
      </c>
      <c r="C826" t="s">
        <v>418</v>
      </c>
      <c r="D826" t="s">
        <v>419</v>
      </c>
    </row>
    <row r="827" spans="1:4" x14ac:dyDescent="0.25">
      <c r="A827" t="s">
        <v>407</v>
      </c>
      <c r="B827" t="s">
        <v>0</v>
      </c>
      <c r="C827" t="s">
        <v>420</v>
      </c>
      <c r="D827" t="s">
        <v>421</v>
      </c>
    </row>
    <row r="828" spans="1:4" x14ac:dyDescent="0.25">
      <c r="A828" t="s">
        <v>407</v>
      </c>
      <c r="B828" t="s">
        <v>0</v>
      </c>
      <c r="C828" t="s">
        <v>422</v>
      </c>
      <c r="D828" t="s">
        <v>421</v>
      </c>
    </row>
    <row r="829" spans="1:4" x14ac:dyDescent="0.25">
      <c r="A829" t="s">
        <v>407</v>
      </c>
      <c r="B829" t="s">
        <v>6</v>
      </c>
      <c r="D829" t="s">
        <v>421</v>
      </c>
    </row>
    <row r="830" spans="1:4" x14ac:dyDescent="0.25">
      <c r="A830" t="s">
        <v>160</v>
      </c>
      <c r="B830" t="s">
        <v>0</v>
      </c>
      <c r="C830" t="s">
        <v>418</v>
      </c>
      <c r="D830" t="s">
        <v>421</v>
      </c>
    </row>
    <row r="831" spans="1:4" x14ac:dyDescent="0.25">
      <c r="A831" t="s">
        <v>160</v>
      </c>
      <c r="B831" t="s">
        <v>0</v>
      </c>
      <c r="C831" t="s">
        <v>420</v>
      </c>
      <c r="D831" t="s">
        <v>421</v>
      </c>
    </row>
    <row r="832" spans="1:4" x14ac:dyDescent="0.25">
      <c r="A832" t="s">
        <v>160</v>
      </c>
      <c r="B832" t="s">
        <v>0</v>
      </c>
      <c r="C832" t="s">
        <v>422</v>
      </c>
      <c r="D832" t="s">
        <v>421</v>
      </c>
    </row>
    <row r="833" spans="1:5" x14ac:dyDescent="0.25">
      <c r="A833" t="s">
        <v>160</v>
      </c>
      <c r="B833" t="s">
        <v>6</v>
      </c>
      <c r="D833" t="s">
        <v>227</v>
      </c>
      <c r="E833" t="s">
        <v>555</v>
      </c>
    </row>
    <row r="834" spans="1:5" x14ac:dyDescent="0.25">
      <c r="A834" t="s">
        <v>408</v>
      </c>
      <c r="B834" t="s">
        <v>0</v>
      </c>
      <c r="C834" t="s">
        <v>422</v>
      </c>
      <c r="D834" t="s">
        <v>227</v>
      </c>
      <c r="E834" t="s">
        <v>532</v>
      </c>
    </row>
    <row r="835" spans="1:5" x14ac:dyDescent="0.25">
      <c r="A835" t="s">
        <v>408</v>
      </c>
      <c r="B835" t="s">
        <v>0</v>
      </c>
      <c r="C835" t="s">
        <v>418</v>
      </c>
      <c r="D835" t="s">
        <v>421</v>
      </c>
    </row>
    <row r="836" spans="1:5" x14ac:dyDescent="0.25">
      <c r="A836" t="s">
        <v>408</v>
      </c>
      <c r="B836" t="s">
        <v>0</v>
      </c>
      <c r="C836" t="s">
        <v>420</v>
      </c>
      <c r="D836" t="s">
        <v>421</v>
      </c>
    </row>
    <row r="837" spans="1:5" x14ac:dyDescent="0.25">
      <c r="A837" t="s">
        <v>408</v>
      </c>
      <c r="B837" t="s">
        <v>6</v>
      </c>
      <c r="D837" t="s">
        <v>421</v>
      </c>
    </row>
    <row r="838" spans="1:5" x14ac:dyDescent="0.25">
      <c r="A838" t="s">
        <v>161</v>
      </c>
      <c r="B838" t="s">
        <v>0</v>
      </c>
      <c r="C838" t="s">
        <v>422</v>
      </c>
      <c r="D838" t="s">
        <v>423</v>
      </c>
    </row>
    <row r="839" spans="1:5" x14ac:dyDescent="0.25">
      <c r="A839" t="s">
        <v>161</v>
      </c>
      <c r="B839" t="s">
        <v>6</v>
      </c>
      <c r="D839" t="s">
        <v>423</v>
      </c>
    </row>
    <row r="840" spans="1:5" x14ac:dyDescent="0.25">
      <c r="A840" t="s">
        <v>161</v>
      </c>
      <c r="B840" t="s">
        <v>0</v>
      </c>
      <c r="C840" t="s">
        <v>418</v>
      </c>
      <c r="D840" t="s">
        <v>421</v>
      </c>
    </row>
    <row r="841" spans="1:5" x14ac:dyDescent="0.25">
      <c r="A841" t="s">
        <v>161</v>
      </c>
      <c r="B841" t="s">
        <v>0</v>
      </c>
      <c r="C841" t="s">
        <v>420</v>
      </c>
      <c r="D841" t="s">
        <v>421</v>
      </c>
    </row>
    <row r="842" spans="1:5" x14ac:dyDescent="0.25">
      <c r="A842" t="s">
        <v>162</v>
      </c>
      <c r="B842" t="s">
        <v>0</v>
      </c>
      <c r="C842" t="s">
        <v>418</v>
      </c>
      <c r="D842" t="s">
        <v>423</v>
      </c>
    </row>
    <row r="843" spans="1:5" x14ac:dyDescent="0.25">
      <c r="A843" t="s">
        <v>162</v>
      </c>
      <c r="B843" t="s">
        <v>0</v>
      </c>
      <c r="C843" t="s">
        <v>420</v>
      </c>
      <c r="D843" t="s">
        <v>423</v>
      </c>
    </row>
    <row r="844" spans="1:5" x14ac:dyDescent="0.25">
      <c r="A844" t="s">
        <v>162</v>
      </c>
      <c r="B844" t="s">
        <v>0</v>
      </c>
      <c r="C844" t="s">
        <v>422</v>
      </c>
      <c r="D844" t="s">
        <v>423</v>
      </c>
    </row>
    <row r="845" spans="1:5" x14ac:dyDescent="0.25">
      <c r="A845" t="s">
        <v>162</v>
      </c>
      <c r="B845" t="s">
        <v>6</v>
      </c>
      <c r="D845" t="s">
        <v>423</v>
      </c>
    </row>
    <row r="846" spans="1:5" x14ac:dyDescent="0.25">
      <c r="A846" t="s">
        <v>163</v>
      </c>
      <c r="B846" t="s">
        <v>0</v>
      </c>
      <c r="C846" t="s">
        <v>418</v>
      </c>
      <c r="D846" t="s">
        <v>421</v>
      </c>
    </row>
    <row r="847" spans="1:5" x14ac:dyDescent="0.25">
      <c r="A847" t="s">
        <v>163</v>
      </c>
      <c r="B847" t="s">
        <v>0</v>
      </c>
      <c r="C847" t="s">
        <v>420</v>
      </c>
      <c r="D847" t="s">
        <v>421</v>
      </c>
    </row>
    <row r="848" spans="1:5" x14ac:dyDescent="0.25">
      <c r="A848" t="s">
        <v>163</v>
      </c>
      <c r="B848" t="s">
        <v>0</v>
      </c>
      <c r="C848" t="s">
        <v>422</v>
      </c>
      <c r="D848" t="s">
        <v>421</v>
      </c>
    </row>
    <row r="849" spans="1:5" x14ac:dyDescent="0.25">
      <c r="A849" t="s">
        <v>163</v>
      </c>
      <c r="B849" t="s">
        <v>6</v>
      </c>
      <c r="D849" t="s">
        <v>421</v>
      </c>
    </row>
    <row r="850" spans="1:5" x14ac:dyDescent="0.25">
      <c r="A850" t="s">
        <v>603</v>
      </c>
      <c r="B850" t="s">
        <v>0</v>
      </c>
      <c r="C850" t="s">
        <v>420</v>
      </c>
      <c r="D850" t="s">
        <v>423</v>
      </c>
    </row>
    <row r="851" spans="1:5" x14ac:dyDescent="0.25">
      <c r="A851" t="s">
        <v>603</v>
      </c>
      <c r="B851" t="s">
        <v>6</v>
      </c>
      <c r="D851" t="s">
        <v>423</v>
      </c>
    </row>
    <row r="852" spans="1:5" x14ac:dyDescent="0.25">
      <c r="A852" t="s">
        <v>603</v>
      </c>
      <c r="B852" t="s">
        <v>0</v>
      </c>
      <c r="C852" t="s">
        <v>422</v>
      </c>
      <c r="D852" t="s">
        <v>421</v>
      </c>
    </row>
    <row r="853" spans="1:5" x14ac:dyDescent="0.25">
      <c r="A853" t="s">
        <v>603</v>
      </c>
      <c r="B853" t="s">
        <v>0</v>
      </c>
      <c r="C853" t="s">
        <v>418</v>
      </c>
      <c r="D853" t="s">
        <v>421</v>
      </c>
    </row>
    <row r="854" spans="1:5" x14ac:dyDescent="0.25">
      <c r="A854" t="s">
        <v>164</v>
      </c>
      <c r="B854" t="s">
        <v>0</v>
      </c>
      <c r="C854" t="s">
        <v>422</v>
      </c>
      <c r="D854" t="s">
        <v>423</v>
      </c>
    </row>
    <row r="855" spans="1:5" x14ac:dyDescent="0.25">
      <c r="A855" t="s">
        <v>164</v>
      </c>
      <c r="B855" t="s">
        <v>0</v>
      </c>
      <c r="C855" t="s">
        <v>418</v>
      </c>
      <c r="D855" t="s">
        <v>421</v>
      </c>
    </row>
    <row r="856" spans="1:5" x14ac:dyDescent="0.25">
      <c r="A856" t="s">
        <v>164</v>
      </c>
      <c r="B856" t="s">
        <v>0</v>
      </c>
      <c r="C856" t="s">
        <v>420</v>
      </c>
      <c r="D856" t="s">
        <v>421</v>
      </c>
    </row>
    <row r="857" spans="1:5" x14ac:dyDescent="0.25">
      <c r="A857" t="s">
        <v>164</v>
      </c>
      <c r="B857" t="s">
        <v>6</v>
      </c>
      <c r="D857" t="s">
        <v>419</v>
      </c>
    </row>
    <row r="858" spans="1:5" x14ac:dyDescent="0.25">
      <c r="A858" t="s">
        <v>604</v>
      </c>
      <c r="B858" t="s">
        <v>0</v>
      </c>
      <c r="C858" t="s">
        <v>422</v>
      </c>
      <c r="D858" t="s">
        <v>227</v>
      </c>
      <c r="E858" t="s">
        <v>736</v>
      </c>
    </row>
    <row r="859" spans="1:5" x14ac:dyDescent="0.25">
      <c r="A859" t="s">
        <v>604</v>
      </c>
      <c r="B859" t="s">
        <v>6</v>
      </c>
      <c r="D859" t="s">
        <v>423</v>
      </c>
    </row>
    <row r="860" spans="1:5" x14ac:dyDescent="0.25">
      <c r="A860" t="s">
        <v>604</v>
      </c>
      <c r="B860" t="s">
        <v>0</v>
      </c>
      <c r="C860" t="s">
        <v>418</v>
      </c>
      <c r="D860" t="s">
        <v>421</v>
      </c>
    </row>
    <row r="861" spans="1:5" x14ac:dyDescent="0.25">
      <c r="A861" t="s">
        <v>604</v>
      </c>
      <c r="B861" t="s">
        <v>0</v>
      </c>
      <c r="C861" t="s">
        <v>420</v>
      </c>
      <c r="D861" t="s">
        <v>421</v>
      </c>
    </row>
    <row r="862" spans="1:5" x14ac:dyDescent="0.25">
      <c r="A862" t="s">
        <v>409</v>
      </c>
      <c r="B862" t="s">
        <v>0</v>
      </c>
      <c r="C862" t="s">
        <v>418</v>
      </c>
      <c r="D862" t="s">
        <v>421</v>
      </c>
    </row>
    <row r="863" spans="1:5" x14ac:dyDescent="0.25">
      <c r="A863" t="s">
        <v>409</v>
      </c>
      <c r="B863" t="s">
        <v>0</v>
      </c>
      <c r="C863" t="s">
        <v>420</v>
      </c>
      <c r="D863" t="s">
        <v>421</v>
      </c>
    </row>
    <row r="864" spans="1:5" x14ac:dyDescent="0.25">
      <c r="A864" t="s">
        <v>409</v>
      </c>
      <c r="B864" t="s">
        <v>0</v>
      </c>
      <c r="C864" t="s">
        <v>422</v>
      </c>
      <c r="D864" t="s">
        <v>421</v>
      </c>
    </row>
    <row r="865" spans="1:5" x14ac:dyDescent="0.25">
      <c r="A865" t="s">
        <v>409</v>
      </c>
      <c r="B865" t="s">
        <v>6</v>
      </c>
      <c r="D865" t="s">
        <v>421</v>
      </c>
    </row>
    <row r="866" spans="1:5" x14ac:dyDescent="0.25">
      <c r="A866" t="s">
        <v>165</v>
      </c>
      <c r="B866" t="s">
        <v>0</v>
      </c>
      <c r="C866" t="s">
        <v>420</v>
      </c>
      <c r="D866" t="s">
        <v>421</v>
      </c>
    </row>
    <row r="867" spans="1:5" x14ac:dyDescent="0.25">
      <c r="A867" t="s">
        <v>165</v>
      </c>
      <c r="B867" t="s">
        <v>0</v>
      </c>
      <c r="C867" t="s">
        <v>422</v>
      </c>
      <c r="D867" t="s">
        <v>423</v>
      </c>
    </row>
    <row r="868" spans="1:5" x14ac:dyDescent="0.25">
      <c r="A868" t="s">
        <v>165</v>
      </c>
      <c r="B868" t="s">
        <v>6</v>
      </c>
      <c r="D868" t="s">
        <v>423</v>
      </c>
    </row>
    <row r="869" spans="1:5" x14ac:dyDescent="0.25">
      <c r="A869" t="s">
        <v>165</v>
      </c>
      <c r="B869" t="s">
        <v>0</v>
      </c>
      <c r="C869" t="s">
        <v>418</v>
      </c>
      <c r="D869" t="s">
        <v>419</v>
      </c>
    </row>
    <row r="870" spans="1:5" x14ac:dyDescent="0.25">
      <c r="A870" t="s">
        <v>166</v>
      </c>
      <c r="B870" t="s">
        <v>0</v>
      </c>
      <c r="C870" t="s">
        <v>422</v>
      </c>
      <c r="D870" t="s">
        <v>423</v>
      </c>
    </row>
    <row r="871" spans="1:5" x14ac:dyDescent="0.25">
      <c r="A871" t="s">
        <v>166</v>
      </c>
      <c r="B871" t="s">
        <v>6</v>
      </c>
      <c r="D871" t="s">
        <v>421</v>
      </c>
    </row>
    <row r="872" spans="1:5" x14ac:dyDescent="0.25">
      <c r="A872" t="s">
        <v>166</v>
      </c>
      <c r="B872" t="s">
        <v>0</v>
      </c>
      <c r="C872" t="s">
        <v>418</v>
      </c>
      <c r="D872" t="s">
        <v>421</v>
      </c>
    </row>
    <row r="873" spans="1:5" x14ac:dyDescent="0.25">
      <c r="A873" t="s">
        <v>166</v>
      </c>
      <c r="B873" t="s">
        <v>0</v>
      </c>
      <c r="C873" t="s">
        <v>420</v>
      </c>
      <c r="D873" t="s">
        <v>421</v>
      </c>
    </row>
    <row r="874" spans="1:5" x14ac:dyDescent="0.25">
      <c r="A874" t="s">
        <v>167</v>
      </c>
      <c r="B874" t="s">
        <v>0</v>
      </c>
      <c r="C874" t="s">
        <v>418</v>
      </c>
      <c r="D874" t="s">
        <v>421</v>
      </c>
    </row>
    <row r="875" spans="1:5" x14ac:dyDescent="0.25">
      <c r="A875" t="s">
        <v>167</v>
      </c>
      <c r="B875" t="s">
        <v>0</v>
      </c>
      <c r="C875" t="s">
        <v>420</v>
      </c>
      <c r="D875" t="s">
        <v>421</v>
      </c>
    </row>
    <row r="876" spans="1:5" x14ac:dyDescent="0.25">
      <c r="A876" t="s">
        <v>167</v>
      </c>
      <c r="B876" t="s">
        <v>6</v>
      </c>
      <c r="D876" t="s">
        <v>423</v>
      </c>
    </row>
    <row r="877" spans="1:5" x14ac:dyDescent="0.25">
      <c r="A877" t="s">
        <v>167</v>
      </c>
      <c r="B877" t="s">
        <v>0</v>
      </c>
      <c r="C877" t="s">
        <v>422</v>
      </c>
      <c r="D877" t="s">
        <v>227</v>
      </c>
      <c r="E877" t="s">
        <v>532</v>
      </c>
    </row>
    <row r="878" spans="1:5" x14ac:dyDescent="0.25">
      <c r="A878" t="s">
        <v>168</v>
      </c>
      <c r="B878" t="s">
        <v>0</v>
      </c>
      <c r="C878" t="s">
        <v>418</v>
      </c>
      <c r="D878" t="s">
        <v>421</v>
      </c>
    </row>
    <row r="879" spans="1:5" x14ac:dyDescent="0.25">
      <c r="A879" t="s">
        <v>168</v>
      </c>
      <c r="B879" t="s">
        <v>0</v>
      </c>
      <c r="C879" t="s">
        <v>420</v>
      </c>
      <c r="D879" t="s">
        <v>421</v>
      </c>
    </row>
    <row r="880" spans="1:5" x14ac:dyDescent="0.25">
      <c r="A880" t="s">
        <v>168</v>
      </c>
      <c r="B880" t="s">
        <v>0</v>
      </c>
      <c r="C880" t="s">
        <v>422</v>
      </c>
      <c r="D880" t="s">
        <v>423</v>
      </c>
    </row>
    <row r="881" spans="1:5" x14ac:dyDescent="0.25">
      <c r="A881" t="s">
        <v>168</v>
      </c>
      <c r="B881" t="s">
        <v>6</v>
      </c>
      <c r="D881" t="s">
        <v>423</v>
      </c>
    </row>
    <row r="882" spans="1:5" x14ac:dyDescent="0.25">
      <c r="A882" t="s">
        <v>410</v>
      </c>
      <c r="B882" t="s">
        <v>0</v>
      </c>
      <c r="C882" t="s">
        <v>418</v>
      </c>
      <c r="D882" t="s">
        <v>421</v>
      </c>
    </row>
    <row r="883" spans="1:5" x14ac:dyDescent="0.25">
      <c r="A883" t="s">
        <v>410</v>
      </c>
      <c r="B883" t="s">
        <v>0</v>
      </c>
      <c r="C883" t="s">
        <v>420</v>
      </c>
      <c r="D883" t="s">
        <v>421</v>
      </c>
    </row>
    <row r="884" spans="1:5" x14ac:dyDescent="0.25">
      <c r="A884" t="s">
        <v>410</v>
      </c>
      <c r="B884" t="s">
        <v>0</v>
      </c>
      <c r="C884" t="s">
        <v>422</v>
      </c>
      <c r="D884" t="s">
        <v>421</v>
      </c>
    </row>
    <row r="885" spans="1:5" x14ac:dyDescent="0.25">
      <c r="A885" t="s">
        <v>410</v>
      </c>
      <c r="B885" t="s">
        <v>6</v>
      </c>
      <c r="D885" t="s">
        <v>227</v>
      </c>
      <c r="E885" t="s">
        <v>556</v>
      </c>
    </row>
    <row r="886" spans="1:5" x14ac:dyDescent="0.25">
      <c r="A886" t="s">
        <v>169</v>
      </c>
      <c r="B886" t="s">
        <v>0</v>
      </c>
      <c r="C886" t="s">
        <v>420</v>
      </c>
      <c r="D886" t="s">
        <v>421</v>
      </c>
    </row>
    <row r="887" spans="1:5" x14ac:dyDescent="0.25">
      <c r="A887" t="s">
        <v>169</v>
      </c>
      <c r="B887" t="s">
        <v>0</v>
      </c>
      <c r="C887" t="s">
        <v>418</v>
      </c>
      <c r="D887" t="s">
        <v>419</v>
      </c>
    </row>
    <row r="888" spans="1:5" x14ac:dyDescent="0.25">
      <c r="A888" t="s">
        <v>169</v>
      </c>
      <c r="B888" t="s">
        <v>0</v>
      </c>
      <c r="C888" t="s">
        <v>422</v>
      </c>
      <c r="D888" t="s">
        <v>419</v>
      </c>
    </row>
    <row r="889" spans="1:5" x14ac:dyDescent="0.25">
      <c r="A889" t="s">
        <v>169</v>
      </c>
      <c r="B889" t="s">
        <v>6</v>
      </c>
      <c r="D889" t="s">
        <v>419</v>
      </c>
    </row>
    <row r="890" spans="1:5" x14ac:dyDescent="0.25">
      <c r="A890" t="s">
        <v>655</v>
      </c>
      <c r="B890" t="s">
        <v>0</v>
      </c>
      <c r="C890" t="s">
        <v>418</v>
      </c>
      <c r="D890" t="s">
        <v>421</v>
      </c>
    </row>
    <row r="891" spans="1:5" x14ac:dyDescent="0.25">
      <c r="A891" t="s">
        <v>655</v>
      </c>
      <c r="B891" t="s">
        <v>0</v>
      </c>
      <c r="C891" t="s">
        <v>420</v>
      </c>
      <c r="D891" t="s">
        <v>421</v>
      </c>
    </row>
    <row r="892" spans="1:5" x14ac:dyDescent="0.25">
      <c r="A892" t="s">
        <v>655</v>
      </c>
      <c r="B892" t="s">
        <v>0</v>
      </c>
      <c r="C892" t="s">
        <v>422</v>
      </c>
      <c r="D892" t="s">
        <v>421</v>
      </c>
    </row>
    <row r="893" spans="1:5" x14ac:dyDescent="0.25">
      <c r="A893" t="s">
        <v>655</v>
      </c>
      <c r="B893" t="s">
        <v>6</v>
      </c>
      <c r="D893" t="s">
        <v>423</v>
      </c>
    </row>
    <row r="894" spans="1:5" x14ac:dyDescent="0.25">
      <c r="A894" t="s">
        <v>170</v>
      </c>
      <c r="B894" t="s">
        <v>0</v>
      </c>
      <c r="C894" t="s">
        <v>422</v>
      </c>
      <c r="D894" t="s">
        <v>423</v>
      </c>
    </row>
    <row r="895" spans="1:5" x14ac:dyDescent="0.25">
      <c r="A895" t="s">
        <v>170</v>
      </c>
      <c r="B895" t="s">
        <v>6</v>
      </c>
      <c r="D895" t="s">
        <v>421</v>
      </c>
    </row>
    <row r="896" spans="1:5" x14ac:dyDescent="0.25">
      <c r="A896" t="s">
        <v>170</v>
      </c>
      <c r="B896" t="s">
        <v>0</v>
      </c>
      <c r="C896" t="s">
        <v>418</v>
      </c>
      <c r="D896" t="s">
        <v>421</v>
      </c>
    </row>
    <row r="897" spans="1:5" x14ac:dyDescent="0.25">
      <c r="A897" t="s">
        <v>170</v>
      </c>
      <c r="B897" t="s">
        <v>0</v>
      </c>
      <c r="C897" t="s">
        <v>420</v>
      </c>
      <c r="D897" t="s">
        <v>421</v>
      </c>
    </row>
    <row r="898" spans="1:5" x14ac:dyDescent="0.25">
      <c r="A898" t="s">
        <v>171</v>
      </c>
      <c r="B898" t="s">
        <v>0</v>
      </c>
      <c r="C898" t="s">
        <v>418</v>
      </c>
      <c r="D898" t="s">
        <v>421</v>
      </c>
    </row>
    <row r="899" spans="1:5" x14ac:dyDescent="0.25">
      <c r="A899" t="s">
        <v>171</v>
      </c>
      <c r="B899" t="s">
        <v>0</v>
      </c>
      <c r="C899" t="s">
        <v>420</v>
      </c>
      <c r="D899" t="s">
        <v>421</v>
      </c>
    </row>
    <row r="900" spans="1:5" x14ac:dyDescent="0.25">
      <c r="A900" t="s">
        <v>171</v>
      </c>
      <c r="B900" t="s">
        <v>0</v>
      </c>
      <c r="C900" t="s">
        <v>422</v>
      </c>
      <c r="D900" t="s">
        <v>227</v>
      </c>
      <c r="E900" t="s">
        <v>557</v>
      </c>
    </row>
    <row r="901" spans="1:5" x14ac:dyDescent="0.25">
      <c r="A901" t="s">
        <v>171</v>
      </c>
      <c r="B901" t="s">
        <v>6</v>
      </c>
      <c r="D901" t="s">
        <v>227</v>
      </c>
      <c r="E901" t="s">
        <v>558</v>
      </c>
    </row>
    <row r="902" spans="1:5" x14ac:dyDescent="0.25">
      <c r="A902" t="s">
        <v>172</v>
      </c>
      <c r="B902" t="s">
        <v>6</v>
      </c>
      <c r="D902" t="s">
        <v>227</v>
      </c>
      <c r="E902" t="s">
        <v>559</v>
      </c>
    </row>
    <row r="903" spans="1:5" x14ac:dyDescent="0.25">
      <c r="A903" t="s">
        <v>172</v>
      </c>
      <c r="B903" t="s">
        <v>0</v>
      </c>
      <c r="C903" t="s">
        <v>418</v>
      </c>
      <c r="D903" t="s">
        <v>421</v>
      </c>
    </row>
    <row r="904" spans="1:5" x14ac:dyDescent="0.25">
      <c r="A904" t="s">
        <v>172</v>
      </c>
      <c r="B904" t="s">
        <v>0</v>
      </c>
      <c r="C904" t="s">
        <v>420</v>
      </c>
      <c r="D904" t="s">
        <v>421</v>
      </c>
    </row>
    <row r="905" spans="1:5" x14ac:dyDescent="0.25">
      <c r="A905" t="s">
        <v>172</v>
      </c>
      <c r="B905" t="s">
        <v>0</v>
      </c>
      <c r="C905" t="s">
        <v>422</v>
      </c>
      <c r="D905" t="s">
        <v>421</v>
      </c>
    </row>
    <row r="906" spans="1:5" x14ac:dyDescent="0.25">
      <c r="A906" t="s">
        <v>173</v>
      </c>
      <c r="B906" t="s">
        <v>0</v>
      </c>
      <c r="C906" t="s">
        <v>420</v>
      </c>
      <c r="D906" t="s">
        <v>421</v>
      </c>
    </row>
    <row r="907" spans="1:5" x14ac:dyDescent="0.25">
      <c r="A907" t="s">
        <v>173</v>
      </c>
      <c r="B907" t="s">
        <v>0</v>
      </c>
      <c r="C907" t="s">
        <v>422</v>
      </c>
      <c r="D907" t="s">
        <v>227</v>
      </c>
      <c r="E907" t="s">
        <v>560</v>
      </c>
    </row>
    <row r="908" spans="1:5" x14ac:dyDescent="0.25">
      <c r="A908" t="s">
        <v>173</v>
      </c>
      <c r="B908" t="s">
        <v>6</v>
      </c>
      <c r="D908" t="s">
        <v>227</v>
      </c>
      <c r="E908" t="s">
        <v>560</v>
      </c>
    </row>
    <row r="909" spans="1:5" x14ac:dyDescent="0.25">
      <c r="A909" t="s">
        <v>173</v>
      </c>
      <c r="B909" t="s">
        <v>0</v>
      </c>
      <c r="C909" t="s">
        <v>418</v>
      </c>
      <c r="D909" t="s">
        <v>419</v>
      </c>
    </row>
    <row r="910" spans="1:5" x14ac:dyDescent="0.25">
      <c r="A910" t="s">
        <v>174</v>
      </c>
      <c r="B910" t="s">
        <v>0</v>
      </c>
      <c r="C910" t="s">
        <v>422</v>
      </c>
      <c r="D910" t="s">
        <v>227</v>
      </c>
      <c r="E910" t="s">
        <v>561</v>
      </c>
    </row>
    <row r="911" spans="1:5" x14ac:dyDescent="0.25">
      <c r="A911" t="s">
        <v>174</v>
      </c>
      <c r="B911" t="s">
        <v>0</v>
      </c>
      <c r="C911" t="s">
        <v>418</v>
      </c>
      <c r="D911" t="s">
        <v>421</v>
      </c>
    </row>
    <row r="912" spans="1:5" x14ac:dyDescent="0.25">
      <c r="A912" t="s">
        <v>174</v>
      </c>
      <c r="B912" t="s">
        <v>0</v>
      </c>
      <c r="C912" t="s">
        <v>420</v>
      </c>
      <c r="D912" t="s">
        <v>421</v>
      </c>
    </row>
    <row r="913" spans="1:5" x14ac:dyDescent="0.25">
      <c r="A913" t="s">
        <v>174</v>
      </c>
      <c r="B913" t="s">
        <v>6</v>
      </c>
      <c r="D913" t="s">
        <v>421</v>
      </c>
    </row>
    <row r="914" spans="1:5" x14ac:dyDescent="0.25">
      <c r="A914" t="s">
        <v>607</v>
      </c>
      <c r="B914" t="s">
        <v>0</v>
      </c>
      <c r="C914" t="s">
        <v>418</v>
      </c>
      <c r="D914" t="s">
        <v>421</v>
      </c>
    </row>
    <row r="915" spans="1:5" x14ac:dyDescent="0.25">
      <c r="A915" t="s">
        <v>607</v>
      </c>
      <c r="B915" t="s">
        <v>0</v>
      </c>
      <c r="C915" t="s">
        <v>420</v>
      </c>
      <c r="D915" t="s">
        <v>421</v>
      </c>
    </row>
    <row r="916" spans="1:5" x14ac:dyDescent="0.25">
      <c r="A916" t="s">
        <v>607</v>
      </c>
      <c r="B916" t="s">
        <v>0</v>
      </c>
      <c r="C916" t="s">
        <v>422</v>
      </c>
      <c r="D916" t="s">
        <v>421</v>
      </c>
    </row>
    <row r="917" spans="1:5" x14ac:dyDescent="0.25">
      <c r="A917" t="s">
        <v>607</v>
      </c>
      <c r="B917" t="s">
        <v>6</v>
      </c>
      <c r="D917" t="s">
        <v>423</v>
      </c>
    </row>
    <row r="918" spans="1:5" x14ac:dyDescent="0.25">
      <c r="A918" t="s">
        <v>176</v>
      </c>
      <c r="B918" t="s">
        <v>0</v>
      </c>
      <c r="C918" t="s">
        <v>422</v>
      </c>
      <c r="D918" t="s">
        <v>227</v>
      </c>
      <c r="E918" t="s">
        <v>451</v>
      </c>
    </row>
    <row r="919" spans="1:5" x14ac:dyDescent="0.25">
      <c r="A919" t="s">
        <v>176</v>
      </c>
      <c r="B919" t="s">
        <v>6</v>
      </c>
      <c r="D919" t="s">
        <v>227</v>
      </c>
      <c r="E919" t="s">
        <v>451</v>
      </c>
    </row>
    <row r="920" spans="1:5" x14ac:dyDescent="0.25">
      <c r="A920" t="s">
        <v>176</v>
      </c>
      <c r="B920" t="s">
        <v>0</v>
      </c>
      <c r="C920" t="s">
        <v>418</v>
      </c>
      <c r="D920" t="s">
        <v>419</v>
      </c>
    </row>
    <row r="921" spans="1:5" x14ac:dyDescent="0.25">
      <c r="A921" t="s">
        <v>176</v>
      </c>
      <c r="B921" t="s">
        <v>0</v>
      </c>
      <c r="C921" t="s">
        <v>420</v>
      </c>
      <c r="D921" t="s">
        <v>421</v>
      </c>
    </row>
    <row r="922" spans="1:5" x14ac:dyDescent="0.25">
      <c r="A922" t="s">
        <v>177</v>
      </c>
      <c r="B922" t="s">
        <v>0</v>
      </c>
      <c r="C922" t="s">
        <v>418</v>
      </c>
      <c r="D922" t="s">
        <v>419</v>
      </c>
    </row>
    <row r="923" spans="1:5" x14ac:dyDescent="0.25">
      <c r="A923" t="s">
        <v>177</v>
      </c>
      <c r="B923" t="s">
        <v>0</v>
      </c>
      <c r="C923" t="s">
        <v>420</v>
      </c>
      <c r="D923" t="s">
        <v>421</v>
      </c>
    </row>
    <row r="924" spans="1:5" x14ac:dyDescent="0.25">
      <c r="A924" t="s">
        <v>177</v>
      </c>
      <c r="B924" t="s">
        <v>6</v>
      </c>
      <c r="D924" t="s">
        <v>227</v>
      </c>
      <c r="E924" t="s">
        <v>562</v>
      </c>
    </row>
    <row r="925" spans="1:5" x14ac:dyDescent="0.25">
      <c r="A925" t="s">
        <v>177</v>
      </c>
      <c r="B925" t="s">
        <v>0</v>
      </c>
      <c r="C925" t="s">
        <v>422</v>
      </c>
      <c r="D925" t="s">
        <v>423</v>
      </c>
    </row>
    <row r="926" spans="1:5" x14ac:dyDescent="0.25">
      <c r="A926" t="s">
        <v>178</v>
      </c>
      <c r="B926" t="s">
        <v>6</v>
      </c>
      <c r="D926" t="s">
        <v>423</v>
      </c>
    </row>
    <row r="927" spans="1:5" x14ac:dyDescent="0.25">
      <c r="A927" t="s">
        <v>178</v>
      </c>
      <c r="B927" t="s">
        <v>0</v>
      </c>
      <c r="C927" t="s">
        <v>418</v>
      </c>
      <c r="D927" t="s">
        <v>421</v>
      </c>
    </row>
    <row r="928" spans="1:5" x14ac:dyDescent="0.25">
      <c r="A928" t="s">
        <v>178</v>
      </c>
      <c r="B928" t="s">
        <v>0</v>
      </c>
      <c r="C928" t="s">
        <v>420</v>
      </c>
      <c r="D928" t="s">
        <v>421</v>
      </c>
    </row>
    <row r="929" spans="1:5" x14ac:dyDescent="0.25">
      <c r="A929" t="s">
        <v>178</v>
      </c>
      <c r="B929" t="s">
        <v>0</v>
      </c>
      <c r="C929" t="s">
        <v>422</v>
      </c>
      <c r="D929" t="s">
        <v>421</v>
      </c>
    </row>
    <row r="930" spans="1:5" x14ac:dyDescent="0.25">
      <c r="A930" t="s">
        <v>179</v>
      </c>
      <c r="B930" t="s">
        <v>0</v>
      </c>
      <c r="C930" t="s">
        <v>422</v>
      </c>
      <c r="D930" t="s">
        <v>227</v>
      </c>
      <c r="E930" t="s">
        <v>563</v>
      </c>
    </row>
    <row r="931" spans="1:5" x14ac:dyDescent="0.25">
      <c r="A931" t="s">
        <v>179</v>
      </c>
      <c r="B931" t="s">
        <v>6</v>
      </c>
      <c r="D931" t="s">
        <v>227</v>
      </c>
      <c r="E931">
        <v>0</v>
      </c>
    </row>
    <row r="932" spans="1:5" x14ac:dyDescent="0.25">
      <c r="A932" t="s">
        <v>179</v>
      </c>
      <c r="B932" t="s">
        <v>0</v>
      </c>
      <c r="C932" t="s">
        <v>418</v>
      </c>
      <c r="D932" t="s">
        <v>421</v>
      </c>
    </row>
    <row r="933" spans="1:5" x14ac:dyDescent="0.25">
      <c r="A933" t="s">
        <v>179</v>
      </c>
      <c r="B933" t="s">
        <v>0</v>
      </c>
      <c r="C933" t="s">
        <v>420</v>
      </c>
      <c r="D933" t="s">
        <v>421</v>
      </c>
    </row>
    <row r="934" spans="1:5" x14ac:dyDescent="0.25">
      <c r="A934" t="s">
        <v>180</v>
      </c>
      <c r="B934" t="s">
        <v>0</v>
      </c>
      <c r="C934" t="s">
        <v>422</v>
      </c>
      <c r="D934" t="s">
        <v>423</v>
      </c>
      <c r="E934" t="s">
        <v>438</v>
      </c>
    </row>
    <row r="935" spans="1:5" x14ac:dyDescent="0.25">
      <c r="A935" t="s">
        <v>180</v>
      </c>
      <c r="B935" t="s">
        <v>6</v>
      </c>
      <c r="D935" t="s">
        <v>423</v>
      </c>
    </row>
    <row r="936" spans="1:5" x14ac:dyDescent="0.25">
      <c r="A936" t="s">
        <v>180</v>
      </c>
      <c r="B936" t="s">
        <v>0</v>
      </c>
      <c r="C936" t="s">
        <v>418</v>
      </c>
      <c r="D936" t="s">
        <v>419</v>
      </c>
    </row>
    <row r="937" spans="1:5" x14ac:dyDescent="0.25">
      <c r="A937" t="s">
        <v>180</v>
      </c>
      <c r="B937" t="s">
        <v>0</v>
      </c>
      <c r="C937" t="s">
        <v>420</v>
      </c>
      <c r="D937" t="s">
        <v>421</v>
      </c>
    </row>
    <row r="938" spans="1:5" x14ac:dyDescent="0.25">
      <c r="A938" t="s">
        <v>411</v>
      </c>
      <c r="B938" t="s">
        <v>0</v>
      </c>
      <c r="C938" t="s">
        <v>422</v>
      </c>
      <c r="D938" t="s">
        <v>419</v>
      </c>
    </row>
    <row r="939" spans="1:5" x14ac:dyDescent="0.25">
      <c r="A939" t="s">
        <v>411</v>
      </c>
      <c r="B939" t="s">
        <v>6</v>
      </c>
      <c r="D939" t="s">
        <v>419</v>
      </c>
    </row>
    <row r="940" spans="1:5" x14ac:dyDescent="0.25">
      <c r="A940" t="s">
        <v>411</v>
      </c>
      <c r="B940" t="s">
        <v>0</v>
      </c>
      <c r="C940" t="s">
        <v>418</v>
      </c>
      <c r="D940" t="s">
        <v>419</v>
      </c>
    </row>
    <row r="941" spans="1:5" x14ac:dyDescent="0.25">
      <c r="A941" t="s">
        <v>411</v>
      </c>
      <c r="B941" t="s">
        <v>0</v>
      </c>
      <c r="C941" t="s">
        <v>420</v>
      </c>
      <c r="D941" t="s">
        <v>421</v>
      </c>
    </row>
    <row r="942" spans="1:5" x14ac:dyDescent="0.25">
      <c r="A942" t="s">
        <v>181</v>
      </c>
      <c r="B942" t="s">
        <v>0</v>
      </c>
      <c r="C942" t="s">
        <v>422</v>
      </c>
      <c r="D942" t="s">
        <v>423</v>
      </c>
    </row>
    <row r="943" spans="1:5" x14ac:dyDescent="0.25">
      <c r="A943" t="s">
        <v>181</v>
      </c>
      <c r="B943" t="s">
        <v>0</v>
      </c>
      <c r="C943" t="s">
        <v>418</v>
      </c>
      <c r="D943" t="s">
        <v>421</v>
      </c>
    </row>
    <row r="944" spans="1:5" x14ac:dyDescent="0.25">
      <c r="A944" t="s">
        <v>181</v>
      </c>
      <c r="B944" t="s">
        <v>0</v>
      </c>
      <c r="C944" t="s">
        <v>420</v>
      </c>
      <c r="D944" t="s">
        <v>421</v>
      </c>
    </row>
    <row r="945" spans="1:5" x14ac:dyDescent="0.25">
      <c r="A945" t="s">
        <v>181</v>
      </c>
      <c r="B945" t="s">
        <v>6</v>
      </c>
      <c r="D945" t="s">
        <v>421</v>
      </c>
    </row>
    <row r="946" spans="1:5" x14ac:dyDescent="0.25">
      <c r="A946" t="s">
        <v>667</v>
      </c>
      <c r="B946" t="s">
        <v>0</v>
      </c>
      <c r="C946" t="s">
        <v>422</v>
      </c>
      <c r="D946" t="s">
        <v>227</v>
      </c>
      <c r="E946" t="s">
        <v>432</v>
      </c>
    </row>
    <row r="947" spans="1:5" x14ac:dyDescent="0.25">
      <c r="A947" t="s">
        <v>667</v>
      </c>
      <c r="B947" t="s">
        <v>6</v>
      </c>
      <c r="D947" t="s">
        <v>227</v>
      </c>
      <c r="E947" t="s">
        <v>682</v>
      </c>
    </row>
    <row r="948" spans="1:5" x14ac:dyDescent="0.25">
      <c r="A948" t="s">
        <v>667</v>
      </c>
      <c r="B948" t="s">
        <v>0</v>
      </c>
      <c r="C948" t="s">
        <v>420</v>
      </c>
      <c r="D948" t="s">
        <v>423</v>
      </c>
    </row>
    <row r="949" spans="1:5" x14ac:dyDescent="0.25">
      <c r="A949" t="s">
        <v>667</v>
      </c>
      <c r="B949" t="s">
        <v>0</v>
      </c>
      <c r="C949" t="s">
        <v>418</v>
      </c>
      <c r="D949" t="s">
        <v>421</v>
      </c>
    </row>
    <row r="950" spans="1:5" x14ac:dyDescent="0.25">
      <c r="A950" t="s">
        <v>182</v>
      </c>
      <c r="B950" t="s">
        <v>0</v>
      </c>
      <c r="C950" t="s">
        <v>418</v>
      </c>
      <c r="D950" t="s">
        <v>421</v>
      </c>
    </row>
    <row r="951" spans="1:5" x14ac:dyDescent="0.25">
      <c r="A951" t="s">
        <v>182</v>
      </c>
      <c r="B951" t="s">
        <v>0</v>
      </c>
      <c r="C951" t="s">
        <v>420</v>
      </c>
      <c r="D951" t="s">
        <v>421</v>
      </c>
    </row>
    <row r="952" spans="1:5" x14ac:dyDescent="0.25">
      <c r="A952" t="s">
        <v>182</v>
      </c>
      <c r="B952" t="s">
        <v>0</v>
      </c>
      <c r="C952" t="s">
        <v>422</v>
      </c>
      <c r="D952" t="s">
        <v>421</v>
      </c>
    </row>
    <row r="953" spans="1:5" x14ac:dyDescent="0.25">
      <c r="A953" t="s">
        <v>182</v>
      </c>
      <c r="B953" t="s">
        <v>6</v>
      </c>
      <c r="D953" t="s">
        <v>421</v>
      </c>
    </row>
    <row r="954" spans="1:5" x14ac:dyDescent="0.25">
      <c r="A954" t="s">
        <v>668</v>
      </c>
      <c r="B954" t="s">
        <v>0</v>
      </c>
      <c r="C954" t="s">
        <v>422</v>
      </c>
      <c r="D954" t="s">
        <v>227</v>
      </c>
      <c r="E954" t="s">
        <v>737</v>
      </c>
    </row>
    <row r="955" spans="1:5" x14ac:dyDescent="0.25">
      <c r="A955" t="s">
        <v>668</v>
      </c>
      <c r="B955" t="s">
        <v>6</v>
      </c>
      <c r="D955" t="s">
        <v>227</v>
      </c>
      <c r="E955" t="s">
        <v>738</v>
      </c>
    </row>
    <row r="956" spans="1:5" x14ac:dyDescent="0.25">
      <c r="A956" t="s">
        <v>668</v>
      </c>
      <c r="B956" t="s">
        <v>0</v>
      </c>
      <c r="C956" t="s">
        <v>418</v>
      </c>
      <c r="D956" t="s">
        <v>421</v>
      </c>
      <c r="E956" t="s">
        <v>739</v>
      </c>
    </row>
    <row r="957" spans="1:5" x14ac:dyDescent="0.25">
      <c r="A957" t="s">
        <v>668</v>
      </c>
      <c r="B957" t="s">
        <v>0</v>
      </c>
      <c r="C957" t="s">
        <v>420</v>
      </c>
      <c r="D957" t="s">
        <v>421</v>
      </c>
    </row>
    <row r="958" spans="1:5" x14ac:dyDescent="0.25">
      <c r="A958" t="s">
        <v>183</v>
      </c>
      <c r="B958" t="s">
        <v>0</v>
      </c>
      <c r="C958" t="s">
        <v>420</v>
      </c>
      <c r="D958" t="s">
        <v>421</v>
      </c>
    </row>
    <row r="959" spans="1:5" x14ac:dyDescent="0.25">
      <c r="A959" t="s">
        <v>183</v>
      </c>
      <c r="B959" t="s">
        <v>0</v>
      </c>
      <c r="C959" t="s">
        <v>422</v>
      </c>
      <c r="D959" t="s">
        <v>421</v>
      </c>
    </row>
    <row r="960" spans="1:5" x14ac:dyDescent="0.25">
      <c r="A960" t="s">
        <v>183</v>
      </c>
      <c r="B960" t="s">
        <v>6</v>
      </c>
      <c r="D960" t="s">
        <v>227</v>
      </c>
      <c r="E960" t="s">
        <v>440</v>
      </c>
    </row>
    <row r="961" spans="1:5" x14ac:dyDescent="0.25">
      <c r="A961" t="s">
        <v>183</v>
      </c>
      <c r="B961" t="s">
        <v>0</v>
      </c>
      <c r="C961" t="s">
        <v>418</v>
      </c>
      <c r="D961" t="s">
        <v>419</v>
      </c>
    </row>
    <row r="962" spans="1:5" x14ac:dyDescent="0.25">
      <c r="A962" t="s">
        <v>184</v>
      </c>
      <c r="B962" t="s">
        <v>0</v>
      </c>
      <c r="C962" t="s">
        <v>418</v>
      </c>
      <c r="D962" t="s">
        <v>421</v>
      </c>
    </row>
    <row r="963" spans="1:5" x14ac:dyDescent="0.25">
      <c r="A963" t="s">
        <v>184</v>
      </c>
      <c r="B963" t="s">
        <v>0</v>
      </c>
      <c r="C963" t="s">
        <v>420</v>
      </c>
      <c r="D963" t="s">
        <v>421</v>
      </c>
    </row>
    <row r="964" spans="1:5" x14ac:dyDescent="0.25">
      <c r="A964" t="s">
        <v>184</v>
      </c>
      <c r="B964" t="s">
        <v>0</v>
      </c>
      <c r="C964" t="s">
        <v>422</v>
      </c>
      <c r="D964" t="s">
        <v>421</v>
      </c>
    </row>
    <row r="965" spans="1:5" x14ac:dyDescent="0.25">
      <c r="A965" t="s">
        <v>184</v>
      </c>
      <c r="B965" t="s">
        <v>6</v>
      </c>
      <c r="D965" t="s">
        <v>423</v>
      </c>
    </row>
    <row r="966" spans="1:5" x14ac:dyDescent="0.25">
      <c r="A966" t="s">
        <v>185</v>
      </c>
      <c r="B966" t="s">
        <v>0</v>
      </c>
      <c r="C966" t="s">
        <v>418</v>
      </c>
      <c r="D966" t="s">
        <v>421</v>
      </c>
    </row>
    <row r="967" spans="1:5" x14ac:dyDescent="0.25">
      <c r="A967" t="s">
        <v>185</v>
      </c>
      <c r="B967" t="s">
        <v>0</v>
      </c>
      <c r="C967" t="s">
        <v>420</v>
      </c>
      <c r="D967" t="s">
        <v>421</v>
      </c>
    </row>
    <row r="968" spans="1:5" x14ac:dyDescent="0.25">
      <c r="A968" t="s">
        <v>185</v>
      </c>
      <c r="B968" t="s">
        <v>0</v>
      </c>
      <c r="C968" t="s">
        <v>422</v>
      </c>
      <c r="D968" t="s">
        <v>227</v>
      </c>
      <c r="E968" t="s">
        <v>564</v>
      </c>
    </row>
    <row r="969" spans="1:5" x14ac:dyDescent="0.25">
      <c r="A969" t="s">
        <v>185</v>
      </c>
      <c r="B969" t="s">
        <v>6</v>
      </c>
      <c r="D969" t="s">
        <v>227</v>
      </c>
      <c r="E969" t="s">
        <v>565</v>
      </c>
    </row>
    <row r="970" spans="1:5" x14ac:dyDescent="0.25">
      <c r="A970" t="s">
        <v>186</v>
      </c>
      <c r="B970" t="s">
        <v>0</v>
      </c>
      <c r="C970" t="s">
        <v>422</v>
      </c>
      <c r="D970" t="s">
        <v>227</v>
      </c>
      <c r="E970" t="s">
        <v>566</v>
      </c>
    </row>
    <row r="971" spans="1:5" x14ac:dyDescent="0.25">
      <c r="A971" t="s">
        <v>186</v>
      </c>
      <c r="B971" t="s">
        <v>6</v>
      </c>
      <c r="D971" t="s">
        <v>227</v>
      </c>
      <c r="E971" t="s">
        <v>567</v>
      </c>
    </row>
    <row r="972" spans="1:5" x14ac:dyDescent="0.25">
      <c r="A972" t="s">
        <v>186</v>
      </c>
      <c r="B972" t="s">
        <v>0</v>
      </c>
      <c r="C972" t="s">
        <v>418</v>
      </c>
      <c r="D972" t="s">
        <v>421</v>
      </c>
    </row>
    <row r="973" spans="1:5" x14ac:dyDescent="0.25">
      <c r="A973" t="s">
        <v>186</v>
      </c>
      <c r="B973" t="s">
        <v>0</v>
      </c>
      <c r="C973" t="s">
        <v>420</v>
      </c>
      <c r="D973" t="s">
        <v>421</v>
      </c>
    </row>
    <row r="974" spans="1:5" x14ac:dyDescent="0.25">
      <c r="A974" t="s">
        <v>187</v>
      </c>
      <c r="B974" t="s">
        <v>0</v>
      </c>
      <c r="C974" t="s">
        <v>418</v>
      </c>
      <c r="D974" t="s">
        <v>421</v>
      </c>
    </row>
    <row r="975" spans="1:5" x14ac:dyDescent="0.25">
      <c r="A975" t="s">
        <v>187</v>
      </c>
      <c r="B975" t="s">
        <v>0</v>
      </c>
      <c r="C975" t="s">
        <v>422</v>
      </c>
      <c r="D975" t="s">
        <v>227</v>
      </c>
      <c r="E975" t="s">
        <v>568</v>
      </c>
    </row>
    <row r="976" spans="1:5" x14ac:dyDescent="0.25">
      <c r="A976" t="s">
        <v>187</v>
      </c>
      <c r="B976" t="s">
        <v>0</v>
      </c>
      <c r="C976" t="s">
        <v>420</v>
      </c>
      <c r="D976" t="s">
        <v>423</v>
      </c>
    </row>
    <row r="977" spans="1:5" x14ac:dyDescent="0.25">
      <c r="A977" t="s">
        <v>187</v>
      </c>
      <c r="B977" t="s">
        <v>6</v>
      </c>
      <c r="D977" t="s">
        <v>423</v>
      </c>
    </row>
    <row r="978" spans="1:5" x14ac:dyDescent="0.25">
      <c r="A978" t="s">
        <v>669</v>
      </c>
      <c r="B978" t="s">
        <v>6</v>
      </c>
      <c r="D978" t="s">
        <v>423</v>
      </c>
    </row>
    <row r="979" spans="1:5" x14ac:dyDescent="0.25">
      <c r="A979" t="s">
        <v>669</v>
      </c>
      <c r="B979" t="s">
        <v>0</v>
      </c>
      <c r="C979" t="s">
        <v>418</v>
      </c>
      <c r="D979" t="s">
        <v>421</v>
      </c>
    </row>
    <row r="980" spans="1:5" x14ac:dyDescent="0.25">
      <c r="A980" t="s">
        <v>669</v>
      </c>
      <c r="B980" t="s">
        <v>0</v>
      </c>
      <c r="C980" t="s">
        <v>420</v>
      </c>
      <c r="D980" t="s">
        <v>227</v>
      </c>
      <c r="E980" t="s">
        <v>740</v>
      </c>
    </row>
    <row r="981" spans="1:5" x14ac:dyDescent="0.25">
      <c r="A981" t="s">
        <v>669</v>
      </c>
      <c r="B981" t="s">
        <v>0</v>
      </c>
      <c r="C981" t="s">
        <v>422</v>
      </c>
      <c r="D981" t="s">
        <v>227</v>
      </c>
      <c r="E981" t="s">
        <v>741</v>
      </c>
    </row>
    <row r="982" spans="1:5" x14ac:dyDescent="0.25">
      <c r="A982" t="s">
        <v>188</v>
      </c>
      <c r="B982" t="s">
        <v>0</v>
      </c>
      <c r="C982" t="s">
        <v>418</v>
      </c>
      <c r="D982" t="s">
        <v>227</v>
      </c>
      <c r="E982" t="s">
        <v>569</v>
      </c>
    </row>
    <row r="983" spans="1:5" x14ac:dyDescent="0.25">
      <c r="A983" t="s">
        <v>188</v>
      </c>
      <c r="B983" t="s">
        <v>0</v>
      </c>
      <c r="C983" t="s">
        <v>420</v>
      </c>
      <c r="D983" t="s">
        <v>421</v>
      </c>
    </row>
    <row r="984" spans="1:5" x14ac:dyDescent="0.25">
      <c r="A984" t="s">
        <v>188</v>
      </c>
      <c r="B984" t="s">
        <v>0</v>
      </c>
      <c r="C984" t="s">
        <v>422</v>
      </c>
      <c r="D984" t="s">
        <v>423</v>
      </c>
    </row>
    <row r="985" spans="1:5" x14ac:dyDescent="0.25">
      <c r="A985" t="s">
        <v>188</v>
      </c>
      <c r="B985" t="s">
        <v>6</v>
      </c>
      <c r="D985" t="s">
        <v>423</v>
      </c>
    </row>
    <row r="986" spans="1:5" x14ac:dyDescent="0.25">
      <c r="A986" t="s">
        <v>656</v>
      </c>
      <c r="B986" t="s">
        <v>0</v>
      </c>
      <c r="C986" t="s">
        <v>420</v>
      </c>
      <c r="D986" t="s">
        <v>423</v>
      </c>
    </row>
    <row r="987" spans="1:5" x14ac:dyDescent="0.25">
      <c r="A987" t="s">
        <v>656</v>
      </c>
      <c r="B987" t="s">
        <v>0</v>
      </c>
      <c r="C987" t="s">
        <v>418</v>
      </c>
      <c r="D987" t="s">
        <v>421</v>
      </c>
    </row>
    <row r="988" spans="1:5" x14ac:dyDescent="0.25">
      <c r="A988" t="s">
        <v>656</v>
      </c>
      <c r="B988" t="s">
        <v>0</v>
      </c>
      <c r="C988" t="s">
        <v>422</v>
      </c>
      <c r="D988" t="s">
        <v>227</v>
      </c>
      <c r="E988" t="s">
        <v>742</v>
      </c>
    </row>
    <row r="989" spans="1:5" x14ac:dyDescent="0.25">
      <c r="A989" t="s">
        <v>656</v>
      </c>
      <c r="B989" t="s">
        <v>6</v>
      </c>
      <c r="D989" t="s">
        <v>227</v>
      </c>
      <c r="E989" t="s">
        <v>742</v>
      </c>
    </row>
    <row r="990" spans="1:5" x14ac:dyDescent="0.25">
      <c r="A990" t="s">
        <v>670</v>
      </c>
      <c r="B990" t="s">
        <v>0</v>
      </c>
      <c r="C990" t="s">
        <v>422</v>
      </c>
      <c r="D990" t="s">
        <v>227</v>
      </c>
      <c r="E990" t="s">
        <v>743</v>
      </c>
    </row>
    <row r="991" spans="1:5" x14ac:dyDescent="0.25">
      <c r="A991" t="s">
        <v>670</v>
      </c>
      <c r="B991" t="s">
        <v>6</v>
      </c>
      <c r="D991" t="s">
        <v>419</v>
      </c>
    </row>
    <row r="992" spans="1:5" x14ac:dyDescent="0.25">
      <c r="A992" t="s">
        <v>670</v>
      </c>
      <c r="B992" t="s">
        <v>0</v>
      </c>
      <c r="C992" t="s">
        <v>418</v>
      </c>
      <c r="D992" t="s">
        <v>419</v>
      </c>
    </row>
    <row r="993" spans="1:5" x14ac:dyDescent="0.25">
      <c r="A993" t="s">
        <v>670</v>
      </c>
      <c r="B993" t="s">
        <v>0</v>
      </c>
      <c r="C993" t="s">
        <v>420</v>
      </c>
      <c r="D993" t="s">
        <v>419</v>
      </c>
    </row>
    <row r="994" spans="1:5" x14ac:dyDescent="0.25">
      <c r="A994" t="s">
        <v>189</v>
      </c>
      <c r="B994" t="s">
        <v>0</v>
      </c>
      <c r="C994" t="s">
        <v>418</v>
      </c>
      <c r="D994" t="s">
        <v>421</v>
      </c>
    </row>
    <row r="995" spans="1:5" x14ac:dyDescent="0.25">
      <c r="A995" t="s">
        <v>189</v>
      </c>
      <c r="B995" t="s">
        <v>0</v>
      </c>
      <c r="C995" t="s">
        <v>420</v>
      </c>
      <c r="D995" t="s">
        <v>421</v>
      </c>
    </row>
    <row r="996" spans="1:5" x14ac:dyDescent="0.25">
      <c r="A996" t="s">
        <v>189</v>
      </c>
      <c r="B996" t="s">
        <v>0</v>
      </c>
      <c r="C996" t="s">
        <v>422</v>
      </c>
      <c r="D996" t="s">
        <v>421</v>
      </c>
    </row>
    <row r="997" spans="1:5" x14ac:dyDescent="0.25">
      <c r="A997" t="s">
        <v>189</v>
      </c>
      <c r="B997" t="s">
        <v>6</v>
      </c>
      <c r="D997" t="s">
        <v>423</v>
      </c>
    </row>
    <row r="998" spans="1:5" x14ac:dyDescent="0.25">
      <c r="A998" t="s">
        <v>190</v>
      </c>
      <c r="B998" t="s">
        <v>0</v>
      </c>
      <c r="C998" t="s">
        <v>418</v>
      </c>
      <c r="D998" t="s">
        <v>421</v>
      </c>
    </row>
    <row r="999" spans="1:5" x14ac:dyDescent="0.25">
      <c r="A999" t="s">
        <v>190</v>
      </c>
      <c r="B999" t="s">
        <v>0</v>
      </c>
      <c r="C999" t="s">
        <v>420</v>
      </c>
      <c r="D999" t="s">
        <v>421</v>
      </c>
    </row>
    <row r="1000" spans="1:5" x14ac:dyDescent="0.25">
      <c r="A1000" t="s">
        <v>190</v>
      </c>
      <c r="B1000" t="s">
        <v>0</v>
      </c>
      <c r="C1000" t="s">
        <v>422</v>
      </c>
      <c r="D1000" t="s">
        <v>421</v>
      </c>
    </row>
    <row r="1001" spans="1:5" x14ac:dyDescent="0.25">
      <c r="A1001" t="s">
        <v>190</v>
      </c>
      <c r="B1001" t="s">
        <v>6</v>
      </c>
      <c r="D1001" t="s">
        <v>421</v>
      </c>
    </row>
    <row r="1002" spans="1:5" x14ac:dyDescent="0.25">
      <c r="A1002" t="s">
        <v>191</v>
      </c>
      <c r="B1002" t="s">
        <v>0</v>
      </c>
      <c r="C1002" t="s">
        <v>418</v>
      </c>
      <c r="D1002" t="s">
        <v>419</v>
      </c>
    </row>
    <row r="1003" spans="1:5" x14ac:dyDescent="0.25">
      <c r="A1003" t="s">
        <v>191</v>
      </c>
      <c r="B1003" t="s">
        <v>0</v>
      </c>
      <c r="C1003" t="s">
        <v>420</v>
      </c>
      <c r="D1003" t="s">
        <v>421</v>
      </c>
    </row>
    <row r="1004" spans="1:5" x14ac:dyDescent="0.25">
      <c r="A1004" t="s">
        <v>191</v>
      </c>
      <c r="B1004" t="s">
        <v>0</v>
      </c>
      <c r="C1004" t="s">
        <v>422</v>
      </c>
      <c r="D1004" t="s">
        <v>421</v>
      </c>
    </row>
    <row r="1005" spans="1:5" x14ac:dyDescent="0.25">
      <c r="A1005" t="s">
        <v>191</v>
      </c>
      <c r="B1005" t="s">
        <v>6</v>
      </c>
      <c r="D1005" t="s">
        <v>421</v>
      </c>
    </row>
    <row r="1006" spans="1:5" x14ac:dyDescent="0.25">
      <c r="A1006" t="s">
        <v>412</v>
      </c>
      <c r="B1006" t="s">
        <v>0</v>
      </c>
      <c r="C1006" t="s">
        <v>422</v>
      </c>
      <c r="D1006" t="s">
        <v>419</v>
      </c>
    </row>
    <row r="1007" spans="1:5" x14ac:dyDescent="0.25">
      <c r="A1007" t="s">
        <v>412</v>
      </c>
      <c r="B1007" t="s">
        <v>0</v>
      </c>
      <c r="C1007" t="s">
        <v>418</v>
      </c>
      <c r="D1007" t="s">
        <v>419</v>
      </c>
    </row>
    <row r="1008" spans="1:5" x14ac:dyDescent="0.25">
      <c r="A1008" t="s">
        <v>412</v>
      </c>
      <c r="B1008" t="s">
        <v>6</v>
      </c>
      <c r="D1008" t="s">
        <v>227</v>
      </c>
      <c r="E1008" t="s">
        <v>570</v>
      </c>
    </row>
    <row r="1009" spans="1:4" x14ac:dyDescent="0.25">
      <c r="A1009" t="s">
        <v>412</v>
      </c>
      <c r="B1009" t="s">
        <v>0</v>
      </c>
      <c r="C1009" t="s">
        <v>420</v>
      </c>
      <c r="D1009" t="s">
        <v>421</v>
      </c>
    </row>
    <row r="1010" spans="1:4" x14ac:dyDescent="0.25">
      <c r="A1010" t="s">
        <v>291</v>
      </c>
      <c r="B1010" t="s">
        <v>0</v>
      </c>
      <c r="C1010" t="s">
        <v>420</v>
      </c>
      <c r="D1010" t="s">
        <v>421</v>
      </c>
    </row>
    <row r="1011" spans="1:4" x14ac:dyDescent="0.25">
      <c r="A1011" t="s">
        <v>291</v>
      </c>
      <c r="B1011" t="s">
        <v>0</v>
      </c>
      <c r="C1011" t="s">
        <v>422</v>
      </c>
      <c r="D1011" t="s">
        <v>423</v>
      </c>
    </row>
    <row r="1012" spans="1:4" x14ac:dyDescent="0.25">
      <c r="A1012" t="s">
        <v>291</v>
      </c>
      <c r="B1012" t="s">
        <v>6</v>
      </c>
      <c r="D1012" t="s">
        <v>423</v>
      </c>
    </row>
    <row r="1013" spans="1:4" x14ac:dyDescent="0.25">
      <c r="A1013" t="s">
        <v>291</v>
      </c>
      <c r="B1013" t="s">
        <v>0</v>
      </c>
      <c r="C1013" t="s">
        <v>418</v>
      </c>
      <c r="D1013" t="s">
        <v>419</v>
      </c>
    </row>
    <row r="1014" spans="1:4" x14ac:dyDescent="0.25">
      <c r="A1014" t="s">
        <v>292</v>
      </c>
      <c r="B1014" t="s">
        <v>0</v>
      </c>
      <c r="C1014" t="s">
        <v>422</v>
      </c>
      <c r="D1014" t="s">
        <v>423</v>
      </c>
    </row>
    <row r="1015" spans="1:4" x14ac:dyDescent="0.25">
      <c r="A1015" t="s">
        <v>292</v>
      </c>
      <c r="B1015" t="s">
        <v>6</v>
      </c>
      <c r="D1015" t="s">
        <v>423</v>
      </c>
    </row>
    <row r="1016" spans="1:4" x14ac:dyDescent="0.25">
      <c r="A1016" t="s">
        <v>292</v>
      </c>
      <c r="B1016" t="s">
        <v>0</v>
      </c>
      <c r="C1016" t="s">
        <v>418</v>
      </c>
      <c r="D1016" t="s">
        <v>421</v>
      </c>
    </row>
    <row r="1017" spans="1:4" x14ac:dyDescent="0.25">
      <c r="A1017" t="s">
        <v>292</v>
      </c>
      <c r="B1017" t="s">
        <v>0</v>
      </c>
      <c r="C1017" t="s">
        <v>420</v>
      </c>
      <c r="D1017" t="s">
        <v>421</v>
      </c>
    </row>
    <row r="1018" spans="1:4" x14ac:dyDescent="0.25">
      <c r="A1018" t="s">
        <v>192</v>
      </c>
      <c r="B1018" t="s">
        <v>0</v>
      </c>
      <c r="C1018" t="s">
        <v>420</v>
      </c>
      <c r="D1018" t="s">
        <v>421</v>
      </c>
    </row>
    <row r="1019" spans="1:4" x14ac:dyDescent="0.25">
      <c r="A1019" t="s">
        <v>192</v>
      </c>
      <c r="B1019" t="s">
        <v>0</v>
      </c>
      <c r="C1019" t="s">
        <v>422</v>
      </c>
      <c r="D1019" t="s">
        <v>421</v>
      </c>
    </row>
    <row r="1020" spans="1:4" x14ac:dyDescent="0.25">
      <c r="A1020" t="s">
        <v>192</v>
      </c>
      <c r="B1020" t="s">
        <v>6</v>
      </c>
      <c r="D1020" t="s">
        <v>423</v>
      </c>
    </row>
    <row r="1021" spans="1:4" x14ac:dyDescent="0.25">
      <c r="A1021" t="s">
        <v>192</v>
      </c>
      <c r="B1021" t="s">
        <v>0</v>
      </c>
      <c r="C1021" t="s">
        <v>418</v>
      </c>
      <c r="D1021" t="s">
        <v>419</v>
      </c>
    </row>
    <row r="1022" spans="1:4" x14ac:dyDescent="0.25">
      <c r="A1022" t="s">
        <v>657</v>
      </c>
      <c r="B1022" t="s">
        <v>0</v>
      </c>
      <c r="C1022" t="s">
        <v>418</v>
      </c>
      <c r="D1022" t="s">
        <v>419</v>
      </c>
    </row>
    <row r="1023" spans="1:4" x14ac:dyDescent="0.25">
      <c r="A1023" t="s">
        <v>657</v>
      </c>
      <c r="B1023" t="s">
        <v>0</v>
      </c>
      <c r="C1023" t="s">
        <v>420</v>
      </c>
      <c r="D1023" t="s">
        <v>421</v>
      </c>
    </row>
    <row r="1024" spans="1:4" x14ac:dyDescent="0.25">
      <c r="A1024" t="s">
        <v>657</v>
      </c>
      <c r="B1024" t="s">
        <v>0</v>
      </c>
      <c r="C1024" t="s">
        <v>422</v>
      </c>
      <c r="D1024" t="s">
        <v>423</v>
      </c>
    </row>
    <row r="1025" spans="1:5" x14ac:dyDescent="0.25">
      <c r="A1025" t="s">
        <v>657</v>
      </c>
      <c r="B1025" t="s">
        <v>6</v>
      </c>
      <c r="D1025" t="s">
        <v>421</v>
      </c>
    </row>
    <row r="1026" spans="1:5" x14ac:dyDescent="0.25">
      <c r="A1026" t="s">
        <v>193</v>
      </c>
      <c r="B1026" t="s">
        <v>6</v>
      </c>
      <c r="D1026" t="s">
        <v>423</v>
      </c>
    </row>
    <row r="1027" spans="1:5" x14ac:dyDescent="0.25">
      <c r="A1027" t="s">
        <v>193</v>
      </c>
      <c r="B1027" t="s">
        <v>0</v>
      </c>
      <c r="C1027" t="s">
        <v>418</v>
      </c>
      <c r="D1027" t="s">
        <v>421</v>
      </c>
    </row>
    <row r="1028" spans="1:5" x14ac:dyDescent="0.25">
      <c r="A1028" t="s">
        <v>193</v>
      </c>
      <c r="B1028" t="s">
        <v>0</v>
      </c>
      <c r="C1028" t="s">
        <v>420</v>
      </c>
      <c r="D1028" t="s">
        <v>421</v>
      </c>
    </row>
    <row r="1029" spans="1:5" x14ac:dyDescent="0.25">
      <c r="A1029" t="s">
        <v>193</v>
      </c>
      <c r="B1029" t="s">
        <v>0</v>
      </c>
      <c r="C1029" t="s">
        <v>422</v>
      </c>
      <c r="D1029" t="s">
        <v>421</v>
      </c>
    </row>
    <row r="1030" spans="1:5" x14ac:dyDescent="0.25">
      <c r="A1030" t="s">
        <v>413</v>
      </c>
      <c r="B1030" t="s">
        <v>0</v>
      </c>
      <c r="C1030" t="s">
        <v>418</v>
      </c>
      <c r="D1030" t="s">
        <v>423</v>
      </c>
    </row>
    <row r="1031" spans="1:5" x14ac:dyDescent="0.25">
      <c r="A1031" t="s">
        <v>413</v>
      </c>
      <c r="B1031" t="s">
        <v>0</v>
      </c>
      <c r="C1031" t="s">
        <v>420</v>
      </c>
      <c r="D1031" t="s">
        <v>423</v>
      </c>
    </row>
    <row r="1032" spans="1:5" x14ac:dyDescent="0.25">
      <c r="A1032" t="s">
        <v>413</v>
      </c>
      <c r="B1032" t="s">
        <v>6</v>
      </c>
      <c r="D1032" t="s">
        <v>423</v>
      </c>
    </row>
    <row r="1033" spans="1:5" x14ac:dyDescent="0.25">
      <c r="A1033" t="s">
        <v>413</v>
      </c>
      <c r="B1033" t="s">
        <v>0</v>
      </c>
      <c r="C1033" t="s">
        <v>422</v>
      </c>
      <c r="D1033" t="s">
        <v>227</v>
      </c>
      <c r="E1033" t="s">
        <v>571</v>
      </c>
    </row>
    <row r="1034" spans="1:5" x14ac:dyDescent="0.25">
      <c r="A1034" t="s">
        <v>175</v>
      </c>
      <c r="B1034" t="s">
        <v>6</v>
      </c>
      <c r="D1034" t="s">
        <v>227</v>
      </c>
      <c r="E1034" t="s">
        <v>572</v>
      </c>
    </row>
    <row r="1035" spans="1:5" x14ac:dyDescent="0.25">
      <c r="A1035" t="s">
        <v>175</v>
      </c>
      <c r="B1035" t="s">
        <v>0</v>
      </c>
      <c r="C1035" t="s">
        <v>418</v>
      </c>
      <c r="D1035" t="s">
        <v>421</v>
      </c>
    </row>
    <row r="1036" spans="1:5" x14ac:dyDescent="0.25">
      <c r="A1036" t="s">
        <v>175</v>
      </c>
      <c r="B1036" t="s">
        <v>0</v>
      </c>
      <c r="C1036" t="s">
        <v>420</v>
      </c>
      <c r="D1036" t="s">
        <v>421</v>
      </c>
    </row>
    <row r="1037" spans="1:5" x14ac:dyDescent="0.25">
      <c r="A1037" t="s">
        <v>175</v>
      </c>
      <c r="B1037" t="s">
        <v>0</v>
      </c>
      <c r="C1037" t="s">
        <v>422</v>
      </c>
      <c r="D1037" t="s">
        <v>421</v>
      </c>
    </row>
    <row r="1038" spans="1:5" x14ac:dyDescent="0.25">
      <c r="A1038" t="s">
        <v>194</v>
      </c>
      <c r="B1038" t="s">
        <v>6</v>
      </c>
      <c r="D1038" t="s">
        <v>227</v>
      </c>
      <c r="E1038" t="s">
        <v>573</v>
      </c>
    </row>
    <row r="1039" spans="1:5" x14ac:dyDescent="0.25">
      <c r="A1039" t="s">
        <v>194</v>
      </c>
      <c r="B1039" t="s">
        <v>0</v>
      </c>
      <c r="C1039" t="s">
        <v>418</v>
      </c>
      <c r="D1039" t="s">
        <v>421</v>
      </c>
    </row>
    <row r="1040" spans="1:5" x14ac:dyDescent="0.25">
      <c r="A1040" t="s">
        <v>194</v>
      </c>
      <c r="B1040" t="s">
        <v>0</v>
      </c>
      <c r="C1040" t="s">
        <v>420</v>
      </c>
      <c r="D1040" t="s">
        <v>421</v>
      </c>
    </row>
    <row r="1041" spans="1:5" x14ac:dyDescent="0.25">
      <c r="A1041" t="s">
        <v>194</v>
      </c>
      <c r="B1041" t="s">
        <v>0</v>
      </c>
      <c r="C1041" t="s">
        <v>422</v>
      </c>
      <c r="D1041" t="s">
        <v>421</v>
      </c>
    </row>
    <row r="1042" spans="1:5" x14ac:dyDescent="0.25">
      <c r="A1042" t="s">
        <v>414</v>
      </c>
      <c r="B1042" t="s">
        <v>0</v>
      </c>
      <c r="C1042" t="s">
        <v>418</v>
      </c>
      <c r="D1042" t="s">
        <v>421</v>
      </c>
    </row>
    <row r="1043" spans="1:5" x14ac:dyDescent="0.25">
      <c r="A1043" t="s">
        <v>414</v>
      </c>
      <c r="B1043" t="s">
        <v>0</v>
      </c>
      <c r="C1043" t="s">
        <v>420</v>
      </c>
      <c r="D1043" t="s">
        <v>421</v>
      </c>
    </row>
    <row r="1044" spans="1:5" x14ac:dyDescent="0.25">
      <c r="A1044" t="s">
        <v>414</v>
      </c>
      <c r="B1044" t="s">
        <v>0</v>
      </c>
      <c r="C1044" t="s">
        <v>422</v>
      </c>
      <c r="D1044" t="s">
        <v>421</v>
      </c>
    </row>
    <row r="1045" spans="1:5" x14ac:dyDescent="0.25">
      <c r="A1045" t="s">
        <v>414</v>
      </c>
      <c r="B1045" t="s">
        <v>6</v>
      </c>
      <c r="D1045" t="s">
        <v>227</v>
      </c>
      <c r="E1045" t="s">
        <v>451</v>
      </c>
    </row>
    <row r="1046" spans="1:5" x14ac:dyDescent="0.25">
      <c r="A1046" t="s">
        <v>195</v>
      </c>
      <c r="B1046" t="s">
        <v>0</v>
      </c>
      <c r="C1046" t="s">
        <v>418</v>
      </c>
      <c r="D1046" t="s">
        <v>421</v>
      </c>
    </row>
    <row r="1047" spans="1:5" x14ac:dyDescent="0.25">
      <c r="A1047" t="s">
        <v>195</v>
      </c>
      <c r="B1047" t="s">
        <v>0</v>
      </c>
      <c r="C1047" t="s">
        <v>420</v>
      </c>
      <c r="D1047" t="s">
        <v>421</v>
      </c>
    </row>
    <row r="1048" spans="1:5" x14ac:dyDescent="0.25">
      <c r="A1048" t="s">
        <v>195</v>
      </c>
      <c r="B1048" t="s">
        <v>6</v>
      </c>
      <c r="D1048" t="s">
        <v>419</v>
      </c>
    </row>
    <row r="1049" spans="1:5" x14ac:dyDescent="0.25">
      <c r="A1049" t="s">
        <v>195</v>
      </c>
      <c r="B1049" t="s">
        <v>0</v>
      </c>
      <c r="C1049" t="s">
        <v>422</v>
      </c>
      <c r="D1049" t="s">
        <v>423</v>
      </c>
    </row>
    <row r="1050" spans="1:5" x14ac:dyDescent="0.25">
      <c r="A1050" t="s">
        <v>196</v>
      </c>
      <c r="B1050" t="s">
        <v>0</v>
      </c>
      <c r="C1050" t="s">
        <v>420</v>
      </c>
      <c r="D1050" t="s">
        <v>423</v>
      </c>
    </row>
    <row r="1051" spans="1:5" x14ac:dyDescent="0.25">
      <c r="A1051" t="s">
        <v>196</v>
      </c>
      <c r="B1051" t="s">
        <v>6</v>
      </c>
      <c r="D1051" t="s">
        <v>423</v>
      </c>
    </row>
    <row r="1052" spans="1:5" x14ac:dyDescent="0.25">
      <c r="A1052" t="s">
        <v>196</v>
      </c>
      <c r="B1052" t="s">
        <v>0</v>
      </c>
      <c r="C1052" t="s">
        <v>422</v>
      </c>
      <c r="D1052" t="s">
        <v>421</v>
      </c>
    </row>
    <row r="1053" spans="1:5" x14ac:dyDescent="0.25">
      <c r="A1053" t="s">
        <v>196</v>
      </c>
      <c r="B1053" t="s">
        <v>0</v>
      </c>
      <c r="C1053" t="s">
        <v>418</v>
      </c>
      <c r="D1053" t="s">
        <v>421</v>
      </c>
    </row>
    <row r="1054" spans="1:5" x14ac:dyDescent="0.25">
      <c r="A1054" t="s">
        <v>197</v>
      </c>
      <c r="B1054" t="s">
        <v>6</v>
      </c>
      <c r="D1054" t="s">
        <v>421</v>
      </c>
    </row>
    <row r="1055" spans="1:5" x14ac:dyDescent="0.25">
      <c r="A1055" t="s">
        <v>197</v>
      </c>
      <c r="B1055" t="s">
        <v>0</v>
      </c>
      <c r="C1055" t="s">
        <v>418</v>
      </c>
      <c r="D1055" t="s">
        <v>421</v>
      </c>
    </row>
    <row r="1056" spans="1:5" x14ac:dyDescent="0.25">
      <c r="A1056" t="s">
        <v>197</v>
      </c>
      <c r="B1056" t="s">
        <v>0</v>
      </c>
      <c r="C1056" t="s">
        <v>420</v>
      </c>
      <c r="D1056" t="s">
        <v>421</v>
      </c>
    </row>
    <row r="1057" spans="1:5" x14ac:dyDescent="0.25">
      <c r="A1057" t="s">
        <v>197</v>
      </c>
      <c r="B1057" t="s">
        <v>0</v>
      </c>
      <c r="C1057" t="s">
        <v>422</v>
      </c>
      <c r="D1057" t="s">
        <v>227</v>
      </c>
      <c r="E1057" t="s">
        <v>574</v>
      </c>
    </row>
    <row r="1058" spans="1:5" x14ac:dyDescent="0.25">
      <c r="A1058" t="s">
        <v>198</v>
      </c>
      <c r="B1058" t="s">
        <v>0</v>
      </c>
      <c r="C1058" t="s">
        <v>422</v>
      </c>
      <c r="D1058" t="s">
        <v>227</v>
      </c>
      <c r="E1058" t="s">
        <v>575</v>
      </c>
    </row>
    <row r="1059" spans="1:5" x14ac:dyDescent="0.25">
      <c r="A1059" t="s">
        <v>198</v>
      </c>
      <c r="B1059" t="s">
        <v>6</v>
      </c>
      <c r="D1059" t="s">
        <v>227</v>
      </c>
      <c r="E1059" t="s">
        <v>576</v>
      </c>
    </row>
    <row r="1060" spans="1:5" x14ac:dyDescent="0.25">
      <c r="A1060" t="s">
        <v>198</v>
      </c>
      <c r="B1060" t="s">
        <v>0</v>
      </c>
      <c r="C1060" t="s">
        <v>418</v>
      </c>
      <c r="D1060" t="s">
        <v>421</v>
      </c>
    </row>
    <row r="1061" spans="1:5" x14ac:dyDescent="0.25">
      <c r="A1061" t="s">
        <v>198</v>
      </c>
      <c r="B1061" t="s">
        <v>0</v>
      </c>
      <c r="C1061" t="s">
        <v>420</v>
      </c>
      <c r="D1061" t="s">
        <v>421</v>
      </c>
    </row>
    <row r="1062" spans="1:5" x14ac:dyDescent="0.25">
      <c r="A1062" t="s">
        <v>199</v>
      </c>
      <c r="B1062" t="s">
        <v>0</v>
      </c>
      <c r="C1062" t="s">
        <v>418</v>
      </c>
      <c r="D1062" t="s">
        <v>419</v>
      </c>
    </row>
    <row r="1063" spans="1:5" x14ac:dyDescent="0.25">
      <c r="A1063" t="s">
        <v>199</v>
      </c>
      <c r="B1063" t="s">
        <v>0</v>
      </c>
      <c r="C1063" t="s">
        <v>422</v>
      </c>
      <c r="D1063" t="s">
        <v>227</v>
      </c>
      <c r="E1063" t="s">
        <v>577</v>
      </c>
    </row>
    <row r="1064" spans="1:5" x14ac:dyDescent="0.25">
      <c r="A1064" t="s">
        <v>199</v>
      </c>
      <c r="B1064" t="s">
        <v>0</v>
      </c>
      <c r="C1064" t="s">
        <v>420</v>
      </c>
      <c r="D1064" t="s">
        <v>421</v>
      </c>
    </row>
    <row r="1065" spans="1:5" x14ac:dyDescent="0.25">
      <c r="A1065" t="s">
        <v>199</v>
      </c>
      <c r="B1065" t="s">
        <v>6</v>
      </c>
      <c r="D1065" t="s">
        <v>421</v>
      </c>
    </row>
    <row r="1066" spans="1:5" x14ac:dyDescent="0.25">
      <c r="A1066" t="s">
        <v>200</v>
      </c>
      <c r="B1066" t="s">
        <v>0</v>
      </c>
      <c r="C1066" t="s">
        <v>418</v>
      </c>
      <c r="D1066" t="s">
        <v>227</v>
      </c>
      <c r="E1066">
        <v>4</v>
      </c>
    </row>
    <row r="1067" spans="1:5" x14ac:dyDescent="0.25">
      <c r="A1067" t="s">
        <v>200</v>
      </c>
      <c r="B1067" t="s">
        <v>0</v>
      </c>
      <c r="C1067" t="s">
        <v>420</v>
      </c>
      <c r="D1067" t="s">
        <v>227</v>
      </c>
      <c r="E1067" t="s">
        <v>578</v>
      </c>
    </row>
    <row r="1068" spans="1:5" x14ac:dyDescent="0.25">
      <c r="A1068" t="s">
        <v>200</v>
      </c>
      <c r="B1068" t="s">
        <v>0</v>
      </c>
      <c r="C1068" t="s">
        <v>422</v>
      </c>
      <c r="D1068" t="s">
        <v>227</v>
      </c>
      <c r="E1068" t="s">
        <v>532</v>
      </c>
    </row>
    <row r="1069" spans="1:5" x14ac:dyDescent="0.25">
      <c r="A1069" t="s">
        <v>200</v>
      </c>
      <c r="B1069" t="s">
        <v>6</v>
      </c>
      <c r="D1069" t="s">
        <v>227</v>
      </c>
      <c r="E1069" t="s">
        <v>532</v>
      </c>
    </row>
    <row r="1070" spans="1:5" x14ac:dyDescent="0.25">
      <c r="A1070" t="s">
        <v>201</v>
      </c>
      <c r="B1070" t="s">
        <v>0</v>
      </c>
      <c r="C1070" t="s">
        <v>420</v>
      </c>
      <c r="D1070" t="s">
        <v>227</v>
      </c>
      <c r="E1070" t="s">
        <v>579</v>
      </c>
    </row>
    <row r="1071" spans="1:5" x14ac:dyDescent="0.25">
      <c r="A1071" t="s">
        <v>201</v>
      </c>
      <c r="B1071" t="s">
        <v>0</v>
      </c>
      <c r="C1071" t="s">
        <v>422</v>
      </c>
      <c r="D1071" t="s">
        <v>227</v>
      </c>
      <c r="E1071" t="s">
        <v>580</v>
      </c>
    </row>
    <row r="1072" spans="1:5" x14ac:dyDescent="0.25">
      <c r="A1072" t="s">
        <v>201</v>
      </c>
      <c r="B1072" t="s">
        <v>6</v>
      </c>
      <c r="D1072" t="s">
        <v>227</v>
      </c>
      <c r="E1072" t="s">
        <v>581</v>
      </c>
    </row>
    <row r="1073" spans="1:5" x14ac:dyDescent="0.25">
      <c r="A1073" t="s">
        <v>201</v>
      </c>
      <c r="B1073" t="s">
        <v>0</v>
      </c>
      <c r="C1073" t="s">
        <v>418</v>
      </c>
      <c r="D1073" t="s">
        <v>421</v>
      </c>
    </row>
    <row r="1074" spans="1:5" x14ac:dyDescent="0.25">
      <c r="A1074" t="s">
        <v>202</v>
      </c>
      <c r="B1074" t="s">
        <v>0</v>
      </c>
      <c r="C1074" t="s">
        <v>422</v>
      </c>
      <c r="D1074" t="s">
        <v>227</v>
      </c>
      <c r="E1074" t="s">
        <v>582</v>
      </c>
    </row>
    <row r="1075" spans="1:5" x14ac:dyDescent="0.25">
      <c r="A1075" t="s">
        <v>202</v>
      </c>
      <c r="B1075" t="s">
        <v>6</v>
      </c>
      <c r="D1075" t="s">
        <v>227</v>
      </c>
      <c r="E1075">
        <v>0</v>
      </c>
    </row>
    <row r="1076" spans="1:5" x14ac:dyDescent="0.25">
      <c r="A1076" t="s">
        <v>202</v>
      </c>
      <c r="B1076" t="s">
        <v>0</v>
      </c>
      <c r="C1076" t="s">
        <v>418</v>
      </c>
      <c r="D1076" t="s">
        <v>419</v>
      </c>
    </row>
    <row r="1077" spans="1:5" x14ac:dyDescent="0.25">
      <c r="A1077" t="s">
        <v>202</v>
      </c>
      <c r="B1077" t="s">
        <v>0</v>
      </c>
      <c r="C1077" t="s">
        <v>420</v>
      </c>
      <c r="D1077" t="s">
        <v>421</v>
      </c>
    </row>
    <row r="1078" spans="1:5" x14ac:dyDescent="0.25">
      <c r="A1078" t="s">
        <v>203</v>
      </c>
      <c r="B1078" t="s">
        <v>0</v>
      </c>
      <c r="C1078" t="s">
        <v>418</v>
      </c>
      <c r="D1078" t="s">
        <v>419</v>
      </c>
      <c r="E1078" t="s">
        <v>583</v>
      </c>
    </row>
    <row r="1079" spans="1:5" x14ac:dyDescent="0.25">
      <c r="A1079" t="s">
        <v>203</v>
      </c>
      <c r="B1079" t="s">
        <v>6</v>
      </c>
      <c r="D1079" t="s">
        <v>227</v>
      </c>
      <c r="E1079" t="s">
        <v>585</v>
      </c>
    </row>
    <row r="1080" spans="1:5" x14ac:dyDescent="0.25">
      <c r="A1080" t="s">
        <v>203</v>
      </c>
      <c r="B1080" t="s">
        <v>0</v>
      </c>
      <c r="C1080" t="s">
        <v>420</v>
      </c>
      <c r="D1080" t="s">
        <v>421</v>
      </c>
    </row>
    <row r="1081" spans="1:5" x14ac:dyDescent="0.25">
      <c r="A1081" t="s">
        <v>203</v>
      </c>
      <c r="B1081" t="s">
        <v>0</v>
      </c>
      <c r="C1081" t="s">
        <v>422</v>
      </c>
      <c r="D1081" t="s">
        <v>421</v>
      </c>
      <c r="E1081" t="s">
        <v>584</v>
      </c>
    </row>
    <row r="1082" spans="1:5" x14ac:dyDescent="0.25">
      <c r="A1082" t="s">
        <v>204</v>
      </c>
      <c r="B1082" t="s">
        <v>0</v>
      </c>
      <c r="C1082" t="s">
        <v>420</v>
      </c>
      <c r="D1082" t="s">
        <v>421</v>
      </c>
    </row>
    <row r="1083" spans="1:5" x14ac:dyDescent="0.25">
      <c r="A1083" t="s">
        <v>204</v>
      </c>
      <c r="B1083" t="s">
        <v>0</v>
      </c>
      <c r="C1083" t="s">
        <v>422</v>
      </c>
      <c r="D1083" t="s">
        <v>421</v>
      </c>
    </row>
    <row r="1084" spans="1:5" x14ac:dyDescent="0.25">
      <c r="A1084" t="s">
        <v>204</v>
      </c>
      <c r="B1084" t="s">
        <v>6</v>
      </c>
      <c r="D1084" t="s">
        <v>421</v>
      </c>
    </row>
    <row r="1085" spans="1:5" x14ac:dyDescent="0.25">
      <c r="A1085" t="s">
        <v>204</v>
      </c>
      <c r="B1085" t="s">
        <v>0</v>
      </c>
      <c r="C1085" t="s">
        <v>418</v>
      </c>
      <c r="D1085" t="s">
        <v>419</v>
      </c>
    </row>
    <row r="1086" spans="1:5" x14ac:dyDescent="0.25">
      <c r="A1086" t="s">
        <v>205</v>
      </c>
      <c r="B1086" t="s">
        <v>0</v>
      </c>
      <c r="C1086" t="s">
        <v>418</v>
      </c>
      <c r="D1086" t="s">
        <v>419</v>
      </c>
    </row>
    <row r="1087" spans="1:5" x14ac:dyDescent="0.25">
      <c r="A1087" t="s">
        <v>205</v>
      </c>
      <c r="B1087" t="s">
        <v>6</v>
      </c>
      <c r="D1087" t="s">
        <v>419</v>
      </c>
    </row>
    <row r="1088" spans="1:5" x14ac:dyDescent="0.25">
      <c r="A1088" t="s">
        <v>205</v>
      </c>
      <c r="B1088" t="s">
        <v>0</v>
      </c>
      <c r="C1088" t="s">
        <v>420</v>
      </c>
      <c r="D1088" t="s">
        <v>421</v>
      </c>
    </row>
    <row r="1089" spans="1:5" x14ac:dyDescent="0.25">
      <c r="A1089" t="s">
        <v>205</v>
      </c>
      <c r="B1089" t="s">
        <v>0</v>
      </c>
      <c r="C1089" t="s">
        <v>422</v>
      </c>
      <c r="D1089" t="s">
        <v>423</v>
      </c>
    </row>
    <row r="1090" spans="1:5" x14ac:dyDescent="0.25">
      <c r="A1090" t="s">
        <v>297</v>
      </c>
      <c r="B1090" t="s">
        <v>0</v>
      </c>
      <c r="C1090" t="s">
        <v>418</v>
      </c>
      <c r="D1090" t="s">
        <v>421</v>
      </c>
    </row>
    <row r="1091" spans="1:5" x14ac:dyDescent="0.25">
      <c r="A1091" t="s">
        <v>297</v>
      </c>
      <c r="B1091" t="s">
        <v>0</v>
      </c>
      <c r="C1091" t="s">
        <v>420</v>
      </c>
      <c r="D1091" t="s">
        <v>421</v>
      </c>
    </row>
    <row r="1092" spans="1:5" x14ac:dyDescent="0.25">
      <c r="A1092" t="s">
        <v>297</v>
      </c>
      <c r="B1092" t="s">
        <v>6</v>
      </c>
      <c r="D1092" t="s">
        <v>421</v>
      </c>
    </row>
    <row r="1093" spans="1:5" x14ac:dyDescent="0.25">
      <c r="A1093" t="s">
        <v>297</v>
      </c>
      <c r="B1093" t="s">
        <v>0</v>
      </c>
      <c r="C1093" t="s">
        <v>422</v>
      </c>
      <c r="D1093" t="s">
        <v>227</v>
      </c>
      <c r="E1093" t="s">
        <v>586</v>
      </c>
    </row>
    <row r="1094" spans="1:5" x14ac:dyDescent="0.25">
      <c r="A1094" t="s">
        <v>206</v>
      </c>
      <c r="B1094" t="s">
        <v>0</v>
      </c>
      <c r="C1094" t="s">
        <v>422</v>
      </c>
      <c r="D1094" t="s">
        <v>421</v>
      </c>
    </row>
    <row r="1095" spans="1:5" x14ac:dyDescent="0.25">
      <c r="A1095" t="s">
        <v>206</v>
      </c>
      <c r="B1095" t="s">
        <v>0</v>
      </c>
      <c r="C1095" t="s">
        <v>418</v>
      </c>
      <c r="D1095" t="s">
        <v>421</v>
      </c>
    </row>
    <row r="1096" spans="1:5" x14ac:dyDescent="0.25">
      <c r="A1096" t="s">
        <v>206</v>
      </c>
      <c r="B1096" t="s">
        <v>0</v>
      </c>
      <c r="C1096" t="s">
        <v>420</v>
      </c>
      <c r="D1096" t="s">
        <v>423</v>
      </c>
    </row>
    <row r="1097" spans="1:5" x14ac:dyDescent="0.25">
      <c r="A1097" t="s">
        <v>206</v>
      </c>
      <c r="B1097" t="s">
        <v>6</v>
      </c>
      <c r="D1097" t="s">
        <v>423</v>
      </c>
    </row>
    <row r="1098" spans="1:5" x14ac:dyDescent="0.25">
      <c r="A1098" t="s">
        <v>207</v>
      </c>
      <c r="B1098" t="s">
        <v>0</v>
      </c>
      <c r="C1098" t="s">
        <v>418</v>
      </c>
      <c r="D1098" t="s">
        <v>421</v>
      </c>
    </row>
    <row r="1099" spans="1:5" x14ac:dyDescent="0.25">
      <c r="A1099" t="s">
        <v>207</v>
      </c>
      <c r="B1099" t="s">
        <v>0</v>
      </c>
      <c r="C1099" t="s">
        <v>420</v>
      </c>
      <c r="D1099" t="s">
        <v>421</v>
      </c>
    </row>
    <row r="1100" spans="1:5" x14ac:dyDescent="0.25">
      <c r="A1100" t="s">
        <v>207</v>
      </c>
      <c r="B1100" t="s">
        <v>0</v>
      </c>
      <c r="C1100" t="s">
        <v>422</v>
      </c>
      <c r="D1100" t="s">
        <v>421</v>
      </c>
    </row>
    <row r="1101" spans="1:5" x14ac:dyDescent="0.25">
      <c r="A1101" t="s">
        <v>207</v>
      </c>
      <c r="B1101" t="s">
        <v>6</v>
      </c>
      <c r="D1101" t="s">
        <v>421</v>
      </c>
    </row>
    <row r="1102" spans="1:5" x14ac:dyDescent="0.25">
      <c r="A1102" t="s">
        <v>208</v>
      </c>
      <c r="B1102" t="s">
        <v>6</v>
      </c>
      <c r="D1102" t="s">
        <v>227</v>
      </c>
      <c r="E1102" t="s">
        <v>587</v>
      </c>
    </row>
    <row r="1103" spans="1:5" x14ac:dyDescent="0.25">
      <c r="A1103" t="s">
        <v>208</v>
      </c>
      <c r="B1103" t="s">
        <v>0</v>
      </c>
      <c r="C1103" t="s">
        <v>418</v>
      </c>
      <c r="D1103" t="s">
        <v>227</v>
      </c>
      <c r="E1103">
        <v>4</v>
      </c>
    </row>
    <row r="1104" spans="1:5" x14ac:dyDescent="0.25">
      <c r="A1104" t="s">
        <v>208</v>
      </c>
      <c r="B1104" t="s">
        <v>0</v>
      </c>
      <c r="C1104" t="s">
        <v>422</v>
      </c>
      <c r="D1104" t="s">
        <v>423</v>
      </c>
    </row>
    <row r="1105" spans="1:5" x14ac:dyDescent="0.25">
      <c r="A1105" t="s">
        <v>208</v>
      </c>
      <c r="B1105" t="s">
        <v>0</v>
      </c>
      <c r="C1105" t="s">
        <v>420</v>
      </c>
      <c r="D1105" t="s">
        <v>421</v>
      </c>
    </row>
    <row r="1106" spans="1:5" x14ac:dyDescent="0.25">
      <c r="A1106" t="s">
        <v>415</v>
      </c>
      <c r="B1106" t="s">
        <v>0</v>
      </c>
      <c r="C1106" t="s">
        <v>418</v>
      </c>
      <c r="D1106" t="s">
        <v>421</v>
      </c>
    </row>
    <row r="1107" spans="1:5" x14ac:dyDescent="0.25">
      <c r="A1107" t="s">
        <v>415</v>
      </c>
      <c r="B1107" t="s">
        <v>0</v>
      </c>
      <c r="C1107" t="s">
        <v>420</v>
      </c>
      <c r="D1107" t="s">
        <v>421</v>
      </c>
    </row>
    <row r="1108" spans="1:5" x14ac:dyDescent="0.25">
      <c r="A1108" t="s">
        <v>415</v>
      </c>
      <c r="B1108" t="s">
        <v>6</v>
      </c>
      <c r="D1108" t="s">
        <v>423</v>
      </c>
    </row>
    <row r="1109" spans="1:5" x14ac:dyDescent="0.25">
      <c r="A1109" t="s">
        <v>415</v>
      </c>
      <c r="B1109" t="s">
        <v>0</v>
      </c>
      <c r="C1109" t="s">
        <v>422</v>
      </c>
      <c r="D1109" t="s">
        <v>227</v>
      </c>
      <c r="E1109" t="s">
        <v>588</v>
      </c>
    </row>
    <row r="1110" spans="1:5" x14ac:dyDescent="0.25">
      <c r="A1110" t="s">
        <v>209</v>
      </c>
      <c r="B1110" t="s">
        <v>0</v>
      </c>
      <c r="C1110" t="s">
        <v>422</v>
      </c>
      <c r="D1110" t="s">
        <v>227</v>
      </c>
      <c r="E1110" t="s">
        <v>436</v>
      </c>
    </row>
    <row r="1111" spans="1:5" x14ac:dyDescent="0.25">
      <c r="A1111" t="s">
        <v>209</v>
      </c>
      <c r="B1111" t="s">
        <v>0</v>
      </c>
      <c r="C1111" t="s">
        <v>418</v>
      </c>
      <c r="D1111" t="s">
        <v>227</v>
      </c>
      <c r="E1111" t="s">
        <v>589</v>
      </c>
    </row>
    <row r="1112" spans="1:5" x14ac:dyDescent="0.25">
      <c r="A1112" t="s">
        <v>209</v>
      </c>
      <c r="B1112" t="s">
        <v>6</v>
      </c>
      <c r="D1112" t="s">
        <v>423</v>
      </c>
    </row>
    <row r="1113" spans="1:5" x14ac:dyDescent="0.25">
      <c r="A1113" t="s">
        <v>209</v>
      </c>
      <c r="B1113" t="s">
        <v>0</v>
      </c>
      <c r="C1113" t="s">
        <v>420</v>
      </c>
      <c r="D1113" t="s">
        <v>421</v>
      </c>
    </row>
    <row r="1114" spans="1:5" x14ac:dyDescent="0.25">
      <c r="A1114" t="s">
        <v>671</v>
      </c>
      <c r="B1114" t="s">
        <v>0</v>
      </c>
      <c r="C1114" t="s">
        <v>422</v>
      </c>
      <c r="D1114" t="s">
        <v>423</v>
      </c>
    </row>
    <row r="1115" spans="1:5" x14ac:dyDescent="0.25">
      <c r="A1115" t="s">
        <v>671</v>
      </c>
      <c r="B1115" t="s">
        <v>0</v>
      </c>
      <c r="C1115" t="s">
        <v>420</v>
      </c>
      <c r="D1115" t="s">
        <v>421</v>
      </c>
    </row>
    <row r="1116" spans="1:5" x14ac:dyDescent="0.25">
      <c r="A1116" t="s">
        <v>671</v>
      </c>
      <c r="B1116" t="s">
        <v>0</v>
      </c>
      <c r="C1116" t="s">
        <v>418</v>
      </c>
      <c r="D1116" t="s">
        <v>419</v>
      </c>
    </row>
    <row r="1117" spans="1:5" x14ac:dyDescent="0.25">
      <c r="A1117" t="s">
        <v>671</v>
      </c>
      <c r="B1117" t="s">
        <v>6</v>
      </c>
      <c r="D1117" t="s">
        <v>227</v>
      </c>
      <c r="E1117" t="s">
        <v>744</v>
      </c>
    </row>
    <row r="1118" spans="1:5" x14ac:dyDescent="0.25">
      <c r="A1118" t="s">
        <v>210</v>
      </c>
      <c r="B1118" t="s">
        <v>0</v>
      </c>
      <c r="C1118" t="s">
        <v>422</v>
      </c>
      <c r="D1118" t="s">
        <v>227</v>
      </c>
      <c r="E1118">
        <v>0</v>
      </c>
    </row>
    <row r="1119" spans="1:5" x14ac:dyDescent="0.25">
      <c r="A1119" t="s">
        <v>210</v>
      </c>
      <c r="B1119" t="s">
        <v>6</v>
      </c>
      <c r="D1119" t="s">
        <v>227</v>
      </c>
      <c r="E1119">
        <v>0</v>
      </c>
    </row>
    <row r="1120" spans="1:5" x14ac:dyDescent="0.25">
      <c r="A1120" t="s">
        <v>210</v>
      </c>
      <c r="B1120" t="s">
        <v>0</v>
      </c>
      <c r="C1120" t="s">
        <v>418</v>
      </c>
      <c r="D1120" t="s">
        <v>421</v>
      </c>
    </row>
    <row r="1121" spans="1:4" x14ac:dyDescent="0.25">
      <c r="A1121" t="s">
        <v>210</v>
      </c>
      <c r="B1121" t="s">
        <v>0</v>
      </c>
      <c r="C1121" t="s">
        <v>420</v>
      </c>
      <c r="D1121" t="s">
        <v>421</v>
      </c>
    </row>
    <row r="1122" spans="1:4" x14ac:dyDescent="0.25">
      <c r="A1122" t="s">
        <v>211</v>
      </c>
      <c r="B1122" t="s">
        <v>0</v>
      </c>
      <c r="C1122" t="s">
        <v>420</v>
      </c>
      <c r="D1122" t="s">
        <v>421</v>
      </c>
    </row>
    <row r="1123" spans="1:4" x14ac:dyDescent="0.25">
      <c r="A1123" t="s">
        <v>211</v>
      </c>
      <c r="B1123" t="s">
        <v>0</v>
      </c>
      <c r="C1123" t="s">
        <v>422</v>
      </c>
      <c r="D1123" t="s">
        <v>421</v>
      </c>
    </row>
    <row r="1124" spans="1:4" x14ac:dyDescent="0.25">
      <c r="A1124" t="s">
        <v>211</v>
      </c>
      <c r="B1124" t="s">
        <v>0</v>
      </c>
      <c r="C1124" t="s">
        <v>418</v>
      </c>
      <c r="D1124" t="s">
        <v>419</v>
      </c>
    </row>
    <row r="1125" spans="1:4" x14ac:dyDescent="0.25">
      <c r="A1125" t="s">
        <v>211</v>
      </c>
      <c r="B1125" t="s">
        <v>6</v>
      </c>
      <c r="D1125" t="s">
        <v>423</v>
      </c>
    </row>
    <row r="1126" spans="1:4" x14ac:dyDescent="0.25">
      <c r="A1126" t="s">
        <v>212</v>
      </c>
      <c r="B1126" t="s">
        <v>6</v>
      </c>
      <c r="D1126" t="s">
        <v>423</v>
      </c>
    </row>
    <row r="1127" spans="1:4" x14ac:dyDescent="0.25">
      <c r="A1127" t="s">
        <v>212</v>
      </c>
      <c r="B1127" t="s">
        <v>0</v>
      </c>
      <c r="C1127" t="s">
        <v>418</v>
      </c>
      <c r="D1127" t="s">
        <v>419</v>
      </c>
    </row>
    <row r="1128" spans="1:4" x14ac:dyDescent="0.25">
      <c r="A1128" t="s">
        <v>212</v>
      </c>
      <c r="B1128" t="s">
        <v>0</v>
      </c>
      <c r="C1128" t="s">
        <v>422</v>
      </c>
      <c r="D1128" t="s">
        <v>419</v>
      </c>
    </row>
    <row r="1129" spans="1:4" x14ac:dyDescent="0.25">
      <c r="A1129" t="s">
        <v>212</v>
      </c>
      <c r="B1129" t="s">
        <v>0</v>
      </c>
      <c r="C1129" t="s">
        <v>420</v>
      </c>
      <c r="D1129" t="s">
        <v>421</v>
      </c>
    </row>
    <row r="1130" spans="1:4" x14ac:dyDescent="0.25">
      <c r="A1130" t="s">
        <v>672</v>
      </c>
      <c r="B1130" t="s">
        <v>0</v>
      </c>
      <c r="C1130" t="s">
        <v>418</v>
      </c>
      <c r="D1130" t="s">
        <v>419</v>
      </c>
    </row>
    <row r="1131" spans="1:4" x14ac:dyDescent="0.25">
      <c r="A1131" t="s">
        <v>672</v>
      </c>
      <c r="B1131" t="s">
        <v>0</v>
      </c>
      <c r="C1131" t="s">
        <v>422</v>
      </c>
      <c r="D1131" t="s">
        <v>423</v>
      </c>
    </row>
    <row r="1132" spans="1:4" x14ac:dyDescent="0.25">
      <c r="A1132" t="s">
        <v>672</v>
      </c>
      <c r="B1132" t="s">
        <v>6</v>
      </c>
      <c r="D1132" t="s">
        <v>423</v>
      </c>
    </row>
    <row r="1133" spans="1:4" x14ac:dyDescent="0.25">
      <c r="A1133" t="s">
        <v>672</v>
      </c>
      <c r="B1133" t="s">
        <v>0</v>
      </c>
      <c r="C1133" t="s">
        <v>420</v>
      </c>
      <c r="D1133" t="s">
        <v>421</v>
      </c>
    </row>
    <row r="1134" spans="1:4" x14ac:dyDescent="0.25">
      <c r="A1134" t="s">
        <v>673</v>
      </c>
      <c r="B1134" t="s">
        <v>0</v>
      </c>
      <c r="C1134" t="s">
        <v>418</v>
      </c>
      <c r="D1134" t="s">
        <v>421</v>
      </c>
    </row>
    <row r="1135" spans="1:4" x14ac:dyDescent="0.25">
      <c r="A1135" t="s">
        <v>673</v>
      </c>
      <c r="B1135" t="s">
        <v>0</v>
      </c>
      <c r="C1135" t="s">
        <v>420</v>
      </c>
      <c r="D1135" t="s">
        <v>421</v>
      </c>
    </row>
    <row r="1136" spans="1:4" x14ac:dyDescent="0.25">
      <c r="A1136" t="s">
        <v>673</v>
      </c>
      <c r="B1136" t="s">
        <v>0</v>
      </c>
      <c r="C1136" t="s">
        <v>422</v>
      </c>
      <c r="D1136" t="s">
        <v>421</v>
      </c>
    </row>
    <row r="1137" spans="1:5" x14ac:dyDescent="0.25">
      <c r="A1137" t="s">
        <v>673</v>
      </c>
      <c r="B1137" t="s">
        <v>6</v>
      </c>
      <c r="D1137" t="s">
        <v>227</v>
      </c>
      <c r="E1137" t="s">
        <v>745</v>
      </c>
    </row>
    <row r="1138" spans="1:5" x14ac:dyDescent="0.25">
      <c r="A1138" t="s">
        <v>213</v>
      </c>
      <c r="B1138" t="s">
        <v>0</v>
      </c>
      <c r="C1138" t="s">
        <v>418</v>
      </c>
      <c r="D1138" t="s">
        <v>421</v>
      </c>
    </row>
    <row r="1139" spans="1:5" x14ac:dyDescent="0.25">
      <c r="A1139" t="s">
        <v>213</v>
      </c>
      <c r="B1139" t="s">
        <v>0</v>
      </c>
      <c r="C1139" t="s">
        <v>420</v>
      </c>
      <c r="D1139" t="s">
        <v>421</v>
      </c>
    </row>
    <row r="1140" spans="1:5" x14ac:dyDescent="0.25">
      <c r="A1140" t="s">
        <v>213</v>
      </c>
      <c r="B1140" t="s">
        <v>0</v>
      </c>
      <c r="C1140" t="s">
        <v>422</v>
      </c>
      <c r="D1140" t="s">
        <v>423</v>
      </c>
    </row>
    <row r="1141" spans="1:5" x14ac:dyDescent="0.25">
      <c r="A1141" t="s">
        <v>213</v>
      </c>
      <c r="B1141" t="s">
        <v>6</v>
      </c>
      <c r="D1141" t="s">
        <v>423</v>
      </c>
    </row>
    <row r="1142" spans="1:5" x14ac:dyDescent="0.25">
      <c r="A1142" t="s">
        <v>416</v>
      </c>
      <c r="B1142" t="s">
        <v>0</v>
      </c>
      <c r="C1142" t="s">
        <v>420</v>
      </c>
      <c r="D1142" t="s">
        <v>421</v>
      </c>
    </row>
    <row r="1143" spans="1:5" x14ac:dyDescent="0.25">
      <c r="A1143" t="s">
        <v>416</v>
      </c>
      <c r="B1143" t="s">
        <v>0</v>
      </c>
      <c r="C1143" t="s">
        <v>422</v>
      </c>
      <c r="D1143" t="s">
        <v>421</v>
      </c>
    </row>
    <row r="1144" spans="1:5" x14ac:dyDescent="0.25">
      <c r="A1144" t="s">
        <v>416</v>
      </c>
      <c r="B1144" t="s">
        <v>6</v>
      </c>
      <c r="D1144" t="s">
        <v>421</v>
      </c>
    </row>
    <row r="1145" spans="1:5" x14ac:dyDescent="0.25">
      <c r="A1145" t="s">
        <v>416</v>
      </c>
      <c r="B1145" t="s">
        <v>0</v>
      </c>
      <c r="C1145" t="s">
        <v>418</v>
      </c>
      <c r="D1145" t="s">
        <v>419</v>
      </c>
    </row>
    <row r="1146" spans="1:5" x14ac:dyDescent="0.25">
      <c r="A1146" t="s">
        <v>214</v>
      </c>
      <c r="B1146" t="s">
        <v>0</v>
      </c>
      <c r="C1146" t="s">
        <v>422</v>
      </c>
      <c r="D1146" t="s">
        <v>227</v>
      </c>
      <c r="E1146" t="s">
        <v>532</v>
      </c>
    </row>
    <row r="1147" spans="1:5" x14ac:dyDescent="0.25">
      <c r="A1147" t="s">
        <v>214</v>
      </c>
      <c r="B1147" t="s">
        <v>0</v>
      </c>
      <c r="C1147" t="s">
        <v>418</v>
      </c>
      <c r="D1147" t="s">
        <v>421</v>
      </c>
    </row>
    <row r="1148" spans="1:5" x14ac:dyDescent="0.25">
      <c r="A1148" t="s">
        <v>214</v>
      </c>
      <c r="B1148" t="s">
        <v>0</v>
      </c>
      <c r="C1148" t="s">
        <v>420</v>
      </c>
      <c r="D1148" t="s">
        <v>421</v>
      </c>
    </row>
    <row r="1149" spans="1:5" x14ac:dyDescent="0.25">
      <c r="A1149" t="s">
        <v>214</v>
      </c>
      <c r="B1149" t="s">
        <v>6</v>
      </c>
      <c r="D1149" t="s">
        <v>423</v>
      </c>
    </row>
    <row r="1150" spans="1:5" x14ac:dyDescent="0.25">
      <c r="A1150" t="s">
        <v>215</v>
      </c>
      <c r="B1150" t="s">
        <v>0</v>
      </c>
      <c r="C1150" t="s">
        <v>420</v>
      </c>
      <c r="D1150" t="s">
        <v>421</v>
      </c>
    </row>
    <row r="1151" spans="1:5" x14ac:dyDescent="0.25">
      <c r="A1151" t="s">
        <v>215</v>
      </c>
      <c r="B1151" t="s">
        <v>0</v>
      </c>
      <c r="C1151" t="s">
        <v>422</v>
      </c>
      <c r="D1151" t="s">
        <v>421</v>
      </c>
    </row>
    <row r="1152" spans="1:5" x14ac:dyDescent="0.25">
      <c r="A1152" t="s">
        <v>215</v>
      </c>
      <c r="B1152" t="s">
        <v>0</v>
      </c>
      <c r="C1152" t="s">
        <v>418</v>
      </c>
      <c r="D1152" t="s">
        <v>419</v>
      </c>
    </row>
    <row r="1153" spans="1:5" x14ac:dyDescent="0.25">
      <c r="A1153" t="s">
        <v>215</v>
      </c>
      <c r="B1153" t="s">
        <v>6</v>
      </c>
      <c r="D1153" t="s">
        <v>227</v>
      </c>
      <c r="E1153" t="s">
        <v>590</v>
      </c>
    </row>
    <row r="1154" spans="1:5" x14ac:dyDescent="0.25">
      <c r="A1154" t="s">
        <v>417</v>
      </c>
      <c r="B1154" t="s">
        <v>0</v>
      </c>
      <c r="C1154" t="s">
        <v>422</v>
      </c>
      <c r="D1154" t="s">
        <v>227</v>
      </c>
      <c r="E1154" t="s">
        <v>436</v>
      </c>
    </row>
    <row r="1155" spans="1:5" x14ac:dyDescent="0.25">
      <c r="A1155" t="s">
        <v>417</v>
      </c>
      <c r="B1155" t="s">
        <v>0</v>
      </c>
      <c r="C1155" t="s">
        <v>418</v>
      </c>
      <c r="D1155" t="s">
        <v>421</v>
      </c>
    </row>
    <row r="1156" spans="1:5" x14ac:dyDescent="0.25">
      <c r="A1156" t="s">
        <v>417</v>
      </c>
      <c r="B1156" t="s">
        <v>0</v>
      </c>
      <c r="C1156" t="s">
        <v>420</v>
      </c>
      <c r="D1156" t="s">
        <v>421</v>
      </c>
    </row>
    <row r="1157" spans="1:5" x14ac:dyDescent="0.25">
      <c r="A1157" t="s">
        <v>417</v>
      </c>
      <c r="B1157" t="s">
        <v>6</v>
      </c>
      <c r="D1157" t="s">
        <v>423</v>
      </c>
    </row>
    <row r="1158" spans="1:5" x14ac:dyDescent="0.25">
      <c r="A1158" t="s">
        <v>216</v>
      </c>
      <c r="B1158" t="s">
        <v>6</v>
      </c>
      <c r="D1158" t="s">
        <v>421</v>
      </c>
    </row>
    <row r="1159" spans="1:5" x14ac:dyDescent="0.25">
      <c r="A1159" t="s">
        <v>216</v>
      </c>
      <c r="B1159" t="s">
        <v>0</v>
      </c>
      <c r="C1159" t="s">
        <v>418</v>
      </c>
      <c r="D1159" t="s">
        <v>421</v>
      </c>
    </row>
    <row r="1160" spans="1:5" x14ac:dyDescent="0.25">
      <c r="A1160" t="s">
        <v>216</v>
      </c>
      <c r="B1160" t="s">
        <v>0</v>
      </c>
      <c r="C1160" t="s">
        <v>420</v>
      </c>
      <c r="D1160" t="s">
        <v>421</v>
      </c>
    </row>
    <row r="1161" spans="1:5" x14ac:dyDescent="0.25">
      <c r="A1161" t="s">
        <v>216</v>
      </c>
      <c r="B1161" t="s">
        <v>0</v>
      </c>
      <c r="C1161" t="s">
        <v>422</v>
      </c>
      <c r="D1161" t="s">
        <v>227</v>
      </c>
      <c r="E1161" t="s">
        <v>591</v>
      </c>
    </row>
    <row r="1162" spans="1:5" x14ac:dyDescent="0.25">
      <c r="A1162" t="s">
        <v>217</v>
      </c>
      <c r="B1162" t="s">
        <v>0</v>
      </c>
      <c r="C1162" t="s">
        <v>418</v>
      </c>
      <c r="D1162" t="s">
        <v>419</v>
      </c>
    </row>
    <row r="1163" spans="1:5" x14ac:dyDescent="0.25">
      <c r="A1163" t="s">
        <v>217</v>
      </c>
      <c r="B1163" t="s">
        <v>0</v>
      </c>
      <c r="C1163" t="s">
        <v>420</v>
      </c>
      <c r="D1163" t="s">
        <v>419</v>
      </c>
    </row>
    <row r="1164" spans="1:5" x14ac:dyDescent="0.25">
      <c r="A1164" t="s">
        <v>217</v>
      </c>
      <c r="B1164" t="s">
        <v>0</v>
      </c>
      <c r="C1164" t="s">
        <v>422</v>
      </c>
      <c r="D1164" t="s">
        <v>419</v>
      </c>
    </row>
    <row r="1165" spans="1:5" x14ac:dyDescent="0.25">
      <c r="A1165" t="s">
        <v>217</v>
      </c>
      <c r="B1165" t="s">
        <v>6</v>
      </c>
      <c r="D1165" t="s">
        <v>419</v>
      </c>
    </row>
  </sheetData>
  <autoFilter ref="A3:E1165"/>
  <mergeCells count="2">
    <mergeCell ref="A1:E1"/>
    <mergeCell ref="A2:E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C8" sqref="C8"/>
    </sheetView>
  </sheetViews>
  <sheetFormatPr defaultRowHeight="15" x14ac:dyDescent="0.25"/>
  <cols>
    <col min="1" max="1" width="34.140625" bestFit="1" customWidth="1"/>
    <col min="2" max="2" width="16.28515625" bestFit="1" customWidth="1"/>
    <col min="3" max="3" width="8" customWidth="1"/>
    <col min="4" max="4" width="4.5703125" bestFit="1" customWidth="1"/>
    <col min="5" max="5" width="11.28515625" bestFit="1" customWidth="1"/>
  </cols>
  <sheetData>
    <row r="3" spans="1:5" x14ac:dyDescent="0.25">
      <c r="A3" s="14" t="s">
        <v>650</v>
      </c>
      <c r="B3" s="14" t="s">
        <v>645</v>
      </c>
    </row>
    <row r="4" spans="1:5" x14ac:dyDescent="0.25">
      <c r="A4" s="14" t="s">
        <v>648</v>
      </c>
      <c r="B4" t="s">
        <v>6</v>
      </c>
      <c r="C4" t="s">
        <v>0</v>
      </c>
      <c r="D4" t="s">
        <v>532</v>
      </c>
      <c r="E4" t="s">
        <v>222</v>
      </c>
    </row>
    <row r="5" spans="1:5" x14ac:dyDescent="0.25">
      <c r="A5" s="15" t="s">
        <v>239</v>
      </c>
      <c r="B5" s="1">
        <v>76</v>
      </c>
      <c r="C5" s="1">
        <v>37</v>
      </c>
      <c r="D5" s="1"/>
      <c r="E5" s="1">
        <v>113</v>
      </c>
    </row>
    <row r="6" spans="1:5" x14ac:dyDescent="0.25">
      <c r="A6" s="15" t="s">
        <v>227</v>
      </c>
      <c r="B6" s="1">
        <v>56</v>
      </c>
      <c r="C6" s="1">
        <v>11</v>
      </c>
      <c r="D6" s="1"/>
      <c r="E6" s="1">
        <v>67</v>
      </c>
    </row>
    <row r="7" spans="1:5" x14ac:dyDescent="0.25">
      <c r="A7" s="15" t="s">
        <v>255</v>
      </c>
      <c r="B7" s="1">
        <v>3</v>
      </c>
      <c r="C7" s="1">
        <v>6</v>
      </c>
      <c r="D7" s="1"/>
      <c r="E7" s="1">
        <v>9</v>
      </c>
    </row>
    <row r="8" spans="1:5" x14ac:dyDescent="0.25">
      <c r="A8" s="15" t="s">
        <v>235</v>
      </c>
      <c r="B8" s="1"/>
      <c r="C8" s="1">
        <v>274</v>
      </c>
      <c r="D8" s="1"/>
      <c r="E8" s="1">
        <v>274</v>
      </c>
    </row>
    <row r="9" spans="1:5" x14ac:dyDescent="0.25">
      <c r="A9" s="15" t="s">
        <v>240</v>
      </c>
      <c r="B9" s="1">
        <v>78</v>
      </c>
      <c r="C9" s="1">
        <v>77</v>
      </c>
      <c r="D9" s="1"/>
      <c r="E9" s="1">
        <v>155</v>
      </c>
    </row>
    <row r="10" spans="1:5" x14ac:dyDescent="0.25">
      <c r="A10" s="15" t="s">
        <v>241</v>
      </c>
      <c r="B10" s="1">
        <v>4</v>
      </c>
      <c r="C10" s="1">
        <v>9</v>
      </c>
      <c r="D10" s="1"/>
      <c r="E10" s="1">
        <v>13</v>
      </c>
    </row>
    <row r="11" spans="1:5" x14ac:dyDescent="0.25">
      <c r="A11" s="15" t="s">
        <v>237</v>
      </c>
      <c r="B11" s="1">
        <v>219</v>
      </c>
      <c r="C11" s="1">
        <v>53</v>
      </c>
      <c r="D11" s="1"/>
      <c r="E11" s="1">
        <v>272</v>
      </c>
    </row>
    <row r="12" spans="1:5" x14ac:dyDescent="0.25">
      <c r="A12" s="15" t="s">
        <v>243</v>
      </c>
      <c r="B12" s="1">
        <v>27</v>
      </c>
      <c r="C12" s="1"/>
      <c r="D12" s="1"/>
      <c r="E12" s="1">
        <v>27</v>
      </c>
    </row>
    <row r="13" spans="1:5" x14ac:dyDescent="0.25">
      <c r="A13" s="15" t="s">
        <v>532</v>
      </c>
      <c r="B13" s="1"/>
      <c r="C13" s="1"/>
      <c r="D13" s="1">
        <v>6</v>
      </c>
      <c r="E13" s="1">
        <v>6</v>
      </c>
    </row>
    <row r="14" spans="1:5" x14ac:dyDescent="0.25">
      <c r="A14" s="15" t="s">
        <v>222</v>
      </c>
      <c r="B14" s="1">
        <v>463</v>
      </c>
      <c r="C14" s="1">
        <v>467</v>
      </c>
      <c r="D14" s="1">
        <v>6</v>
      </c>
      <c r="E14" s="1">
        <v>936</v>
      </c>
    </row>
  </sheetData>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9"/>
  <sheetViews>
    <sheetView workbookViewId="0">
      <pane ySplit="3" topLeftCell="A4" activePane="bottomLeft" state="frozen"/>
      <selection pane="bottomLeft" sqref="A1:E1"/>
    </sheetView>
  </sheetViews>
  <sheetFormatPr defaultRowHeight="15" x14ac:dyDescent="0.25"/>
  <cols>
    <col min="1" max="1" width="53.28515625" bestFit="1" customWidth="1"/>
    <col min="2" max="2" width="17" bestFit="1" customWidth="1"/>
    <col min="3" max="3" width="34.140625" bestFit="1" customWidth="1"/>
    <col min="4" max="4" width="49.7109375" bestFit="1" customWidth="1"/>
  </cols>
  <sheetData>
    <row r="1" spans="1:5" s="38" customFormat="1" ht="41.25" customHeight="1" x14ac:dyDescent="0.25">
      <c r="A1" s="94" t="s">
        <v>714</v>
      </c>
      <c r="B1" s="94"/>
      <c r="C1" s="94"/>
      <c r="D1" s="94"/>
      <c r="E1" s="94"/>
    </row>
    <row r="2" spans="1:5" s="38" customFormat="1" x14ac:dyDescent="0.25">
      <c r="A2" s="95" t="s">
        <v>720</v>
      </c>
      <c r="B2" s="95"/>
      <c r="C2" s="95"/>
      <c r="D2" s="95"/>
      <c r="E2" s="95"/>
    </row>
    <row r="3" spans="1:5" s="3" customFormat="1" x14ac:dyDescent="0.25">
      <c r="A3" s="45" t="s">
        <v>219</v>
      </c>
      <c r="B3" s="45" t="s">
        <v>346</v>
      </c>
      <c r="C3" s="45" t="s">
        <v>299</v>
      </c>
      <c r="D3" s="45" t="s">
        <v>300</v>
      </c>
    </row>
    <row r="4" spans="1:5" x14ac:dyDescent="0.25">
      <c r="A4" t="s">
        <v>1</v>
      </c>
      <c r="B4" t="s">
        <v>0</v>
      </c>
      <c r="C4" t="s">
        <v>235</v>
      </c>
    </row>
    <row r="5" spans="1:5" x14ac:dyDescent="0.25">
      <c r="A5" t="s">
        <v>1</v>
      </c>
      <c r="B5" t="s">
        <v>6</v>
      </c>
      <c r="C5" t="s">
        <v>227</v>
      </c>
      <c r="D5" t="s">
        <v>236</v>
      </c>
    </row>
    <row r="6" spans="1:5" x14ac:dyDescent="0.25">
      <c r="A6" t="s">
        <v>7</v>
      </c>
      <c r="B6" t="s">
        <v>0</v>
      </c>
      <c r="C6" t="s">
        <v>235</v>
      </c>
    </row>
    <row r="7" spans="1:5" x14ac:dyDescent="0.25">
      <c r="A7" t="s">
        <v>7</v>
      </c>
      <c r="B7" t="s">
        <v>6</v>
      </c>
      <c r="C7" t="s">
        <v>237</v>
      </c>
    </row>
    <row r="8" spans="1:5" x14ac:dyDescent="0.25">
      <c r="A8" t="s">
        <v>8</v>
      </c>
      <c r="B8" t="s">
        <v>0</v>
      </c>
      <c r="C8" t="s">
        <v>235</v>
      </c>
    </row>
    <row r="9" spans="1:5" x14ac:dyDescent="0.25">
      <c r="A9" t="s">
        <v>8</v>
      </c>
      <c r="B9" t="s">
        <v>0</v>
      </c>
      <c r="C9" t="s">
        <v>237</v>
      </c>
    </row>
    <row r="10" spans="1:5" x14ac:dyDescent="0.25">
      <c r="A10" t="s">
        <v>8</v>
      </c>
      <c r="B10" t="s">
        <v>6</v>
      </c>
      <c r="C10" t="s">
        <v>237</v>
      </c>
      <c r="D10" t="s">
        <v>238</v>
      </c>
    </row>
    <row r="11" spans="1:5" x14ac:dyDescent="0.25">
      <c r="A11" t="s">
        <v>8</v>
      </c>
      <c r="B11" t="s">
        <v>6</v>
      </c>
      <c r="C11" t="s">
        <v>227</v>
      </c>
      <c r="D11" t="s">
        <v>238</v>
      </c>
    </row>
    <row r="12" spans="1:5" x14ac:dyDescent="0.25">
      <c r="A12" t="s">
        <v>658</v>
      </c>
      <c r="B12" t="s">
        <v>0</v>
      </c>
      <c r="C12" t="s">
        <v>235</v>
      </c>
    </row>
    <row r="13" spans="1:5" x14ac:dyDescent="0.25">
      <c r="A13" t="s">
        <v>658</v>
      </c>
      <c r="B13" t="s">
        <v>6</v>
      </c>
      <c r="C13" t="s">
        <v>227</v>
      </c>
      <c r="D13" t="s">
        <v>684</v>
      </c>
    </row>
    <row r="14" spans="1:5" x14ac:dyDescent="0.25">
      <c r="A14" t="s">
        <v>9</v>
      </c>
      <c r="B14" t="s">
        <v>0</v>
      </c>
      <c r="C14" t="s">
        <v>235</v>
      </c>
    </row>
    <row r="15" spans="1:5" x14ac:dyDescent="0.25">
      <c r="A15" t="s">
        <v>9</v>
      </c>
      <c r="B15" t="s">
        <v>6</v>
      </c>
      <c r="C15" t="s">
        <v>237</v>
      </c>
    </row>
    <row r="16" spans="1:5" x14ac:dyDescent="0.25">
      <c r="A16" t="s">
        <v>9</v>
      </c>
      <c r="B16" t="s">
        <v>6</v>
      </c>
      <c r="C16" t="s">
        <v>239</v>
      </c>
    </row>
    <row r="17" spans="1:4" x14ac:dyDescent="0.25">
      <c r="A17" t="s">
        <v>9</v>
      </c>
      <c r="B17" t="s">
        <v>0</v>
      </c>
      <c r="C17" t="s">
        <v>240</v>
      </c>
    </row>
    <row r="18" spans="1:4" x14ac:dyDescent="0.25">
      <c r="A18" t="s">
        <v>9</v>
      </c>
      <c r="B18" t="s">
        <v>0</v>
      </c>
      <c r="C18" t="s">
        <v>241</v>
      </c>
    </row>
    <row r="19" spans="1:4" x14ac:dyDescent="0.25">
      <c r="A19" t="s">
        <v>10</v>
      </c>
      <c r="B19" t="s">
        <v>0</v>
      </c>
      <c r="C19" t="s">
        <v>235</v>
      </c>
    </row>
    <row r="20" spans="1:4" x14ac:dyDescent="0.25">
      <c r="A20" t="s">
        <v>10</v>
      </c>
      <c r="B20" t="s">
        <v>6</v>
      </c>
      <c r="C20" t="s">
        <v>237</v>
      </c>
    </row>
    <row r="21" spans="1:4" x14ac:dyDescent="0.25">
      <c r="A21" t="s">
        <v>10</v>
      </c>
      <c r="B21" t="s">
        <v>6</v>
      </c>
      <c r="C21" t="s">
        <v>239</v>
      </c>
    </row>
    <row r="22" spans="1:4" x14ac:dyDescent="0.25">
      <c r="A22" t="s">
        <v>10</v>
      </c>
      <c r="B22" t="s">
        <v>6</v>
      </c>
      <c r="C22" t="s">
        <v>240</v>
      </c>
    </row>
    <row r="23" spans="1:4" x14ac:dyDescent="0.25">
      <c r="A23" t="s">
        <v>11</v>
      </c>
      <c r="B23" t="s">
        <v>0</v>
      </c>
      <c r="C23" t="s">
        <v>235</v>
      </c>
    </row>
    <row r="24" spans="1:4" x14ac:dyDescent="0.25">
      <c r="A24" t="s">
        <v>11</v>
      </c>
      <c r="B24" t="s">
        <v>6</v>
      </c>
      <c r="C24" t="s">
        <v>237</v>
      </c>
    </row>
    <row r="25" spans="1:4" x14ac:dyDescent="0.25">
      <c r="A25" t="s">
        <v>11</v>
      </c>
      <c r="B25" t="s">
        <v>6</v>
      </c>
      <c r="C25" t="s">
        <v>239</v>
      </c>
    </row>
    <row r="26" spans="1:4" x14ac:dyDescent="0.25">
      <c r="A26" t="s">
        <v>11</v>
      </c>
      <c r="B26" t="s">
        <v>0</v>
      </c>
      <c r="C26" t="s">
        <v>239</v>
      </c>
    </row>
    <row r="27" spans="1:4" x14ac:dyDescent="0.25">
      <c r="A27" t="s">
        <v>11</v>
      </c>
      <c r="B27" t="s">
        <v>0</v>
      </c>
      <c r="C27" t="s">
        <v>240</v>
      </c>
    </row>
    <row r="28" spans="1:4" x14ac:dyDescent="0.25">
      <c r="A28" t="s">
        <v>11</v>
      </c>
      <c r="B28" t="s">
        <v>6</v>
      </c>
      <c r="C28" t="s">
        <v>240</v>
      </c>
    </row>
    <row r="29" spans="1:4" x14ac:dyDescent="0.25">
      <c r="A29" t="s">
        <v>12</v>
      </c>
      <c r="B29" t="s">
        <v>0</v>
      </c>
      <c r="C29" t="s">
        <v>235</v>
      </c>
    </row>
    <row r="30" spans="1:4" x14ac:dyDescent="0.25">
      <c r="A30" t="s">
        <v>12</v>
      </c>
      <c r="B30" t="s">
        <v>6</v>
      </c>
      <c r="C30" t="s">
        <v>237</v>
      </c>
      <c r="D30" t="s">
        <v>242</v>
      </c>
    </row>
    <row r="31" spans="1:4" x14ac:dyDescent="0.25">
      <c r="A31" t="s">
        <v>12</v>
      </c>
      <c r="B31" t="s">
        <v>6</v>
      </c>
      <c r="C31" t="s">
        <v>239</v>
      </c>
      <c r="D31" t="s">
        <v>242</v>
      </c>
    </row>
    <row r="32" spans="1:4" x14ac:dyDescent="0.25">
      <c r="A32" t="s">
        <v>12</v>
      </c>
      <c r="B32" t="s">
        <v>0</v>
      </c>
      <c r="C32" t="s">
        <v>239</v>
      </c>
    </row>
    <row r="33" spans="1:4" x14ac:dyDescent="0.25">
      <c r="A33" t="s">
        <v>12</v>
      </c>
      <c r="B33" t="s">
        <v>6</v>
      </c>
      <c r="C33" t="s">
        <v>240</v>
      </c>
      <c r="D33" t="s">
        <v>242</v>
      </c>
    </row>
    <row r="34" spans="1:4" x14ac:dyDescent="0.25">
      <c r="A34" t="s">
        <v>12</v>
      </c>
      <c r="B34" t="s">
        <v>6</v>
      </c>
      <c r="C34" t="s">
        <v>227</v>
      </c>
      <c r="D34" t="s">
        <v>242</v>
      </c>
    </row>
    <row r="35" spans="1:4" x14ac:dyDescent="0.25">
      <c r="A35" t="s">
        <v>13</v>
      </c>
      <c r="B35" t="s">
        <v>0</v>
      </c>
      <c r="C35" t="s">
        <v>235</v>
      </c>
    </row>
    <row r="36" spans="1:4" x14ac:dyDescent="0.25">
      <c r="A36" t="s">
        <v>13</v>
      </c>
      <c r="B36" t="s">
        <v>6</v>
      </c>
      <c r="C36" t="s">
        <v>237</v>
      </c>
    </row>
    <row r="37" spans="1:4" x14ac:dyDescent="0.25">
      <c r="A37" t="s">
        <v>13</v>
      </c>
      <c r="B37" t="s">
        <v>6</v>
      </c>
      <c r="C37" t="s">
        <v>239</v>
      </c>
    </row>
    <row r="38" spans="1:4" x14ac:dyDescent="0.25">
      <c r="A38" t="s">
        <v>14</v>
      </c>
      <c r="B38" t="s">
        <v>0</v>
      </c>
      <c r="C38" t="s">
        <v>235</v>
      </c>
    </row>
    <row r="39" spans="1:4" x14ac:dyDescent="0.25">
      <c r="A39" t="s">
        <v>14</v>
      </c>
      <c r="B39" t="s">
        <v>6</v>
      </c>
      <c r="C39" t="s">
        <v>237</v>
      </c>
    </row>
    <row r="40" spans="1:4" x14ac:dyDescent="0.25">
      <c r="A40" t="s">
        <v>14</v>
      </c>
      <c r="B40" t="s">
        <v>6</v>
      </c>
      <c r="C40" t="s">
        <v>243</v>
      </c>
    </row>
    <row r="41" spans="1:4" x14ac:dyDescent="0.25">
      <c r="A41" t="s">
        <v>15</v>
      </c>
      <c r="B41" t="s">
        <v>0</v>
      </c>
      <c r="C41" t="s">
        <v>235</v>
      </c>
    </row>
    <row r="42" spans="1:4" x14ac:dyDescent="0.25">
      <c r="A42" t="s">
        <v>15</v>
      </c>
      <c r="B42" t="s">
        <v>6</v>
      </c>
      <c r="C42" t="s">
        <v>239</v>
      </c>
    </row>
    <row r="43" spans="1:4" x14ac:dyDescent="0.25">
      <c r="A43" t="s">
        <v>15</v>
      </c>
      <c r="B43" t="s">
        <v>6</v>
      </c>
      <c r="C43" t="s">
        <v>240</v>
      </c>
    </row>
    <row r="44" spans="1:4" x14ac:dyDescent="0.25">
      <c r="A44" t="s">
        <v>16</v>
      </c>
      <c r="B44" t="s">
        <v>0</v>
      </c>
      <c r="C44" t="s">
        <v>235</v>
      </c>
    </row>
    <row r="45" spans="1:4" x14ac:dyDescent="0.25">
      <c r="A45" t="s">
        <v>16</v>
      </c>
      <c r="B45" t="s">
        <v>6</v>
      </c>
      <c r="C45" t="s">
        <v>227</v>
      </c>
      <c r="D45" t="s">
        <v>230</v>
      </c>
    </row>
    <row r="46" spans="1:4" x14ac:dyDescent="0.25">
      <c r="A46" t="s">
        <v>17</v>
      </c>
      <c r="B46" t="s">
        <v>0</v>
      </c>
      <c r="C46" t="s">
        <v>235</v>
      </c>
    </row>
    <row r="47" spans="1:4" x14ac:dyDescent="0.25">
      <c r="A47" t="s">
        <v>17</v>
      </c>
      <c r="B47" t="s">
        <v>6</v>
      </c>
      <c r="C47" t="s">
        <v>239</v>
      </c>
    </row>
    <row r="48" spans="1:4" x14ac:dyDescent="0.25">
      <c r="A48" t="s">
        <v>380</v>
      </c>
      <c r="B48" t="s">
        <v>0</v>
      </c>
      <c r="C48" t="s">
        <v>235</v>
      </c>
    </row>
    <row r="49" spans="1:4" x14ac:dyDescent="0.25">
      <c r="A49" t="s">
        <v>380</v>
      </c>
      <c r="B49" t="s">
        <v>0</v>
      </c>
      <c r="C49" t="s">
        <v>237</v>
      </c>
    </row>
    <row r="50" spans="1:4" x14ac:dyDescent="0.25">
      <c r="A50" t="s">
        <v>380</v>
      </c>
      <c r="B50" t="s">
        <v>6</v>
      </c>
      <c r="C50" t="s">
        <v>227</v>
      </c>
      <c r="D50" t="s">
        <v>617</v>
      </c>
    </row>
    <row r="51" spans="1:4" x14ac:dyDescent="0.25">
      <c r="A51" t="s">
        <v>18</v>
      </c>
      <c r="B51" t="s">
        <v>0</v>
      </c>
      <c r="C51" t="s">
        <v>235</v>
      </c>
    </row>
    <row r="52" spans="1:4" x14ac:dyDescent="0.25">
      <c r="A52" t="s">
        <v>18</v>
      </c>
      <c r="B52" t="s">
        <v>6</v>
      </c>
      <c r="C52" t="s">
        <v>237</v>
      </c>
    </row>
    <row r="53" spans="1:4" x14ac:dyDescent="0.25">
      <c r="A53" t="s">
        <v>18</v>
      </c>
      <c r="B53" t="s">
        <v>0</v>
      </c>
      <c r="C53" t="s">
        <v>240</v>
      </c>
    </row>
    <row r="54" spans="1:4" x14ac:dyDescent="0.25">
      <c r="A54" t="s">
        <v>19</v>
      </c>
      <c r="B54" t="s">
        <v>0</v>
      </c>
      <c r="C54" t="s">
        <v>235</v>
      </c>
    </row>
    <row r="55" spans="1:4" x14ac:dyDescent="0.25">
      <c r="A55" t="s">
        <v>19</v>
      </c>
      <c r="B55" t="s">
        <v>0</v>
      </c>
      <c r="C55" t="s">
        <v>237</v>
      </c>
    </row>
    <row r="56" spans="1:4" x14ac:dyDescent="0.25">
      <c r="A56" t="s">
        <v>19</v>
      </c>
      <c r="B56" t="s">
        <v>6</v>
      </c>
      <c r="C56" t="s">
        <v>237</v>
      </c>
    </row>
    <row r="57" spans="1:4" x14ac:dyDescent="0.25">
      <c r="A57" t="s">
        <v>20</v>
      </c>
      <c r="B57" t="s">
        <v>0</v>
      </c>
      <c r="C57" t="s">
        <v>235</v>
      </c>
    </row>
    <row r="58" spans="1:4" x14ac:dyDescent="0.25">
      <c r="A58" t="s">
        <v>20</v>
      </c>
      <c r="B58" t="s">
        <v>6</v>
      </c>
      <c r="C58" t="s">
        <v>237</v>
      </c>
    </row>
    <row r="59" spans="1:4" x14ac:dyDescent="0.25">
      <c r="A59" t="s">
        <v>20</v>
      </c>
      <c r="B59" t="s">
        <v>6</v>
      </c>
      <c r="C59" t="s">
        <v>239</v>
      </c>
    </row>
    <row r="60" spans="1:4" x14ac:dyDescent="0.25">
      <c r="A60" t="s">
        <v>21</v>
      </c>
      <c r="B60" t="s">
        <v>0</v>
      </c>
      <c r="C60" t="s">
        <v>235</v>
      </c>
    </row>
    <row r="61" spans="1:4" x14ac:dyDescent="0.25">
      <c r="A61" t="s">
        <v>21</v>
      </c>
      <c r="B61" t="s">
        <v>6</v>
      </c>
      <c r="C61" t="s">
        <v>237</v>
      </c>
    </row>
    <row r="62" spans="1:4" x14ac:dyDescent="0.25">
      <c r="A62" t="s">
        <v>21</v>
      </c>
      <c r="B62" t="s">
        <v>0</v>
      </c>
      <c r="C62" t="s">
        <v>240</v>
      </c>
    </row>
    <row r="63" spans="1:4" x14ac:dyDescent="0.25">
      <c r="A63" t="s">
        <v>22</v>
      </c>
      <c r="B63" t="s">
        <v>0</v>
      </c>
      <c r="C63" t="s">
        <v>235</v>
      </c>
    </row>
    <row r="64" spans="1:4" x14ac:dyDescent="0.25">
      <c r="A64" t="s">
        <v>22</v>
      </c>
      <c r="B64" t="s">
        <v>6</v>
      </c>
      <c r="C64" t="s">
        <v>237</v>
      </c>
    </row>
    <row r="65" spans="1:4" x14ac:dyDescent="0.25">
      <c r="A65" t="s">
        <v>23</v>
      </c>
      <c r="B65" t="s">
        <v>0</v>
      </c>
      <c r="C65" t="s">
        <v>237</v>
      </c>
    </row>
    <row r="66" spans="1:4" x14ac:dyDescent="0.25">
      <c r="A66" t="s">
        <v>23</v>
      </c>
      <c r="B66" t="s">
        <v>6</v>
      </c>
      <c r="C66" t="s">
        <v>227</v>
      </c>
      <c r="D66" t="s">
        <v>231</v>
      </c>
    </row>
    <row r="67" spans="1:4" x14ac:dyDescent="0.25">
      <c r="A67" t="s">
        <v>24</v>
      </c>
      <c r="B67" t="s">
        <v>0</v>
      </c>
      <c r="C67" t="s">
        <v>235</v>
      </c>
    </row>
    <row r="68" spans="1:4" x14ac:dyDescent="0.25">
      <c r="A68" t="s">
        <v>24</v>
      </c>
      <c r="B68" t="s">
        <v>6</v>
      </c>
      <c r="C68" t="s">
        <v>239</v>
      </c>
    </row>
    <row r="69" spans="1:4" x14ac:dyDescent="0.25">
      <c r="A69" t="s">
        <v>24</v>
      </c>
      <c r="B69" t="s">
        <v>6</v>
      </c>
      <c r="C69" t="s">
        <v>240</v>
      </c>
    </row>
    <row r="70" spans="1:4" x14ac:dyDescent="0.25">
      <c r="A70" t="s">
        <v>24</v>
      </c>
      <c r="B70" t="s">
        <v>0</v>
      </c>
      <c r="C70" t="s">
        <v>240</v>
      </c>
    </row>
    <row r="71" spans="1:4" x14ac:dyDescent="0.25">
      <c r="A71" t="s">
        <v>25</v>
      </c>
      <c r="B71" t="s">
        <v>0</v>
      </c>
      <c r="C71" t="s">
        <v>235</v>
      </c>
    </row>
    <row r="72" spans="1:4" x14ac:dyDescent="0.25">
      <c r="A72" t="s">
        <v>25</v>
      </c>
      <c r="B72" t="s">
        <v>6</v>
      </c>
      <c r="C72" t="s">
        <v>237</v>
      </c>
    </row>
    <row r="73" spans="1:4" x14ac:dyDescent="0.25">
      <c r="A73" t="s">
        <v>25</v>
      </c>
      <c r="B73" t="s">
        <v>6</v>
      </c>
      <c r="C73" t="s">
        <v>243</v>
      </c>
    </row>
    <row r="74" spans="1:4" x14ac:dyDescent="0.25">
      <c r="A74" t="s">
        <v>25</v>
      </c>
      <c r="B74" t="s">
        <v>6</v>
      </c>
      <c r="C74" t="s">
        <v>240</v>
      </c>
    </row>
    <row r="75" spans="1:4" x14ac:dyDescent="0.25">
      <c r="A75" t="s">
        <v>25</v>
      </c>
      <c r="B75" t="s">
        <v>0</v>
      </c>
      <c r="C75" t="s">
        <v>240</v>
      </c>
    </row>
    <row r="76" spans="1:4" x14ac:dyDescent="0.25">
      <c r="A76" t="s">
        <v>381</v>
      </c>
      <c r="B76" t="s">
        <v>0</v>
      </c>
      <c r="C76" t="s">
        <v>235</v>
      </c>
    </row>
    <row r="77" spans="1:4" x14ac:dyDescent="0.25">
      <c r="A77" t="s">
        <v>381</v>
      </c>
      <c r="B77" t="s">
        <v>6</v>
      </c>
      <c r="C77" t="s">
        <v>237</v>
      </c>
    </row>
    <row r="78" spans="1:4" ht="15" customHeight="1" x14ac:dyDescent="0.25">
      <c r="A78" t="s">
        <v>381</v>
      </c>
      <c r="B78" t="s">
        <v>6</v>
      </c>
      <c r="C78" t="s">
        <v>239</v>
      </c>
    </row>
    <row r="79" spans="1:4" ht="15" customHeight="1" x14ac:dyDescent="0.25">
      <c r="A79" t="s">
        <v>381</v>
      </c>
      <c r="B79" t="s">
        <v>6</v>
      </c>
      <c r="C79" t="s">
        <v>243</v>
      </c>
    </row>
    <row r="80" spans="1:4" ht="15" customHeight="1" x14ac:dyDescent="0.25">
      <c r="A80" t="s">
        <v>381</v>
      </c>
      <c r="B80" t="s">
        <v>0</v>
      </c>
      <c r="C80" t="s">
        <v>255</v>
      </c>
    </row>
    <row r="81" spans="1:4" x14ac:dyDescent="0.25">
      <c r="A81" t="s">
        <v>26</v>
      </c>
      <c r="B81" t="s">
        <v>0</v>
      </c>
      <c r="C81" t="s">
        <v>237</v>
      </c>
    </row>
    <row r="82" spans="1:4" x14ac:dyDescent="0.25">
      <c r="A82" t="s">
        <v>26</v>
      </c>
      <c r="B82" t="s">
        <v>6</v>
      </c>
      <c r="C82" t="s">
        <v>227</v>
      </c>
      <c r="D82" t="s">
        <v>244</v>
      </c>
    </row>
    <row r="83" spans="1:4" x14ac:dyDescent="0.25">
      <c r="A83" t="s">
        <v>382</v>
      </c>
      <c r="B83" t="s">
        <v>0</v>
      </c>
      <c r="C83" t="s">
        <v>235</v>
      </c>
    </row>
    <row r="84" spans="1:4" x14ac:dyDescent="0.25">
      <c r="A84" t="s">
        <v>382</v>
      </c>
      <c r="B84" t="s">
        <v>6</v>
      </c>
      <c r="C84" t="s">
        <v>237</v>
      </c>
    </row>
    <row r="85" spans="1:4" x14ac:dyDescent="0.25">
      <c r="A85" t="s">
        <v>27</v>
      </c>
      <c r="B85" t="s">
        <v>0</v>
      </c>
      <c r="C85" t="s">
        <v>235</v>
      </c>
    </row>
    <row r="86" spans="1:4" x14ac:dyDescent="0.25">
      <c r="A86" t="s">
        <v>27</v>
      </c>
      <c r="B86" t="s">
        <v>6</v>
      </c>
      <c r="C86" t="s">
        <v>237</v>
      </c>
      <c r="D86" t="s">
        <v>245</v>
      </c>
    </row>
    <row r="87" spans="1:4" x14ac:dyDescent="0.25">
      <c r="A87" t="s">
        <v>27</v>
      </c>
      <c r="B87" t="s">
        <v>6</v>
      </c>
      <c r="C87" t="s">
        <v>227</v>
      </c>
      <c r="D87" t="s">
        <v>245</v>
      </c>
    </row>
    <row r="88" spans="1:4" x14ac:dyDescent="0.25">
      <c r="A88" t="s">
        <v>28</v>
      </c>
      <c r="B88" t="s">
        <v>0</v>
      </c>
      <c r="C88" t="s">
        <v>235</v>
      </c>
    </row>
    <row r="89" spans="1:4" x14ac:dyDescent="0.25">
      <c r="A89" t="s">
        <v>28</v>
      </c>
      <c r="B89" t="s">
        <v>6</v>
      </c>
      <c r="C89" t="s">
        <v>237</v>
      </c>
    </row>
    <row r="90" spans="1:4" x14ac:dyDescent="0.25">
      <c r="A90" t="s">
        <v>383</v>
      </c>
      <c r="B90" t="s">
        <v>0</v>
      </c>
      <c r="C90" t="s">
        <v>235</v>
      </c>
    </row>
    <row r="91" spans="1:4" x14ac:dyDescent="0.25">
      <c r="A91" t="s">
        <v>383</v>
      </c>
      <c r="B91" t="s">
        <v>0</v>
      </c>
      <c r="C91" t="s">
        <v>237</v>
      </c>
    </row>
    <row r="92" spans="1:4" x14ac:dyDescent="0.25">
      <c r="A92" t="s">
        <v>383</v>
      </c>
      <c r="B92" t="s">
        <v>6</v>
      </c>
      <c r="C92" t="s">
        <v>227</v>
      </c>
      <c r="D92" t="s">
        <v>618</v>
      </c>
    </row>
    <row r="93" spans="1:4" x14ac:dyDescent="0.25">
      <c r="A93" t="s">
        <v>29</v>
      </c>
      <c r="B93" t="s">
        <v>0</v>
      </c>
      <c r="C93" t="s">
        <v>235</v>
      </c>
    </row>
    <row r="94" spans="1:4" x14ac:dyDescent="0.25">
      <c r="A94" t="s">
        <v>29</v>
      </c>
      <c r="B94" t="s">
        <v>6</v>
      </c>
      <c r="C94" t="s">
        <v>237</v>
      </c>
    </row>
    <row r="95" spans="1:4" x14ac:dyDescent="0.25">
      <c r="A95" t="s">
        <v>29</v>
      </c>
      <c r="B95" t="s">
        <v>6</v>
      </c>
      <c r="C95" t="s">
        <v>239</v>
      </c>
    </row>
    <row r="96" spans="1:4" x14ac:dyDescent="0.25">
      <c r="A96" t="s">
        <v>30</v>
      </c>
      <c r="B96" t="s">
        <v>0</v>
      </c>
      <c r="C96" t="s">
        <v>235</v>
      </c>
    </row>
    <row r="97" spans="1:4" x14ac:dyDescent="0.25">
      <c r="A97" t="s">
        <v>30</v>
      </c>
      <c r="B97" t="s">
        <v>6</v>
      </c>
      <c r="C97" t="s">
        <v>239</v>
      </c>
    </row>
    <row r="98" spans="1:4" x14ac:dyDescent="0.25">
      <c r="A98" t="s">
        <v>31</v>
      </c>
      <c r="B98" t="s">
        <v>0</v>
      </c>
      <c r="C98" t="s">
        <v>235</v>
      </c>
    </row>
    <row r="99" spans="1:4" x14ac:dyDescent="0.25">
      <c r="A99" t="s">
        <v>31</v>
      </c>
      <c r="B99" t="s">
        <v>6</v>
      </c>
      <c r="C99" t="s">
        <v>237</v>
      </c>
    </row>
    <row r="100" spans="1:4" x14ac:dyDescent="0.25">
      <c r="A100" t="s">
        <v>31</v>
      </c>
      <c r="B100" t="s">
        <v>6</v>
      </c>
      <c r="C100" t="s">
        <v>239</v>
      </c>
    </row>
    <row r="101" spans="1:4" x14ac:dyDescent="0.25">
      <c r="A101" t="s">
        <v>31</v>
      </c>
      <c r="B101" t="s">
        <v>6</v>
      </c>
      <c r="C101" t="s">
        <v>243</v>
      </c>
    </row>
    <row r="102" spans="1:4" x14ac:dyDescent="0.25">
      <c r="A102" t="s">
        <v>31</v>
      </c>
      <c r="B102" t="s">
        <v>6</v>
      </c>
      <c r="C102" t="s">
        <v>240</v>
      </c>
    </row>
    <row r="103" spans="1:4" x14ac:dyDescent="0.25">
      <c r="A103" t="s">
        <v>31</v>
      </c>
      <c r="B103" t="s">
        <v>0</v>
      </c>
      <c r="C103" t="s">
        <v>240</v>
      </c>
    </row>
    <row r="104" spans="1:4" x14ac:dyDescent="0.25">
      <c r="A104" t="s">
        <v>32</v>
      </c>
      <c r="B104" t="s">
        <v>0</v>
      </c>
      <c r="C104" t="s">
        <v>235</v>
      </c>
    </row>
    <row r="105" spans="1:4" x14ac:dyDescent="0.25">
      <c r="A105" t="s">
        <v>32</v>
      </c>
      <c r="B105" t="s">
        <v>6</v>
      </c>
      <c r="C105" t="s">
        <v>237</v>
      </c>
      <c r="D105" t="s">
        <v>246</v>
      </c>
    </row>
    <row r="106" spans="1:4" x14ac:dyDescent="0.25">
      <c r="A106" t="s">
        <v>32</v>
      </c>
      <c r="B106" t="s">
        <v>0</v>
      </c>
      <c r="C106" t="s">
        <v>240</v>
      </c>
    </row>
    <row r="107" spans="1:4" x14ac:dyDescent="0.25">
      <c r="A107" t="s">
        <v>32</v>
      </c>
      <c r="B107" t="s">
        <v>6</v>
      </c>
      <c r="C107" t="s">
        <v>227</v>
      </c>
      <c r="D107" t="s">
        <v>246</v>
      </c>
    </row>
    <row r="108" spans="1:4" x14ac:dyDescent="0.25">
      <c r="A108" t="s">
        <v>384</v>
      </c>
      <c r="B108" t="s">
        <v>0</v>
      </c>
      <c r="C108" t="s">
        <v>235</v>
      </c>
    </row>
    <row r="109" spans="1:4" x14ac:dyDescent="0.25">
      <c r="A109" t="s">
        <v>384</v>
      </c>
      <c r="B109" t="s">
        <v>6</v>
      </c>
      <c r="C109" t="s">
        <v>237</v>
      </c>
    </row>
    <row r="110" spans="1:4" x14ac:dyDescent="0.25">
      <c r="A110" t="s">
        <v>247</v>
      </c>
      <c r="B110" t="s">
        <v>0</v>
      </c>
      <c r="C110" t="s">
        <v>235</v>
      </c>
    </row>
    <row r="111" spans="1:4" x14ac:dyDescent="0.25">
      <c r="A111" t="s">
        <v>247</v>
      </c>
      <c r="B111" t="s">
        <v>6</v>
      </c>
      <c r="C111" t="s">
        <v>237</v>
      </c>
    </row>
    <row r="112" spans="1:4" x14ac:dyDescent="0.25">
      <c r="A112" t="s">
        <v>248</v>
      </c>
      <c r="B112" t="s">
        <v>0</v>
      </c>
      <c r="C112" t="s">
        <v>235</v>
      </c>
    </row>
    <row r="113" spans="1:3" x14ac:dyDescent="0.25">
      <c r="A113" t="s">
        <v>248</v>
      </c>
      <c r="B113" t="s">
        <v>6</v>
      </c>
      <c r="C113" t="s">
        <v>237</v>
      </c>
    </row>
    <row r="114" spans="1:3" x14ac:dyDescent="0.25">
      <c r="A114" t="s">
        <v>249</v>
      </c>
      <c r="B114" t="s">
        <v>0</v>
      </c>
      <c r="C114" t="s">
        <v>235</v>
      </c>
    </row>
    <row r="115" spans="1:3" x14ac:dyDescent="0.25">
      <c r="A115" t="s">
        <v>249</v>
      </c>
      <c r="B115" t="s">
        <v>6</v>
      </c>
      <c r="C115" t="s">
        <v>237</v>
      </c>
    </row>
    <row r="116" spans="1:3" x14ac:dyDescent="0.25">
      <c r="A116" t="s">
        <v>249</v>
      </c>
      <c r="B116" t="s">
        <v>6</v>
      </c>
      <c r="C116" t="s">
        <v>239</v>
      </c>
    </row>
    <row r="117" spans="1:3" x14ac:dyDescent="0.25">
      <c r="A117" t="s">
        <v>249</v>
      </c>
      <c r="B117" t="s">
        <v>0</v>
      </c>
      <c r="C117" t="s">
        <v>240</v>
      </c>
    </row>
    <row r="118" spans="1:3" x14ac:dyDescent="0.25">
      <c r="A118" t="s">
        <v>385</v>
      </c>
      <c r="B118" t="s">
        <v>0</v>
      </c>
      <c r="C118" t="s">
        <v>235</v>
      </c>
    </row>
    <row r="119" spans="1:3" x14ac:dyDescent="0.25">
      <c r="A119" t="s">
        <v>385</v>
      </c>
      <c r="B119" t="s">
        <v>6</v>
      </c>
      <c r="C119" t="s">
        <v>237</v>
      </c>
    </row>
    <row r="120" spans="1:3" x14ac:dyDescent="0.25">
      <c r="A120" t="s">
        <v>385</v>
      </c>
      <c r="B120" t="s">
        <v>6</v>
      </c>
      <c r="C120" t="s">
        <v>243</v>
      </c>
    </row>
    <row r="121" spans="1:3" x14ac:dyDescent="0.25">
      <c r="A121" t="s">
        <v>385</v>
      </c>
      <c r="B121" t="s">
        <v>6</v>
      </c>
      <c r="C121" t="s">
        <v>240</v>
      </c>
    </row>
    <row r="122" spans="1:3" x14ac:dyDescent="0.25">
      <c r="A122" t="s">
        <v>385</v>
      </c>
      <c r="B122" t="s">
        <v>0</v>
      </c>
      <c r="C122" t="s">
        <v>240</v>
      </c>
    </row>
    <row r="123" spans="1:3" x14ac:dyDescent="0.25">
      <c r="A123" t="s">
        <v>33</v>
      </c>
      <c r="B123" t="s">
        <v>0</v>
      </c>
      <c r="C123" t="s">
        <v>235</v>
      </c>
    </row>
    <row r="124" spans="1:3" x14ac:dyDescent="0.25">
      <c r="A124" t="s">
        <v>33</v>
      </c>
      <c r="B124" t="s">
        <v>6</v>
      </c>
      <c r="C124" t="s">
        <v>239</v>
      </c>
    </row>
    <row r="125" spans="1:3" x14ac:dyDescent="0.25">
      <c r="A125" t="s">
        <v>34</v>
      </c>
      <c r="B125" t="s">
        <v>0</v>
      </c>
      <c r="C125" t="s">
        <v>235</v>
      </c>
    </row>
    <row r="126" spans="1:3" x14ac:dyDescent="0.25">
      <c r="A126" t="s">
        <v>34</v>
      </c>
      <c r="B126" t="s">
        <v>6</v>
      </c>
      <c r="C126" t="s">
        <v>237</v>
      </c>
    </row>
    <row r="127" spans="1:3" x14ac:dyDescent="0.25">
      <c r="A127" t="s">
        <v>34</v>
      </c>
      <c r="B127" t="s">
        <v>6</v>
      </c>
      <c r="C127" t="s">
        <v>239</v>
      </c>
    </row>
    <row r="128" spans="1:3" x14ac:dyDescent="0.25">
      <c r="A128" t="s">
        <v>34</v>
      </c>
      <c r="B128" t="s">
        <v>0</v>
      </c>
      <c r="C128" t="s">
        <v>240</v>
      </c>
    </row>
    <row r="129" spans="1:4" x14ac:dyDescent="0.25">
      <c r="A129" t="s">
        <v>35</v>
      </c>
      <c r="B129" t="s">
        <v>0</v>
      </c>
      <c r="C129" t="s">
        <v>235</v>
      </c>
    </row>
    <row r="130" spans="1:4" x14ac:dyDescent="0.25">
      <c r="A130" t="s">
        <v>35</v>
      </c>
      <c r="B130" t="s">
        <v>6</v>
      </c>
      <c r="C130" t="s">
        <v>237</v>
      </c>
    </row>
    <row r="131" spans="1:4" x14ac:dyDescent="0.25">
      <c r="A131" t="s">
        <v>250</v>
      </c>
      <c r="B131" t="s">
        <v>0</v>
      </c>
      <c r="C131" t="s">
        <v>235</v>
      </c>
    </row>
    <row r="132" spans="1:4" x14ac:dyDescent="0.25">
      <c r="A132" t="s">
        <v>250</v>
      </c>
      <c r="B132" t="s">
        <v>6</v>
      </c>
      <c r="C132" t="s">
        <v>237</v>
      </c>
    </row>
    <row r="133" spans="1:4" x14ac:dyDescent="0.25">
      <c r="A133" t="s">
        <v>36</v>
      </c>
      <c r="B133" t="s">
        <v>0</v>
      </c>
      <c r="C133" t="s">
        <v>235</v>
      </c>
    </row>
    <row r="134" spans="1:4" x14ac:dyDescent="0.25">
      <c r="A134" t="s">
        <v>36</v>
      </c>
      <c r="B134" t="s">
        <v>0</v>
      </c>
      <c r="C134" t="s">
        <v>237</v>
      </c>
    </row>
    <row r="135" spans="1:4" x14ac:dyDescent="0.25">
      <c r="A135" t="s">
        <v>36</v>
      </c>
      <c r="B135" t="s">
        <v>6</v>
      </c>
      <c r="C135" t="s">
        <v>237</v>
      </c>
    </row>
    <row r="136" spans="1:4" x14ac:dyDescent="0.25">
      <c r="A136" t="s">
        <v>37</v>
      </c>
      <c r="B136" t="s">
        <v>0</v>
      </c>
      <c r="C136" t="s">
        <v>235</v>
      </c>
    </row>
    <row r="137" spans="1:4" x14ac:dyDescent="0.25">
      <c r="A137" t="s">
        <v>37</v>
      </c>
      <c r="B137" t="s">
        <v>0</v>
      </c>
      <c r="C137" t="s">
        <v>237</v>
      </c>
    </row>
    <row r="138" spans="1:4" x14ac:dyDescent="0.25">
      <c r="A138" t="s">
        <v>37</v>
      </c>
      <c r="B138" t="s">
        <v>6</v>
      </c>
      <c r="C138" t="s">
        <v>237</v>
      </c>
    </row>
    <row r="139" spans="1:4" x14ac:dyDescent="0.25">
      <c r="A139" t="s">
        <v>38</v>
      </c>
      <c r="B139" t="s">
        <v>0</v>
      </c>
      <c r="C139" t="s">
        <v>235</v>
      </c>
      <c r="D139" t="s">
        <v>251</v>
      </c>
    </row>
    <row r="140" spans="1:4" x14ac:dyDescent="0.25">
      <c r="A140" t="s">
        <v>38</v>
      </c>
      <c r="B140" t="s">
        <v>6</v>
      </c>
      <c r="C140" t="s">
        <v>237</v>
      </c>
    </row>
    <row r="141" spans="1:4" x14ac:dyDescent="0.25">
      <c r="A141" t="s">
        <v>38</v>
      </c>
      <c r="B141" t="s">
        <v>6</v>
      </c>
      <c r="C141" t="s">
        <v>243</v>
      </c>
    </row>
    <row r="142" spans="1:4" x14ac:dyDescent="0.25">
      <c r="A142" t="s">
        <v>38</v>
      </c>
      <c r="B142" t="s">
        <v>6</v>
      </c>
      <c r="C142" t="s">
        <v>240</v>
      </c>
    </row>
    <row r="143" spans="1:4" x14ac:dyDescent="0.25">
      <c r="A143" t="s">
        <v>38</v>
      </c>
      <c r="B143" t="s">
        <v>0</v>
      </c>
      <c r="C143" t="s">
        <v>227</v>
      </c>
      <c r="D143" t="s">
        <v>251</v>
      </c>
    </row>
    <row r="144" spans="1:4" x14ac:dyDescent="0.25">
      <c r="A144" t="s">
        <v>39</v>
      </c>
      <c r="B144" t="s">
        <v>0</v>
      </c>
      <c r="C144" t="s">
        <v>235</v>
      </c>
    </row>
    <row r="145" spans="1:4" x14ac:dyDescent="0.25">
      <c r="A145" t="s">
        <v>39</v>
      </c>
      <c r="B145" t="s">
        <v>6</v>
      </c>
      <c r="C145" t="s">
        <v>237</v>
      </c>
    </row>
    <row r="146" spans="1:4" x14ac:dyDescent="0.25">
      <c r="A146" t="s">
        <v>39</v>
      </c>
      <c r="B146" t="s">
        <v>6</v>
      </c>
      <c r="C146" t="s">
        <v>240</v>
      </c>
    </row>
    <row r="147" spans="1:4" x14ac:dyDescent="0.25">
      <c r="A147" t="s">
        <v>39</v>
      </c>
      <c r="B147" t="s">
        <v>0</v>
      </c>
      <c r="C147" t="s">
        <v>240</v>
      </c>
    </row>
    <row r="148" spans="1:4" x14ac:dyDescent="0.25">
      <c r="A148" t="s">
        <v>386</v>
      </c>
      <c r="B148" t="s">
        <v>0</v>
      </c>
      <c r="C148" t="s">
        <v>235</v>
      </c>
    </row>
    <row r="149" spans="1:4" x14ac:dyDescent="0.25">
      <c r="A149" t="s">
        <v>386</v>
      </c>
      <c r="B149" t="s">
        <v>6</v>
      </c>
      <c r="C149" t="s">
        <v>237</v>
      </c>
    </row>
    <row r="150" spans="1:4" x14ac:dyDescent="0.25">
      <c r="A150" s="42" t="s">
        <v>659</v>
      </c>
      <c r="B150" s="42" t="s">
        <v>532</v>
      </c>
      <c r="C150" s="42" t="s">
        <v>532</v>
      </c>
      <c r="D150" s="42" t="s">
        <v>532</v>
      </c>
    </row>
    <row r="151" spans="1:4" x14ac:dyDescent="0.25">
      <c r="A151" t="s">
        <v>40</v>
      </c>
      <c r="B151" t="s">
        <v>0</v>
      </c>
      <c r="C151" t="s">
        <v>235</v>
      </c>
    </row>
    <row r="152" spans="1:4" x14ac:dyDescent="0.25">
      <c r="A152" t="s">
        <v>40</v>
      </c>
      <c r="B152" t="s">
        <v>6</v>
      </c>
      <c r="C152" t="s">
        <v>237</v>
      </c>
    </row>
    <row r="153" spans="1:4" x14ac:dyDescent="0.25">
      <c r="A153" t="s">
        <v>41</v>
      </c>
      <c r="B153" t="s">
        <v>0</v>
      </c>
      <c r="C153" t="s">
        <v>235</v>
      </c>
    </row>
    <row r="154" spans="1:4" x14ac:dyDescent="0.25">
      <c r="A154" t="s">
        <v>41</v>
      </c>
      <c r="B154" t="s">
        <v>6</v>
      </c>
      <c r="C154" t="s">
        <v>237</v>
      </c>
    </row>
    <row r="155" spans="1:4" x14ac:dyDescent="0.25">
      <c r="A155" t="s">
        <v>42</v>
      </c>
      <c r="B155" t="s">
        <v>0</v>
      </c>
      <c r="C155" t="s">
        <v>235</v>
      </c>
    </row>
    <row r="156" spans="1:4" x14ac:dyDescent="0.25">
      <c r="A156" t="s">
        <v>42</v>
      </c>
      <c r="B156" t="s">
        <v>6</v>
      </c>
      <c r="C156" t="s">
        <v>237</v>
      </c>
    </row>
    <row r="157" spans="1:4" x14ac:dyDescent="0.25">
      <c r="A157" t="s">
        <v>43</v>
      </c>
      <c r="B157" t="s">
        <v>0</v>
      </c>
      <c r="C157" t="s">
        <v>235</v>
      </c>
    </row>
    <row r="158" spans="1:4" x14ac:dyDescent="0.25">
      <c r="A158" t="s">
        <v>43</v>
      </c>
      <c r="B158" t="s">
        <v>0</v>
      </c>
      <c r="C158" t="s">
        <v>237</v>
      </c>
    </row>
    <row r="159" spans="1:4" x14ac:dyDescent="0.25">
      <c r="A159" t="s">
        <v>43</v>
      </c>
      <c r="B159" t="s">
        <v>6</v>
      </c>
      <c r="C159" t="s">
        <v>227</v>
      </c>
      <c r="D159" t="s">
        <v>252</v>
      </c>
    </row>
    <row r="160" spans="1:4" x14ac:dyDescent="0.25">
      <c r="A160" t="s">
        <v>44</v>
      </c>
      <c r="B160" t="s">
        <v>0</v>
      </c>
      <c r="C160" t="s">
        <v>235</v>
      </c>
    </row>
    <row r="161" spans="1:4" x14ac:dyDescent="0.25">
      <c r="A161" t="s">
        <v>44</v>
      </c>
      <c r="B161" t="s">
        <v>0</v>
      </c>
      <c r="C161" t="s">
        <v>237</v>
      </c>
    </row>
    <row r="162" spans="1:4" x14ac:dyDescent="0.25">
      <c r="A162" t="s">
        <v>44</v>
      </c>
      <c r="B162" t="s">
        <v>6</v>
      </c>
      <c r="C162" t="s">
        <v>237</v>
      </c>
    </row>
    <row r="163" spans="1:4" x14ac:dyDescent="0.25">
      <c r="A163" t="s">
        <v>44</v>
      </c>
      <c r="B163" t="s">
        <v>6</v>
      </c>
      <c r="C163" t="s">
        <v>240</v>
      </c>
    </row>
    <row r="164" spans="1:4" x14ac:dyDescent="0.25">
      <c r="A164" t="s">
        <v>45</v>
      </c>
      <c r="B164" t="s">
        <v>0</v>
      </c>
      <c r="C164" t="s">
        <v>235</v>
      </c>
    </row>
    <row r="165" spans="1:4" x14ac:dyDescent="0.25">
      <c r="A165" t="s">
        <v>45</v>
      </c>
      <c r="B165" t="s">
        <v>6</v>
      </c>
      <c r="C165" t="s">
        <v>237</v>
      </c>
    </row>
    <row r="166" spans="1:4" x14ac:dyDescent="0.25">
      <c r="A166" s="42" t="s">
        <v>660</v>
      </c>
      <c r="B166" s="42" t="s">
        <v>532</v>
      </c>
      <c r="C166" s="42" t="s">
        <v>532</v>
      </c>
      <c r="D166" s="42" t="s">
        <v>532</v>
      </c>
    </row>
    <row r="167" spans="1:4" x14ac:dyDescent="0.25">
      <c r="A167" t="s">
        <v>46</v>
      </c>
      <c r="B167" t="s">
        <v>0</v>
      </c>
      <c r="C167" t="s">
        <v>235</v>
      </c>
    </row>
    <row r="168" spans="1:4" x14ac:dyDescent="0.25">
      <c r="A168" t="s">
        <v>46</v>
      </c>
      <c r="B168" t="s">
        <v>6</v>
      </c>
      <c r="C168" t="s">
        <v>237</v>
      </c>
    </row>
    <row r="169" spans="1:4" x14ac:dyDescent="0.25">
      <c r="A169" t="s">
        <v>47</v>
      </c>
      <c r="B169" t="s">
        <v>0</v>
      </c>
      <c r="C169" t="s">
        <v>235</v>
      </c>
    </row>
    <row r="170" spans="1:4" x14ac:dyDescent="0.25">
      <c r="A170" t="s">
        <v>47</v>
      </c>
      <c r="B170" t="s">
        <v>6</v>
      </c>
      <c r="C170" t="s">
        <v>237</v>
      </c>
      <c r="D170" t="s">
        <v>253</v>
      </c>
    </row>
    <row r="171" spans="1:4" x14ac:dyDescent="0.25">
      <c r="A171" t="s">
        <v>47</v>
      </c>
      <c r="B171" t="s">
        <v>6</v>
      </c>
      <c r="C171" t="s">
        <v>240</v>
      </c>
      <c r="D171" t="s">
        <v>253</v>
      </c>
    </row>
    <row r="172" spans="1:4" x14ac:dyDescent="0.25">
      <c r="A172" t="s">
        <v>47</v>
      </c>
      <c r="B172" t="s">
        <v>0</v>
      </c>
      <c r="C172" t="s">
        <v>240</v>
      </c>
    </row>
    <row r="173" spans="1:4" x14ac:dyDescent="0.25">
      <c r="A173" t="s">
        <v>47</v>
      </c>
      <c r="B173" t="s">
        <v>6</v>
      </c>
      <c r="C173" t="s">
        <v>227</v>
      </c>
      <c r="D173" t="s">
        <v>253</v>
      </c>
    </row>
    <row r="174" spans="1:4" x14ac:dyDescent="0.25">
      <c r="A174" t="s">
        <v>254</v>
      </c>
      <c r="B174" t="s">
        <v>0</v>
      </c>
      <c r="C174" t="s">
        <v>235</v>
      </c>
    </row>
    <row r="175" spans="1:4" x14ac:dyDescent="0.25">
      <c r="A175" t="s">
        <v>254</v>
      </c>
      <c r="B175" t="s">
        <v>6</v>
      </c>
      <c r="C175" t="s">
        <v>237</v>
      </c>
    </row>
    <row r="176" spans="1:4" x14ac:dyDescent="0.25">
      <c r="A176" t="s">
        <v>254</v>
      </c>
      <c r="B176" t="s">
        <v>6</v>
      </c>
      <c r="C176" t="s">
        <v>240</v>
      </c>
    </row>
    <row r="177" spans="1:4" x14ac:dyDescent="0.25">
      <c r="A177" t="s">
        <v>254</v>
      </c>
      <c r="B177" t="s">
        <v>0</v>
      </c>
      <c r="C177" t="s">
        <v>240</v>
      </c>
    </row>
    <row r="178" spans="1:4" x14ac:dyDescent="0.25">
      <c r="A178" t="s">
        <v>48</v>
      </c>
      <c r="B178" t="s">
        <v>0</v>
      </c>
      <c r="C178" t="s">
        <v>235</v>
      </c>
    </row>
    <row r="179" spans="1:4" x14ac:dyDescent="0.25">
      <c r="A179" t="s">
        <v>48</v>
      </c>
      <c r="B179" t="s">
        <v>6</v>
      </c>
      <c r="C179" t="s">
        <v>237</v>
      </c>
    </row>
    <row r="180" spans="1:4" x14ac:dyDescent="0.25">
      <c r="A180" t="s">
        <v>48</v>
      </c>
      <c r="B180" t="s">
        <v>6</v>
      </c>
      <c r="C180" t="s">
        <v>255</v>
      </c>
    </row>
    <row r="181" spans="1:4" x14ac:dyDescent="0.25">
      <c r="A181" t="s">
        <v>593</v>
      </c>
      <c r="B181" t="s">
        <v>0</v>
      </c>
      <c r="C181" t="s">
        <v>235</v>
      </c>
    </row>
    <row r="182" spans="1:4" x14ac:dyDescent="0.25">
      <c r="A182" t="s">
        <v>593</v>
      </c>
      <c r="B182" t="s">
        <v>6</v>
      </c>
      <c r="C182" t="s">
        <v>237</v>
      </c>
    </row>
    <row r="183" spans="1:4" x14ac:dyDescent="0.25">
      <c r="A183" t="s">
        <v>593</v>
      </c>
      <c r="B183" t="s">
        <v>6</v>
      </c>
      <c r="C183" t="s">
        <v>240</v>
      </c>
    </row>
    <row r="184" spans="1:4" x14ac:dyDescent="0.25">
      <c r="A184" t="s">
        <v>593</v>
      </c>
      <c r="B184" t="s">
        <v>0</v>
      </c>
      <c r="C184" t="s">
        <v>240</v>
      </c>
    </row>
    <row r="185" spans="1:4" x14ac:dyDescent="0.25">
      <c r="A185" t="s">
        <v>661</v>
      </c>
      <c r="B185" t="s">
        <v>0</v>
      </c>
      <c r="C185" t="s">
        <v>235</v>
      </c>
    </row>
    <row r="186" spans="1:4" x14ac:dyDescent="0.25">
      <c r="A186" t="s">
        <v>661</v>
      </c>
      <c r="B186" t="s">
        <v>6</v>
      </c>
      <c r="C186" t="s">
        <v>227</v>
      </c>
      <c r="D186" t="s">
        <v>746</v>
      </c>
    </row>
    <row r="187" spans="1:4" x14ac:dyDescent="0.25">
      <c r="A187" t="s">
        <v>49</v>
      </c>
      <c r="B187" t="s">
        <v>0</v>
      </c>
      <c r="C187" t="s">
        <v>235</v>
      </c>
    </row>
    <row r="188" spans="1:4" x14ac:dyDescent="0.25">
      <c r="A188" t="s">
        <v>49</v>
      </c>
      <c r="B188" t="s">
        <v>6</v>
      </c>
      <c r="C188" t="s">
        <v>237</v>
      </c>
      <c r="D188" t="s">
        <v>256</v>
      </c>
    </row>
    <row r="189" spans="1:4" x14ac:dyDescent="0.25">
      <c r="A189" t="s">
        <v>49</v>
      </c>
      <c r="B189" t="s">
        <v>6</v>
      </c>
      <c r="C189" t="s">
        <v>227</v>
      </c>
      <c r="D189" t="s">
        <v>256</v>
      </c>
    </row>
    <row r="190" spans="1:4" x14ac:dyDescent="0.25">
      <c r="A190" t="s">
        <v>50</v>
      </c>
      <c r="B190" t="s">
        <v>0</v>
      </c>
      <c r="C190" t="s">
        <v>235</v>
      </c>
    </row>
    <row r="191" spans="1:4" x14ac:dyDescent="0.25">
      <c r="A191" t="s">
        <v>50</v>
      </c>
      <c r="B191" t="s">
        <v>6</v>
      </c>
      <c r="C191" t="s">
        <v>237</v>
      </c>
    </row>
    <row r="192" spans="1:4" x14ac:dyDescent="0.25">
      <c r="A192" t="s">
        <v>50</v>
      </c>
      <c r="B192" t="s">
        <v>0</v>
      </c>
      <c r="C192" t="s">
        <v>239</v>
      </c>
    </row>
    <row r="193" spans="1:3" x14ac:dyDescent="0.25">
      <c r="A193" t="s">
        <v>51</v>
      </c>
      <c r="B193" t="s">
        <v>0</v>
      </c>
      <c r="C193" t="s">
        <v>235</v>
      </c>
    </row>
    <row r="194" spans="1:3" x14ac:dyDescent="0.25">
      <c r="A194" t="s">
        <v>51</v>
      </c>
      <c r="B194" t="s">
        <v>6</v>
      </c>
      <c r="C194" t="s">
        <v>237</v>
      </c>
    </row>
    <row r="195" spans="1:3" x14ac:dyDescent="0.25">
      <c r="A195" t="s">
        <v>52</v>
      </c>
      <c r="B195" t="s">
        <v>6</v>
      </c>
      <c r="C195" t="s">
        <v>237</v>
      </c>
    </row>
    <row r="196" spans="1:3" x14ac:dyDescent="0.25">
      <c r="A196" t="s">
        <v>52</v>
      </c>
      <c r="B196" t="s">
        <v>6</v>
      </c>
      <c r="C196" t="s">
        <v>243</v>
      </c>
    </row>
    <row r="197" spans="1:3" x14ac:dyDescent="0.25">
      <c r="A197" t="s">
        <v>52</v>
      </c>
      <c r="B197" t="s">
        <v>0</v>
      </c>
      <c r="C197" t="s">
        <v>241</v>
      </c>
    </row>
    <row r="198" spans="1:3" x14ac:dyDescent="0.25">
      <c r="A198" t="s">
        <v>53</v>
      </c>
      <c r="B198" t="s">
        <v>0</v>
      </c>
      <c r="C198" t="s">
        <v>235</v>
      </c>
    </row>
    <row r="199" spans="1:3" x14ac:dyDescent="0.25">
      <c r="A199" t="s">
        <v>53</v>
      </c>
      <c r="B199" t="s">
        <v>6</v>
      </c>
      <c r="C199" t="s">
        <v>237</v>
      </c>
    </row>
    <row r="200" spans="1:3" x14ac:dyDescent="0.25">
      <c r="A200" t="s">
        <v>53</v>
      </c>
      <c r="B200" t="s">
        <v>0</v>
      </c>
      <c r="C200" t="s">
        <v>239</v>
      </c>
    </row>
    <row r="201" spans="1:3" x14ac:dyDescent="0.25">
      <c r="A201" t="s">
        <v>53</v>
      </c>
      <c r="B201" t="s">
        <v>0</v>
      </c>
      <c r="C201" t="s">
        <v>240</v>
      </c>
    </row>
    <row r="202" spans="1:3" x14ac:dyDescent="0.25">
      <c r="A202" t="s">
        <v>53</v>
      </c>
      <c r="B202" t="s">
        <v>6</v>
      </c>
      <c r="C202" t="s">
        <v>240</v>
      </c>
    </row>
    <row r="203" spans="1:3" x14ac:dyDescent="0.25">
      <c r="A203" t="s">
        <v>54</v>
      </c>
      <c r="B203" t="s">
        <v>0</v>
      </c>
      <c r="C203" t="s">
        <v>235</v>
      </c>
    </row>
    <row r="204" spans="1:3" x14ac:dyDescent="0.25">
      <c r="A204" t="s">
        <v>54</v>
      </c>
      <c r="B204" t="s">
        <v>6</v>
      </c>
      <c r="C204" t="s">
        <v>237</v>
      </c>
    </row>
    <row r="205" spans="1:3" x14ac:dyDescent="0.25">
      <c r="A205" t="s">
        <v>54</v>
      </c>
      <c r="B205" t="s">
        <v>6</v>
      </c>
      <c r="C205" t="s">
        <v>239</v>
      </c>
    </row>
    <row r="206" spans="1:3" x14ac:dyDescent="0.25">
      <c r="A206" t="s">
        <v>54</v>
      </c>
      <c r="B206" t="s">
        <v>0</v>
      </c>
      <c r="C206" t="s">
        <v>239</v>
      </c>
    </row>
    <row r="207" spans="1:3" x14ac:dyDescent="0.25">
      <c r="A207" t="s">
        <v>54</v>
      </c>
      <c r="B207" t="s">
        <v>0</v>
      </c>
      <c r="C207" t="s">
        <v>240</v>
      </c>
    </row>
    <row r="208" spans="1:3" x14ac:dyDescent="0.25">
      <c r="A208" t="s">
        <v>54</v>
      </c>
      <c r="B208" t="s">
        <v>6</v>
      </c>
      <c r="C208" t="s">
        <v>240</v>
      </c>
    </row>
    <row r="209" spans="1:4" x14ac:dyDescent="0.25">
      <c r="A209" t="s">
        <v>55</v>
      </c>
      <c r="B209" t="s">
        <v>0</v>
      </c>
      <c r="C209" t="s">
        <v>235</v>
      </c>
    </row>
    <row r="210" spans="1:4" x14ac:dyDescent="0.25">
      <c r="A210" t="s">
        <v>55</v>
      </c>
      <c r="B210" t="s">
        <v>6</v>
      </c>
      <c r="C210" t="s">
        <v>237</v>
      </c>
    </row>
    <row r="211" spans="1:4" x14ac:dyDescent="0.25">
      <c r="A211" t="s">
        <v>257</v>
      </c>
      <c r="B211" t="s">
        <v>0</v>
      </c>
      <c r="C211" t="s">
        <v>235</v>
      </c>
    </row>
    <row r="212" spans="1:4" x14ac:dyDescent="0.25">
      <c r="A212" t="s">
        <v>257</v>
      </c>
      <c r="B212" t="s">
        <v>6</v>
      </c>
      <c r="C212" t="s">
        <v>237</v>
      </c>
    </row>
    <row r="213" spans="1:4" x14ac:dyDescent="0.25">
      <c r="A213" t="s">
        <v>257</v>
      </c>
      <c r="B213" t="s">
        <v>6</v>
      </c>
      <c r="C213" t="s">
        <v>240</v>
      </c>
    </row>
    <row r="214" spans="1:4" x14ac:dyDescent="0.25">
      <c r="A214" t="s">
        <v>257</v>
      </c>
      <c r="B214" t="s">
        <v>0</v>
      </c>
      <c r="C214" t="s">
        <v>240</v>
      </c>
    </row>
    <row r="215" spans="1:4" x14ac:dyDescent="0.25">
      <c r="A215" t="s">
        <v>387</v>
      </c>
      <c r="B215" t="s">
        <v>0</v>
      </c>
      <c r="C215" t="s">
        <v>235</v>
      </c>
    </row>
    <row r="216" spans="1:4" x14ac:dyDescent="0.25">
      <c r="A216" t="s">
        <v>387</v>
      </c>
      <c r="B216" t="s">
        <v>6</v>
      </c>
      <c r="C216" t="s">
        <v>237</v>
      </c>
    </row>
    <row r="217" spans="1:4" x14ac:dyDescent="0.25">
      <c r="A217" t="s">
        <v>56</v>
      </c>
      <c r="B217" t="s">
        <v>0</v>
      </c>
      <c r="C217" t="s">
        <v>235</v>
      </c>
    </row>
    <row r="218" spans="1:4" x14ac:dyDescent="0.25">
      <c r="A218" t="s">
        <v>56</v>
      </c>
      <c r="B218" t="s">
        <v>6</v>
      </c>
      <c r="C218" t="s">
        <v>237</v>
      </c>
    </row>
    <row r="219" spans="1:4" x14ac:dyDescent="0.25">
      <c r="A219" t="s">
        <v>56</v>
      </c>
      <c r="B219" t="s">
        <v>6</v>
      </c>
      <c r="C219" t="s">
        <v>240</v>
      </c>
    </row>
    <row r="220" spans="1:4" x14ac:dyDescent="0.25">
      <c r="A220" t="s">
        <v>388</v>
      </c>
      <c r="B220" t="s">
        <v>0</v>
      </c>
      <c r="C220" t="s">
        <v>235</v>
      </c>
      <c r="D220" t="s">
        <v>619</v>
      </c>
    </row>
    <row r="221" spans="1:4" x14ac:dyDescent="0.25">
      <c r="A221" t="s">
        <v>388</v>
      </c>
      <c r="B221" t="s">
        <v>6</v>
      </c>
      <c r="C221" t="s">
        <v>239</v>
      </c>
    </row>
    <row r="222" spans="1:4" x14ac:dyDescent="0.25">
      <c r="A222" t="s">
        <v>388</v>
      </c>
      <c r="B222" t="s">
        <v>6</v>
      </c>
      <c r="C222" t="s">
        <v>240</v>
      </c>
    </row>
    <row r="223" spans="1:4" x14ac:dyDescent="0.25">
      <c r="A223" t="s">
        <v>388</v>
      </c>
      <c r="B223" t="s">
        <v>0</v>
      </c>
      <c r="C223" t="s">
        <v>240</v>
      </c>
      <c r="D223" t="s">
        <v>619</v>
      </c>
    </row>
    <row r="224" spans="1:4" x14ac:dyDescent="0.25">
      <c r="A224" t="s">
        <v>388</v>
      </c>
      <c r="B224" t="s">
        <v>0</v>
      </c>
      <c r="C224" t="s">
        <v>227</v>
      </c>
      <c r="D224" t="s">
        <v>619</v>
      </c>
    </row>
    <row r="225" spans="1:4" x14ac:dyDescent="0.25">
      <c r="A225" t="s">
        <v>57</v>
      </c>
      <c r="B225" t="s">
        <v>0</v>
      </c>
      <c r="C225" t="s">
        <v>235</v>
      </c>
    </row>
    <row r="226" spans="1:4" x14ac:dyDescent="0.25">
      <c r="A226" t="s">
        <v>57</v>
      </c>
      <c r="B226" t="s">
        <v>6</v>
      </c>
      <c r="C226" t="s">
        <v>237</v>
      </c>
    </row>
    <row r="227" spans="1:4" x14ac:dyDescent="0.25">
      <c r="A227" t="s">
        <v>58</v>
      </c>
      <c r="B227" t="s">
        <v>0</v>
      </c>
      <c r="C227" t="s">
        <v>237</v>
      </c>
    </row>
    <row r="228" spans="1:4" x14ac:dyDescent="0.25">
      <c r="A228" t="s">
        <v>58</v>
      </c>
      <c r="B228" t="s">
        <v>6</v>
      </c>
      <c r="C228" t="s">
        <v>227</v>
      </c>
      <c r="D228" t="s">
        <v>229</v>
      </c>
    </row>
    <row r="229" spans="1:4" x14ac:dyDescent="0.25">
      <c r="A229" t="s">
        <v>59</v>
      </c>
      <c r="B229" t="s">
        <v>0</v>
      </c>
      <c r="C229" t="s">
        <v>235</v>
      </c>
    </row>
    <row r="230" spans="1:4" x14ac:dyDescent="0.25">
      <c r="A230" t="s">
        <v>59</v>
      </c>
      <c r="B230" t="s">
        <v>6</v>
      </c>
      <c r="C230" t="s">
        <v>239</v>
      </c>
      <c r="D230" t="s">
        <v>258</v>
      </c>
    </row>
    <row r="231" spans="1:4" x14ac:dyDescent="0.25">
      <c r="A231" t="s">
        <v>59</v>
      </c>
      <c r="B231" t="s">
        <v>6</v>
      </c>
      <c r="C231" t="s">
        <v>227</v>
      </c>
      <c r="D231" t="s">
        <v>258</v>
      </c>
    </row>
    <row r="232" spans="1:4" x14ac:dyDescent="0.25">
      <c r="A232" t="s">
        <v>60</v>
      </c>
      <c r="B232" t="s">
        <v>0</v>
      </c>
      <c r="C232" t="s">
        <v>235</v>
      </c>
    </row>
    <row r="233" spans="1:4" x14ac:dyDescent="0.25">
      <c r="A233" t="s">
        <v>60</v>
      </c>
      <c r="B233" t="s">
        <v>6</v>
      </c>
      <c r="C233" t="s">
        <v>237</v>
      </c>
    </row>
    <row r="234" spans="1:4" x14ac:dyDescent="0.25">
      <c r="A234" t="s">
        <v>60</v>
      </c>
      <c r="B234" t="s">
        <v>6</v>
      </c>
      <c r="C234" t="s">
        <v>239</v>
      </c>
    </row>
    <row r="235" spans="1:4" x14ac:dyDescent="0.25">
      <c r="A235" t="s">
        <v>613</v>
      </c>
      <c r="B235" t="s">
        <v>0</v>
      </c>
      <c r="C235" t="s">
        <v>235</v>
      </c>
    </row>
    <row r="236" spans="1:4" x14ac:dyDescent="0.25">
      <c r="A236" t="s">
        <v>613</v>
      </c>
      <c r="B236" t="s">
        <v>0</v>
      </c>
      <c r="C236" t="s">
        <v>237</v>
      </c>
    </row>
    <row r="237" spans="1:4" x14ac:dyDescent="0.25">
      <c r="A237" t="s">
        <v>613</v>
      </c>
      <c r="B237" t="s">
        <v>6</v>
      </c>
      <c r="C237" t="s">
        <v>237</v>
      </c>
    </row>
    <row r="238" spans="1:4" x14ac:dyDescent="0.25">
      <c r="A238" t="s">
        <v>613</v>
      </c>
      <c r="B238" t="s">
        <v>0</v>
      </c>
      <c r="C238" t="s">
        <v>240</v>
      </c>
    </row>
    <row r="239" spans="1:4" x14ac:dyDescent="0.25">
      <c r="A239" t="s">
        <v>61</v>
      </c>
      <c r="B239" t="s">
        <v>0</v>
      </c>
      <c r="C239" t="s">
        <v>235</v>
      </c>
    </row>
    <row r="240" spans="1:4" x14ac:dyDescent="0.25">
      <c r="A240" t="s">
        <v>61</v>
      </c>
      <c r="B240" t="s">
        <v>0</v>
      </c>
      <c r="C240" t="s">
        <v>239</v>
      </c>
    </row>
    <row r="241" spans="1:4" x14ac:dyDescent="0.25">
      <c r="A241" t="s">
        <v>61</v>
      </c>
      <c r="B241" t="s">
        <v>6</v>
      </c>
      <c r="C241" t="s">
        <v>240</v>
      </c>
      <c r="D241" t="s">
        <v>259</v>
      </c>
    </row>
    <row r="242" spans="1:4" x14ac:dyDescent="0.25">
      <c r="A242" t="s">
        <v>61</v>
      </c>
      <c r="B242" t="s">
        <v>6</v>
      </c>
      <c r="C242" t="s">
        <v>227</v>
      </c>
      <c r="D242" t="s">
        <v>259</v>
      </c>
    </row>
    <row r="243" spans="1:4" x14ac:dyDescent="0.25">
      <c r="A243" t="s">
        <v>260</v>
      </c>
      <c r="B243" t="s">
        <v>0</v>
      </c>
      <c r="C243" t="s">
        <v>235</v>
      </c>
    </row>
    <row r="244" spans="1:4" x14ac:dyDescent="0.25">
      <c r="A244" t="s">
        <v>260</v>
      </c>
      <c r="B244" t="s">
        <v>6</v>
      </c>
      <c r="C244" t="s">
        <v>237</v>
      </c>
    </row>
    <row r="245" spans="1:4" x14ac:dyDescent="0.25">
      <c r="A245" s="42" t="s">
        <v>260</v>
      </c>
      <c r="B245" s="42" t="s">
        <v>532</v>
      </c>
      <c r="C245" s="42" t="s">
        <v>532</v>
      </c>
      <c r="D245" s="42" t="s">
        <v>532</v>
      </c>
    </row>
    <row r="246" spans="1:4" x14ac:dyDescent="0.25">
      <c r="A246" t="s">
        <v>62</v>
      </c>
      <c r="B246" t="s">
        <v>0</v>
      </c>
      <c r="C246" t="s">
        <v>235</v>
      </c>
    </row>
    <row r="247" spans="1:4" x14ac:dyDescent="0.25">
      <c r="A247" t="s">
        <v>62</v>
      </c>
      <c r="B247" t="s">
        <v>6</v>
      </c>
      <c r="C247" t="s">
        <v>237</v>
      </c>
    </row>
    <row r="248" spans="1:4" x14ac:dyDescent="0.25">
      <c r="A248" t="s">
        <v>62</v>
      </c>
      <c r="B248" t="s">
        <v>0</v>
      </c>
      <c r="C248" t="s">
        <v>240</v>
      </c>
    </row>
    <row r="249" spans="1:4" x14ac:dyDescent="0.25">
      <c r="A249" t="s">
        <v>63</v>
      </c>
      <c r="B249" t="s">
        <v>0</v>
      </c>
      <c r="C249" t="s">
        <v>235</v>
      </c>
    </row>
    <row r="250" spans="1:4" x14ac:dyDescent="0.25">
      <c r="A250" t="s">
        <v>63</v>
      </c>
      <c r="B250" t="s">
        <v>6</v>
      </c>
      <c r="C250" t="s">
        <v>237</v>
      </c>
    </row>
    <row r="251" spans="1:4" x14ac:dyDescent="0.25">
      <c r="A251" t="s">
        <v>63</v>
      </c>
      <c r="B251" t="s">
        <v>0</v>
      </c>
      <c r="C251" t="s">
        <v>239</v>
      </c>
    </row>
    <row r="252" spans="1:4" x14ac:dyDescent="0.25">
      <c r="A252" t="s">
        <v>64</v>
      </c>
      <c r="B252" t="s">
        <v>0</v>
      </c>
      <c r="C252" t="s">
        <v>235</v>
      </c>
    </row>
    <row r="253" spans="1:4" x14ac:dyDescent="0.25">
      <c r="A253" t="s">
        <v>64</v>
      </c>
      <c r="B253" t="s">
        <v>6</v>
      </c>
      <c r="C253" t="s">
        <v>237</v>
      </c>
    </row>
    <row r="254" spans="1:4" x14ac:dyDescent="0.25">
      <c r="A254" t="s">
        <v>64</v>
      </c>
      <c r="B254" t="s">
        <v>6</v>
      </c>
      <c r="C254" t="s">
        <v>240</v>
      </c>
    </row>
    <row r="255" spans="1:4" x14ac:dyDescent="0.25">
      <c r="A255" t="s">
        <v>64</v>
      </c>
      <c r="B255" t="s">
        <v>0</v>
      </c>
      <c r="C255" t="s">
        <v>240</v>
      </c>
    </row>
    <row r="256" spans="1:4" x14ac:dyDescent="0.25">
      <c r="A256" t="s">
        <v>65</v>
      </c>
      <c r="B256" t="s">
        <v>0</v>
      </c>
      <c r="C256" t="s">
        <v>235</v>
      </c>
    </row>
    <row r="257" spans="1:4" x14ac:dyDescent="0.25">
      <c r="A257" t="s">
        <v>65</v>
      </c>
      <c r="B257" t="s">
        <v>6</v>
      </c>
      <c r="C257" t="s">
        <v>237</v>
      </c>
    </row>
    <row r="258" spans="1:4" x14ac:dyDescent="0.25">
      <c r="A258" t="s">
        <v>65</v>
      </c>
      <c r="B258" t="s">
        <v>0</v>
      </c>
      <c r="C258" t="s">
        <v>239</v>
      </c>
    </row>
    <row r="259" spans="1:4" x14ac:dyDescent="0.25">
      <c r="A259" t="s">
        <v>594</v>
      </c>
      <c r="B259" t="s">
        <v>0</v>
      </c>
      <c r="C259" t="s">
        <v>235</v>
      </c>
    </row>
    <row r="260" spans="1:4" x14ac:dyDescent="0.25">
      <c r="A260" t="s">
        <v>594</v>
      </c>
      <c r="B260" t="s">
        <v>0</v>
      </c>
      <c r="C260" t="s">
        <v>237</v>
      </c>
    </row>
    <row r="261" spans="1:4" x14ac:dyDescent="0.25">
      <c r="A261" t="s">
        <v>594</v>
      </c>
      <c r="B261" t="s">
        <v>6</v>
      </c>
      <c r="C261" t="s">
        <v>237</v>
      </c>
    </row>
    <row r="262" spans="1:4" x14ac:dyDescent="0.25">
      <c r="A262" t="s">
        <v>261</v>
      </c>
      <c r="B262" t="s">
        <v>0</v>
      </c>
      <c r="C262" t="s">
        <v>237</v>
      </c>
    </row>
    <row r="263" spans="1:4" x14ac:dyDescent="0.25">
      <c r="A263" t="s">
        <v>261</v>
      </c>
      <c r="B263" t="s">
        <v>6</v>
      </c>
      <c r="C263" t="s">
        <v>227</v>
      </c>
      <c r="D263" t="s">
        <v>595</v>
      </c>
    </row>
    <row r="264" spans="1:4" x14ac:dyDescent="0.25">
      <c r="A264" t="s">
        <v>66</v>
      </c>
      <c r="B264" t="s">
        <v>0</v>
      </c>
      <c r="C264" t="s">
        <v>235</v>
      </c>
    </row>
    <row r="265" spans="1:4" x14ac:dyDescent="0.25">
      <c r="A265" t="s">
        <v>66</v>
      </c>
      <c r="B265" t="s">
        <v>6</v>
      </c>
      <c r="C265" t="s">
        <v>237</v>
      </c>
    </row>
    <row r="266" spans="1:4" x14ac:dyDescent="0.25">
      <c r="A266" t="s">
        <v>67</v>
      </c>
      <c r="B266" t="s">
        <v>0</v>
      </c>
      <c r="C266" t="s">
        <v>235</v>
      </c>
    </row>
    <row r="267" spans="1:4" x14ac:dyDescent="0.25">
      <c r="A267" t="s">
        <v>67</v>
      </c>
      <c r="B267" t="s">
        <v>6</v>
      </c>
      <c r="C267" t="s">
        <v>237</v>
      </c>
    </row>
    <row r="268" spans="1:4" x14ac:dyDescent="0.25">
      <c r="A268" t="s">
        <v>68</v>
      </c>
      <c r="B268" t="s">
        <v>0</v>
      </c>
      <c r="C268" t="s">
        <v>235</v>
      </c>
    </row>
    <row r="269" spans="1:4" x14ac:dyDescent="0.25">
      <c r="A269" t="s">
        <v>68</v>
      </c>
      <c r="B269" t="s">
        <v>6</v>
      </c>
      <c r="C269" t="s">
        <v>237</v>
      </c>
    </row>
    <row r="270" spans="1:4" x14ac:dyDescent="0.25">
      <c r="A270" t="s">
        <v>68</v>
      </c>
      <c r="B270" t="s">
        <v>6</v>
      </c>
      <c r="C270" t="s">
        <v>239</v>
      </c>
    </row>
    <row r="271" spans="1:4" x14ac:dyDescent="0.25">
      <c r="A271" t="s">
        <v>69</v>
      </c>
      <c r="B271" t="s">
        <v>0</v>
      </c>
      <c r="C271" t="s">
        <v>235</v>
      </c>
    </row>
    <row r="272" spans="1:4" x14ac:dyDescent="0.25">
      <c r="A272" t="s">
        <v>69</v>
      </c>
      <c r="B272" t="s">
        <v>6</v>
      </c>
      <c r="C272" t="s">
        <v>237</v>
      </c>
    </row>
    <row r="273" spans="1:4" x14ac:dyDescent="0.25">
      <c r="A273" t="s">
        <v>70</v>
      </c>
      <c r="B273" t="s">
        <v>0</v>
      </c>
      <c r="C273" t="s">
        <v>235</v>
      </c>
    </row>
    <row r="274" spans="1:4" x14ac:dyDescent="0.25">
      <c r="A274" t="s">
        <v>70</v>
      </c>
      <c r="B274" t="s">
        <v>6</v>
      </c>
      <c r="C274" t="s">
        <v>237</v>
      </c>
    </row>
    <row r="275" spans="1:4" x14ac:dyDescent="0.25">
      <c r="A275" t="s">
        <v>70</v>
      </c>
      <c r="B275" t="s">
        <v>0</v>
      </c>
      <c r="C275" t="s">
        <v>239</v>
      </c>
    </row>
    <row r="276" spans="1:4" x14ac:dyDescent="0.25">
      <c r="A276" s="42" t="s">
        <v>662</v>
      </c>
      <c r="B276" s="42" t="s">
        <v>532</v>
      </c>
      <c r="C276" s="42" t="s">
        <v>532</v>
      </c>
      <c r="D276" s="42" t="s">
        <v>532</v>
      </c>
    </row>
    <row r="277" spans="1:4" x14ac:dyDescent="0.25">
      <c r="A277" t="s">
        <v>389</v>
      </c>
      <c r="B277" t="s">
        <v>0</v>
      </c>
      <c r="C277" t="s">
        <v>237</v>
      </c>
    </row>
    <row r="278" spans="1:4" x14ac:dyDescent="0.25">
      <c r="A278" t="s">
        <v>389</v>
      </c>
      <c r="B278" t="s">
        <v>6</v>
      </c>
      <c r="C278" t="s">
        <v>227</v>
      </c>
      <c r="D278" t="s">
        <v>532</v>
      </c>
    </row>
    <row r="279" spans="1:4" x14ac:dyDescent="0.25">
      <c r="A279" t="s">
        <v>71</v>
      </c>
      <c r="B279" t="s">
        <v>0</v>
      </c>
      <c r="C279" t="s">
        <v>235</v>
      </c>
    </row>
    <row r="280" spans="1:4" x14ac:dyDescent="0.25">
      <c r="A280" t="s">
        <v>71</v>
      </c>
      <c r="B280" t="s">
        <v>0</v>
      </c>
      <c r="C280" t="s">
        <v>237</v>
      </c>
    </row>
    <row r="281" spans="1:4" x14ac:dyDescent="0.25">
      <c r="A281" t="s">
        <v>71</v>
      </c>
      <c r="B281" t="s">
        <v>6</v>
      </c>
      <c r="C281" t="s">
        <v>227</v>
      </c>
      <c r="D281" t="s">
        <v>262</v>
      </c>
    </row>
    <row r="282" spans="1:4" x14ac:dyDescent="0.25">
      <c r="A282" t="s">
        <v>72</v>
      </c>
      <c r="B282" t="s">
        <v>0</v>
      </c>
      <c r="C282" t="s">
        <v>235</v>
      </c>
    </row>
    <row r="283" spans="1:4" x14ac:dyDescent="0.25">
      <c r="A283" t="s">
        <v>72</v>
      </c>
      <c r="B283" t="s">
        <v>6</v>
      </c>
      <c r="C283" t="s">
        <v>237</v>
      </c>
      <c r="D283" t="s">
        <v>263</v>
      </c>
    </row>
    <row r="284" spans="1:4" x14ac:dyDescent="0.25">
      <c r="A284" t="s">
        <v>72</v>
      </c>
      <c r="B284" t="s">
        <v>6</v>
      </c>
      <c r="C284" t="s">
        <v>227</v>
      </c>
      <c r="D284" t="s">
        <v>263</v>
      </c>
    </row>
    <row r="285" spans="1:4" x14ac:dyDescent="0.25">
      <c r="A285" t="s">
        <v>73</v>
      </c>
      <c r="B285" t="s">
        <v>0</v>
      </c>
      <c r="C285" t="s">
        <v>235</v>
      </c>
    </row>
    <row r="286" spans="1:4" x14ac:dyDescent="0.25">
      <c r="A286" t="s">
        <v>73</v>
      </c>
      <c r="B286" t="s">
        <v>6</v>
      </c>
      <c r="C286" t="s">
        <v>237</v>
      </c>
    </row>
    <row r="287" spans="1:4" x14ac:dyDescent="0.25">
      <c r="A287" t="s">
        <v>73</v>
      </c>
      <c r="B287" t="s">
        <v>6</v>
      </c>
      <c r="C287" t="s">
        <v>240</v>
      </c>
    </row>
    <row r="288" spans="1:4" x14ac:dyDescent="0.25">
      <c r="A288" t="s">
        <v>73</v>
      </c>
      <c r="B288" t="s">
        <v>0</v>
      </c>
      <c r="C288" t="s">
        <v>240</v>
      </c>
    </row>
    <row r="289" spans="1:4" x14ac:dyDescent="0.25">
      <c r="A289" t="s">
        <v>653</v>
      </c>
      <c r="B289" t="s">
        <v>0</v>
      </c>
      <c r="C289" t="s">
        <v>235</v>
      </c>
    </row>
    <row r="290" spans="1:4" x14ac:dyDescent="0.25">
      <c r="A290" t="s">
        <v>653</v>
      </c>
      <c r="B290" t="s">
        <v>6</v>
      </c>
      <c r="C290" t="s">
        <v>237</v>
      </c>
    </row>
    <row r="291" spans="1:4" x14ac:dyDescent="0.25">
      <c r="A291" t="s">
        <v>653</v>
      </c>
      <c r="B291" t="s">
        <v>6</v>
      </c>
      <c r="C291" t="s">
        <v>240</v>
      </c>
    </row>
    <row r="292" spans="1:4" x14ac:dyDescent="0.25">
      <c r="A292" t="s">
        <v>653</v>
      </c>
      <c r="B292" t="s">
        <v>0</v>
      </c>
      <c r="C292" t="s">
        <v>240</v>
      </c>
    </row>
    <row r="293" spans="1:4" x14ac:dyDescent="0.25">
      <c r="A293" t="s">
        <v>390</v>
      </c>
      <c r="B293" t="s">
        <v>0</v>
      </c>
      <c r="C293" t="s">
        <v>235</v>
      </c>
    </row>
    <row r="294" spans="1:4" x14ac:dyDescent="0.25">
      <c r="A294" t="s">
        <v>390</v>
      </c>
      <c r="B294" t="s">
        <v>6</v>
      </c>
      <c r="C294" t="s">
        <v>239</v>
      </c>
    </row>
    <row r="295" spans="1:4" x14ac:dyDescent="0.25">
      <c r="A295" t="s">
        <v>74</v>
      </c>
      <c r="B295" t="s">
        <v>0</v>
      </c>
      <c r="C295" t="s">
        <v>235</v>
      </c>
    </row>
    <row r="296" spans="1:4" x14ac:dyDescent="0.25">
      <c r="A296" t="s">
        <v>74</v>
      </c>
      <c r="B296" t="s">
        <v>6</v>
      </c>
      <c r="C296" t="s">
        <v>237</v>
      </c>
    </row>
    <row r="297" spans="1:4" x14ac:dyDescent="0.25">
      <c r="A297" t="s">
        <v>74</v>
      </c>
      <c r="B297" t="s">
        <v>0</v>
      </c>
      <c r="C297" t="s">
        <v>239</v>
      </c>
    </row>
    <row r="298" spans="1:4" x14ac:dyDescent="0.25">
      <c r="A298" t="s">
        <v>74</v>
      </c>
      <c r="B298" t="s">
        <v>6</v>
      </c>
      <c r="C298" t="s">
        <v>240</v>
      </c>
    </row>
    <row r="299" spans="1:4" x14ac:dyDescent="0.25">
      <c r="A299" t="s">
        <v>75</v>
      </c>
      <c r="B299" t="s">
        <v>0</v>
      </c>
      <c r="C299" t="s">
        <v>235</v>
      </c>
    </row>
    <row r="300" spans="1:4" x14ac:dyDescent="0.25">
      <c r="A300" t="s">
        <v>75</v>
      </c>
      <c r="B300" t="s">
        <v>0</v>
      </c>
      <c r="C300" t="s">
        <v>237</v>
      </c>
    </row>
    <row r="301" spans="1:4" x14ac:dyDescent="0.25">
      <c r="A301" t="s">
        <v>75</v>
      </c>
      <c r="B301" t="s">
        <v>0</v>
      </c>
      <c r="C301" t="s">
        <v>240</v>
      </c>
    </row>
    <row r="302" spans="1:4" x14ac:dyDescent="0.25">
      <c r="A302" t="s">
        <v>75</v>
      </c>
      <c r="B302" t="s">
        <v>6</v>
      </c>
      <c r="C302" t="s">
        <v>240</v>
      </c>
      <c r="D302" t="s">
        <v>264</v>
      </c>
    </row>
    <row r="303" spans="1:4" x14ac:dyDescent="0.25">
      <c r="A303" t="s">
        <v>75</v>
      </c>
      <c r="B303" t="s">
        <v>6</v>
      </c>
      <c r="C303" t="s">
        <v>227</v>
      </c>
      <c r="D303" t="s">
        <v>264</v>
      </c>
    </row>
    <row r="304" spans="1:4" x14ac:dyDescent="0.25">
      <c r="A304" t="s">
        <v>76</v>
      </c>
      <c r="B304" t="s">
        <v>0</v>
      </c>
      <c r="C304" t="s">
        <v>235</v>
      </c>
    </row>
    <row r="305" spans="1:3" x14ac:dyDescent="0.25">
      <c r="A305" t="s">
        <v>76</v>
      </c>
      <c r="B305" t="s">
        <v>6</v>
      </c>
      <c r="C305" t="s">
        <v>237</v>
      </c>
    </row>
    <row r="306" spans="1:3" x14ac:dyDescent="0.25">
      <c r="A306" t="s">
        <v>76</v>
      </c>
      <c r="B306" t="s">
        <v>6</v>
      </c>
      <c r="C306" t="s">
        <v>239</v>
      </c>
    </row>
    <row r="307" spans="1:3" x14ac:dyDescent="0.25">
      <c r="A307" t="s">
        <v>391</v>
      </c>
      <c r="B307" t="s">
        <v>0</v>
      </c>
      <c r="C307" t="s">
        <v>235</v>
      </c>
    </row>
    <row r="308" spans="1:3" x14ac:dyDescent="0.25">
      <c r="A308" t="s">
        <v>391</v>
      </c>
      <c r="B308" t="s">
        <v>0</v>
      </c>
      <c r="C308" t="s">
        <v>237</v>
      </c>
    </row>
    <row r="309" spans="1:3" x14ac:dyDescent="0.25">
      <c r="A309" t="s">
        <v>391</v>
      </c>
      <c r="B309" t="s">
        <v>6</v>
      </c>
      <c r="C309" t="s">
        <v>237</v>
      </c>
    </row>
    <row r="310" spans="1:3" x14ac:dyDescent="0.25">
      <c r="A310" t="s">
        <v>391</v>
      </c>
      <c r="B310" t="s">
        <v>6</v>
      </c>
      <c r="C310" t="s">
        <v>243</v>
      </c>
    </row>
    <row r="311" spans="1:3" x14ac:dyDescent="0.25">
      <c r="A311" t="s">
        <v>391</v>
      </c>
      <c r="B311" t="s">
        <v>6</v>
      </c>
      <c r="C311" t="s">
        <v>240</v>
      </c>
    </row>
    <row r="312" spans="1:3" x14ac:dyDescent="0.25">
      <c r="A312" t="s">
        <v>391</v>
      </c>
      <c r="B312" t="s">
        <v>0</v>
      </c>
      <c r="C312" t="s">
        <v>240</v>
      </c>
    </row>
    <row r="313" spans="1:3" x14ac:dyDescent="0.25">
      <c r="A313" t="s">
        <v>77</v>
      </c>
      <c r="B313" t="s">
        <v>0</v>
      </c>
      <c r="C313" t="s">
        <v>235</v>
      </c>
    </row>
    <row r="314" spans="1:3" x14ac:dyDescent="0.25">
      <c r="A314" t="s">
        <v>77</v>
      </c>
      <c r="B314" t="s">
        <v>0</v>
      </c>
      <c r="C314" t="s">
        <v>237</v>
      </c>
    </row>
    <row r="315" spans="1:3" x14ac:dyDescent="0.25">
      <c r="A315" t="s">
        <v>77</v>
      </c>
      <c r="B315" t="s">
        <v>6</v>
      </c>
      <c r="C315" t="s">
        <v>237</v>
      </c>
    </row>
    <row r="316" spans="1:3" x14ac:dyDescent="0.25">
      <c r="A316" t="s">
        <v>77</v>
      </c>
      <c r="B316" t="s">
        <v>6</v>
      </c>
      <c r="C316" t="s">
        <v>239</v>
      </c>
    </row>
    <row r="317" spans="1:3" x14ac:dyDescent="0.25">
      <c r="A317" t="s">
        <v>77</v>
      </c>
      <c r="B317" t="s">
        <v>0</v>
      </c>
      <c r="C317" t="s">
        <v>239</v>
      </c>
    </row>
    <row r="318" spans="1:3" x14ac:dyDescent="0.25">
      <c r="A318" t="s">
        <v>78</v>
      </c>
      <c r="B318" t="s">
        <v>0</v>
      </c>
      <c r="C318" t="s">
        <v>235</v>
      </c>
    </row>
    <row r="319" spans="1:3" x14ac:dyDescent="0.25">
      <c r="A319" t="s">
        <v>78</v>
      </c>
      <c r="B319" t="s">
        <v>0</v>
      </c>
      <c r="C319" t="s">
        <v>239</v>
      </c>
    </row>
    <row r="320" spans="1:3" x14ac:dyDescent="0.25">
      <c r="A320" t="s">
        <v>78</v>
      </c>
      <c r="B320" t="s">
        <v>6</v>
      </c>
      <c r="C320" t="s">
        <v>239</v>
      </c>
    </row>
    <row r="321" spans="1:4" x14ac:dyDescent="0.25">
      <c r="A321" t="s">
        <v>78</v>
      </c>
      <c r="B321" t="s">
        <v>6</v>
      </c>
      <c r="C321" t="s">
        <v>240</v>
      </c>
    </row>
    <row r="322" spans="1:4" x14ac:dyDescent="0.25">
      <c r="A322" t="s">
        <v>79</v>
      </c>
      <c r="B322" t="s">
        <v>0</v>
      </c>
      <c r="C322" t="s">
        <v>235</v>
      </c>
    </row>
    <row r="323" spans="1:4" x14ac:dyDescent="0.25">
      <c r="A323" t="s">
        <v>79</v>
      </c>
      <c r="B323" t="s">
        <v>6</v>
      </c>
      <c r="C323" t="s">
        <v>237</v>
      </c>
    </row>
    <row r="324" spans="1:4" x14ac:dyDescent="0.25">
      <c r="A324" t="s">
        <v>80</v>
      </c>
      <c r="B324" t="s">
        <v>0</v>
      </c>
      <c r="C324" t="s">
        <v>235</v>
      </c>
    </row>
    <row r="325" spans="1:4" x14ac:dyDescent="0.25">
      <c r="A325" t="s">
        <v>80</v>
      </c>
      <c r="B325" t="s">
        <v>6</v>
      </c>
      <c r="C325" t="s">
        <v>237</v>
      </c>
    </row>
    <row r="326" spans="1:4" x14ac:dyDescent="0.25">
      <c r="A326" t="s">
        <v>80</v>
      </c>
      <c r="B326" t="s">
        <v>6</v>
      </c>
      <c r="C326" t="s">
        <v>243</v>
      </c>
    </row>
    <row r="327" spans="1:4" x14ac:dyDescent="0.25">
      <c r="A327" t="s">
        <v>80</v>
      </c>
      <c r="B327" t="s">
        <v>6</v>
      </c>
      <c r="C327" t="s">
        <v>240</v>
      </c>
    </row>
    <row r="328" spans="1:4" x14ac:dyDescent="0.25">
      <c r="A328" t="s">
        <v>80</v>
      </c>
      <c r="B328" t="s">
        <v>0</v>
      </c>
      <c r="C328" t="s">
        <v>240</v>
      </c>
    </row>
    <row r="329" spans="1:4" x14ac:dyDescent="0.25">
      <c r="A329" t="s">
        <v>392</v>
      </c>
      <c r="B329" t="s">
        <v>0</v>
      </c>
      <c r="C329" t="s">
        <v>235</v>
      </c>
    </row>
    <row r="330" spans="1:4" x14ac:dyDescent="0.25">
      <c r="A330" t="s">
        <v>392</v>
      </c>
      <c r="B330" t="s">
        <v>6</v>
      </c>
      <c r="C330" t="s">
        <v>227</v>
      </c>
      <c r="D330" t="s">
        <v>618</v>
      </c>
    </row>
    <row r="331" spans="1:4" x14ac:dyDescent="0.25">
      <c r="A331" t="s">
        <v>81</v>
      </c>
      <c r="B331" t="s">
        <v>0</v>
      </c>
      <c r="C331" t="s">
        <v>235</v>
      </c>
    </row>
    <row r="332" spans="1:4" x14ac:dyDescent="0.25">
      <c r="A332" t="s">
        <v>81</v>
      </c>
      <c r="B332" t="s">
        <v>6</v>
      </c>
      <c r="C332" t="s">
        <v>237</v>
      </c>
    </row>
    <row r="333" spans="1:4" x14ac:dyDescent="0.25">
      <c r="A333" t="s">
        <v>81</v>
      </c>
      <c r="B333" t="s">
        <v>6</v>
      </c>
      <c r="C333" t="s">
        <v>239</v>
      </c>
    </row>
    <row r="334" spans="1:4" x14ac:dyDescent="0.25">
      <c r="A334" t="s">
        <v>81</v>
      </c>
      <c r="B334" t="s">
        <v>0</v>
      </c>
      <c r="C334" t="s">
        <v>239</v>
      </c>
    </row>
    <row r="335" spans="1:4" x14ac:dyDescent="0.25">
      <c r="A335" t="s">
        <v>81</v>
      </c>
      <c r="B335" t="s">
        <v>6</v>
      </c>
      <c r="C335" t="s">
        <v>243</v>
      </c>
    </row>
    <row r="336" spans="1:4" x14ac:dyDescent="0.25">
      <c r="A336" t="s">
        <v>81</v>
      </c>
      <c r="B336" t="s">
        <v>6</v>
      </c>
      <c r="C336" t="s">
        <v>240</v>
      </c>
    </row>
    <row r="337" spans="1:3" x14ac:dyDescent="0.25">
      <c r="A337" t="s">
        <v>81</v>
      </c>
      <c r="B337" t="s">
        <v>0</v>
      </c>
      <c r="C337" t="s">
        <v>240</v>
      </c>
    </row>
    <row r="338" spans="1:3" x14ac:dyDescent="0.25">
      <c r="A338" t="s">
        <v>81</v>
      </c>
      <c r="B338" t="s">
        <v>0</v>
      </c>
      <c r="C338" t="s">
        <v>241</v>
      </c>
    </row>
    <row r="339" spans="1:3" x14ac:dyDescent="0.25">
      <c r="A339" t="s">
        <v>81</v>
      </c>
      <c r="B339" t="s">
        <v>6</v>
      </c>
      <c r="C339" t="s">
        <v>241</v>
      </c>
    </row>
    <row r="340" spans="1:3" x14ac:dyDescent="0.25">
      <c r="A340" t="s">
        <v>265</v>
      </c>
      <c r="B340" t="s">
        <v>0</v>
      </c>
      <c r="C340" t="s">
        <v>235</v>
      </c>
    </row>
    <row r="341" spans="1:3" x14ac:dyDescent="0.25">
      <c r="A341" t="s">
        <v>265</v>
      </c>
      <c r="B341" t="s">
        <v>6</v>
      </c>
      <c r="C341" t="s">
        <v>239</v>
      </c>
    </row>
    <row r="342" spans="1:3" x14ac:dyDescent="0.25">
      <c r="A342" t="s">
        <v>393</v>
      </c>
      <c r="B342" t="s">
        <v>0</v>
      </c>
      <c r="C342" t="s">
        <v>235</v>
      </c>
    </row>
    <row r="343" spans="1:3" x14ac:dyDescent="0.25">
      <c r="A343" t="s">
        <v>393</v>
      </c>
      <c r="B343" t="s">
        <v>6</v>
      </c>
      <c r="C343" t="s">
        <v>239</v>
      </c>
    </row>
    <row r="344" spans="1:3" x14ac:dyDescent="0.25">
      <c r="A344" t="s">
        <v>393</v>
      </c>
      <c r="B344" t="s">
        <v>6</v>
      </c>
      <c r="C344" t="s">
        <v>240</v>
      </c>
    </row>
    <row r="345" spans="1:3" x14ac:dyDescent="0.25">
      <c r="A345" t="s">
        <v>393</v>
      </c>
      <c r="B345" t="s">
        <v>0</v>
      </c>
      <c r="C345" t="s">
        <v>240</v>
      </c>
    </row>
    <row r="346" spans="1:3" x14ac:dyDescent="0.25">
      <c r="A346" t="s">
        <v>82</v>
      </c>
      <c r="B346" t="s">
        <v>0</v>
      </c>
      <c r="C346" t="s">
        <v>235</v>
      </c>
    </row>
    <row r="347" spans="1:3" x14ac:dyDescent="0.25">
      <c r="A347" t="s">
        <v>82</v>
      </c>
      <c r="B347" t="s">
        <v>6</v>
      </c>
      <c r="C347" t="s">
        <v>237</v>
      </c>
    </row>
    <row r="348" spans="1:3" x14ac:dyDescent="0.25">
      <c r="A348" t="s">
        <v>394</v>
      </c>
      <c r="B348" t="s">
        <v>0</v>
      </c>
      <c r="C348" t="s">
        <v>235</v>
      </c>
    </row>
    <row r="349" spans="1:3" x14ac:dyDescent="0.25">
      <c r="A349" t="s">
        <v>394</v>
      </c>
      <c r="B349" t="s">
        <v>6</v>
      </c>
      <c r="C349" t="s">
        <v>237</v>
      </c>
    </row>
    <row r="350" spans="1:3" x14ac:dyDescent="0.25">
      <c r="A350" t="s">
        <v>83</v>
      </c>
      <c r="B350" t="s">
        <v>0</v>
      </c>
      <c r="C350" t="s">
        <v>235</v>
      </c>
    </row>
    <row r="351" spans="1:3" x14ac:dyDescent="0.25">
      <c r="A351" t="s">
        <v>83</v>
      </c>
      <c r="B351" t="s">
        <v>6</v>
      </c>
      <c r="C351" t="s">
        <v>237</v>
      </c>
    </row>
    <row r="352" spans="1:3" x14ac:dyDescent="0.25">
      <c r="A352" t="s">
        <v>598</v>
      </c>
      <c r="B352" t="s">
        <v>0</v>
      </c>
      <c r="C352" t="s">
        <v>235</v>
      </c>
    </row>
    <row r="353" spans="1:3" x14ac:dyDescent="0.25">
      <c r="A353" t="s">
        <v>598</v>
      </c>
      <c r="B353" t="s">
        <v>0</v>
      </c>
      <c r="C353" t="s">
        <v>237</v>
      </c>
    </row>
    <row r="354" spans="1:3" x14ac:dyDescent="0.25">
      <c r="A354" t="s">
        <v>598</v>
      </c>
      <c r="B354" t="s">
        <v>6</v>
      </c>
      <c r="C354" t="s">
        <v>237</v>
      </c>
    </row>
    <row r="355" spans="1:3" x14ac:dyDescent="0.25">
      <c r="A355" t="s">
        <v>598</v>
      </c>
      <c r="B355" t="s">
        <v>6</v>
      </c>
      <c r="C355" t="s">
        <v>239</v>
      </c>
    </row>
    <row r="356" spans="1:3" x14ac:dyDescent="0.25">
      <c r="A356" t="s">
        <v>598</v>
      </c>
      <c r="B356" t="s">
        <v>6</v>
      </c>
      <c r="C356" t="s">
        <v>240</v>
      </c>
    </row>
    <row r="357" spans="1:3" x14ac:dyDescent="0.25">
      <c r="A357" t="s">
        <v>598</v>
      </c>
      <c r="B357" t="s">
        <v>0</v>
      </c>
      <c r="C357" t="s">
        <v>240</v>
      </c>
    </row>
    <row r="358" spans="1:3" x14ac:dyDescent="0.25">
      <c r="A358" t="s">
        <v>395</v>
      </c>
      <c r="B358" t="s">
        <v>0</v>
      </c>
      <c r="C358" t="s">
        <v>235</v>
      </c>
    </row>
    <row r="359" spans="1:3" x14ac:dyDescent="0.25">
      <c r="A359" t="s">
        <v>395</v>
      </c>
      <c r="B359" t="s">
        <v>0</v>
      </c>
      <c r="C359" t="s">
        <v>237</v>
      </c>
    </row>
    <row r="360" spans="1:3" x14ac:dyDescent="0.25">
      <c r="A360" t="s">
        <v>395</v>
      </c>
      <c r="B360" t="s">
        <v>6</v>
      </c>
      <c r="C360" t="s">
        <v>237</v>
      </c>
    </row>
    <row r="361" spans="1:3" x14ac:dyDescent="0.25">
      <c r="A361" t="s">
        <v>395</v>
      </c>
      <c r="B361" t="s">
        <v>6</v>
      </c>
      <c r="C361" t="s">
        <v>239</v>
      </c>
    </row>
    <row r="362" spans="1:3" x14ac:dyDescent="0.25">
      <c r="A362" t="s">
        <v>395</v>
      </c>
      <c r="B362" t="s">
        <v>0</v>
      </c>
      <c r="C362" t="s">
        <v>239</v>
      </c>
    </row>
    <row r="363" spans="1:3" x14ac:dyDescent="0.25">
      <c r="A363" t="s">
        <v>395</v>
      </c>
      <c r="B363" t="s">
        <v>6</v>
      </c>
      <c r="C363" t="s">
        <v>243</v>
      </c>
    </row>
    <row r="364" spans="1:3" x14ac:dyDescent="0.25">
      <c r="A364" t="s">
        <v>395</v>
      </c>
      <c r="B364" t="s">
        <v>0</v>
      </c>
      <c r="C364" t="s">
        <v>240</v>
      </c>
    </row>
    <row r="365" spans="1:3" x14ac:dyDescent="0.25">
      <c r="A365" t="s">
        <v>84</v>
      </c>
      <c r="B365" t="s">
        <v>0</v>
      </c>
      <c r="C365" t="s">
        <v>235</v>
      </c>
    </row>
    <row r="366" spans="1:3" x14ac:dyDescent="0.25">
      <c r="A366" t="s">
        <v>84</v>
      </c>
      <c r="B366" t="s">
        <v>6</v>
      </c>
      <c r="C366" t="s">
        <v>237</v>
      </c>
    </row>
    <row r="367" spans="1:3" x14ac:dyDescent="0.25">
      <c r="A367" t="s">
        <v>84</v>
      </c>
      <c r="B367" t="s">
        <v>6</v>
      </c>
      <c r="C367" t="s">
        <v>240</v>
      </c>
    </row>
    <row r="368" spans="1:3" x14ac:dyDescent="0.25">
      <c r="A368" t="s">
        <v>84</v>
      </c>
      <c r="B368" t="s">
        <v>0</v>
      </c>
      <c r="C368" t="s">
        <v>240</v>
      </c>
    </row>
    <row r="369" spans="1:3" x14ac:dyDescent="0.25">
      <c r="A369" t="s">
        <v>396</v>
      </c>
      <c r="B369" t="s">
        <v>0</v>
      </c>
      <c r="C369" t="s">
        <v>235</v>
      </c>
    </row>
    <row r="370" spans="1:3" x14ac:dyDescent="0.25">
      <c r="A370" t="s">
        <v>396</v>
      </c>
      <c r="B370" t="s">
        <v>6</v>
      </c>
      <c r="C370" t="s">
        <v>237</v>
      </c>
    </row>
    <row r="371" spans="1:3" x14ac:dyDescent="0.25">
      <c r="A371" t="s">
        <v>396</v>
      </c>
      <c r="B371" t="s">
        <v>0</v>
      </c>
      <c r="C371" t="s">
        <v>240</v>
      </c>
    </row>
    <row r="372" spans="1:3" x14ac:dyDescent="0.25">
      <c r="A372" t="s">
        <v>85</v>
      </c>
      <c r="B372" t="s">
        <v>0</v>
      </c>
      <c r="C372" t="s">
        <v>235</v>
      </c>
    </row>
    <row r="373" spans="1:3" x14ac:dyDescent="0.25">
      <c r="A373" t="s">
        <v>85</v>
      </c>
      <c r="B373" t="s">
        <v>0</v>
      </c>
      <c r="C373" t="s">
        <v>237</v>
      </c>
    </row>
    <row r="374" spans="1:3" x14ac:dyDescent="0.25">
      <c r="A374" t="s">
        <v>85</v>
      </c>
      <c r="B374" t="s">
        <v>6</v>
      </c>
      <c r="C374" t="s">
        <v>237</v>
      </c>
    </row>
    <row r="375" spans="1:3" x14ac:dyDescent="0.25">
      <c r="A375" t="s">
        <v>152</v>
      </c>
      <c r="B375" t="s">
        <v>0</v>
      </c>
      <c r="C375" t="s">
        <v>235</v>
      </c>
    </row>
    <row r="376" spans="1:3" x14ac:dyDescent="0.25">
      <c r="A376" t="s">
        <v>152</v>
      </c>
      <c r="B376" t="s">
        <v>0</v>
      </c>
      <c r="C376" t="s">
        <v>237</v>
      </c>
    </row>
    <row r="377" spans="1:3" x14ac:dyDescent="0.25">
      <c r="A377" t="s">
        <v>152</v>
      </c>
      <c r="B377" t="s">
        <v>6</v>
      </c>
      <c r="C377" t="s">
        <v>237</v>
      </c>
    </row>
    <row r="378" spans="1:3" x14ac:dyDescent="0.25">
      <c r="A378" t="s">
        <v>86</v>
      </c>
      <c r="B378" t="s">
        <v>0</v>
      </c>
      <c r="C378" t="s">
        <v>235</v>
      </c>
    </row>
    <row r="379" spans="1:3" x14ac:dyDescent="0.25">
      <c r="A379" t="s">
        <v>86</v>
      </c>
      <c r="B379" t="s">
        <v>6</v>
      </c>
      <c r="C379" t="s">
        <v>237</v>
      </c>
    </row>
    <row r="380" spans="1:3" x14ac:dyDescent="0.25">
      <c r="A380" t="s">
        <v>86</v>
      </c>
      <c r="B380" t="s">
        <v>6</v>
      </c>
      <c r="C380" t="s">
        <v>239</v>
      </c>
    </row>
    <row r="381" spans="1:3" x14ac:dyDescent="0.25">
      <c r="A381" t="s">
        <v>87</v>
      </c>
      <c r="B381" t="s">
        <v>0</v>
      </c>
      <c r="C381" t="s">
        <v>235</v>
      </c>
    </row>
    <row r="382" spans="1:3" x14ac:dyDescent="0.25">
      <c r="A382" t="s">
        <v>87</v>
      </c>
      <c r="B382" t="s">
        <v>6</v>
      </c>
      <c r="C382" t="s">
        <v>239</v>
      </c>
    </row>
    <row r="383" spans="1:3" x14ac:dyDescent="0.25">
      <c r="A383" t="s">
        <v>87</v>
      </c>
      <c r="B383" t="s">
        <v>6</v>
      </c>
      <c r="C383" t="s">
        <v>240</v>
      </c>
    </row>
    <row r="384" spans="1:3" x14ac:dyDescent="0.25">
      <c r="A384" t="s">
        <v>87</v>
      </c>
      <c r="B384" t="s">
        <v>0</v>
      </c>
      <c r="C384" t="s">
        <v>240</v>
      </c>
    </row>
    <row r="385" spans="1:4" x14ac:dyDescent="0.25">
      <c r="A385" t="s">
        <v>88</v>
      </c>
      <c r="B385" t="s">
        <v>0</v>
      </c>
      <c r="C385" t="s">
        <v>235</v>
      </c>
    </row>
    <row r="386" spans="1:4" x14ac:dyDescent="0.25">
      <c r="A386" t="s">
        <v>88</v>
      </c>
      <c r="B386" t="s">
        <v>6</v>
      </c>
      <c r="C386" t="s">
        <v>237</v>
      </c>
    </row>
    <row r="387" spans="1:4" x14ac:dyDescent="0.25">
      <c r="A387" t="s">
        <v>88</v>
      </c>
      <c r="B387" t="s">
        <v>6</v>
      </c>
      <c r="C387" t="s">
        <v>239</v>
      </c>
    </row>
    <row r="388" spans="1:4" x14ac:dyDescent="0.25">
      <c r="A388" t="s">
        <v>88</v>
      </c>
      <c r="B388" t="s">
        <v>0</v>
      </c>
      <c r="C388" t="s">
        <v>239</v>
      </c>
    </row>
    <row r="389" spans="1:4" x14ac:dyDescent="0.25">
      <c r="A389" t="s">
        <v>89</v>
      </c>
      <c r="B389" t="s">
        <v>0</v>
      </c>
      <c r="C389" t="s">
        <v>235</v>
      </c>
    </row>
    <row r="390" spans="1:4" x14ac:dyDescent="0.25">
      <c r="A390" t="s">
        <v>89</v>
      </c>
      <c r="B390" t="s">
        <v>6</v>
      </c>
      <c r="C390" t="s">
        <v>237</v>
      </c>
    </row>
    <row r="391" spans="1:4" x14ac:dyDescent="0.25">
      <c r="A391" t="s">
        <v>397</v>
      </c>
      <c r="B391" t="s">
        <v>0</v>
      </c>
      <c r="C391" t="s">
        <v>235</v>
      </c>
    </row>
    <row r="392" spans="1:4" x14ac:dyDescent="0.25">
      <c r="A392" t="s">
        <v>397</v>
      </c>
      <c r="B392" t="s">
        <v>0</v>
      </c>
      <c r="C392" t="s">
        <v>237</v>
      </c>
    </row>
    <row r="393" spans="1:4" x14ac:dyDescent="0.25">
      <c r="A393" t="s">
        <v>397</v>
      </c>
      <c r="B393" t="s">
        <v>6</v>
      </c>
      <c r="C393" t="s">
        <v>237</v>
      </c>
    </row>
    <row r="394" spans="1:4" x14ac:dyDescent="0.25">
      <c r="A394" t="s">
        <v>90</v>
      </c>
      <c r="B394" t="s">
        <v>0</v>
      </c>
      <c r="C394" t="s">
        <v>235</v>
      </c>
    </row>
    <row r="395" spans="1:4" x14ac:dyDescent="0.25">
      <c r="A395" t="s">
        <v>90</v>
      </c>
      <c r="B395" t="s">
        <v>6</v>
      </c>
      <c r="C395" t="s">
        <v>237</v>
      </c>
    </row>
    <row r="396" spans="1:4" x14ac:dyDescent="0.25">
      <c r="A396" t="s">
        <v>91</v>
      </c>
      <c r="B396" t="s">
        <v>0</v>
      </c>
      <c r="C396" t="s">
        <v>235</v>
      </c>
    </row>
    <row r="397" spans="1:4" x14ac:dyDescent="0.25">
      <c r="A397" t="s">
        <v>91</v>
      </c>
      <c r="B397" t="s">
        <v>6</v>
      </c>
      <c r="C397" t="s">
        <v>239</v>
      </c>
      <c r="D397" t="s">
        <v>266</v>
      </c>
    </row>
    <row r="398" spans="1:4" x14ac:dyDescent="0.25">
      <c r="A398" t="s">
        <v>91</v>
      </c>
      <c r="B398" t="s">
        <v>6</v>
      </c>
      <c r="C398" t="s">
        <v>227</v>
      </c>
      <c r="D398" t="s">
        <v>266</v>
      </c>
    </row>
    <row r="399" spans="1:4" x14ac:dyDescent="0.25">
      <c r="A399" t="s">
        <v>92</v>
      </c>
      <c r="B399" t="s">
        <v>0</v>
      </c>
      <c r="C399" t="s">
        <v>235</v>
      </c>
    </row>
    <row r="400" spans="1:4" x14ac:dyDescent="0.25">
      <c r="A400" t="s">
        <v>92</v>
      </c>
      <c r="B400" t="s">
        <v>6</v>
      </c>
      <c r="C400" t="s">
        <v>237</v>
      </c>
    </row>
    <row r="401" spans="1:3" x14ac:dyDescent="0.25">
      <c r="A401" t="s">
        <v>92</v>
      </c>
      <c r="B401" t="s">
        <v>0</v>
      </c>
      <c r="C401" t="s">
        <v>240</v>
      </c>
    </row>
    <row r="402" spans="1:3" x14ac:dyDescent="0.25">
      <c r="A402" t="s">
        <v>93</v>
      </c>
      <c r="B402" t="s">
        <v>0</v>
      </c>
      <c r="C402" t="s">
        <v>235</v>
      </c>
    </row>
    <row r="403" spans="1:3" x14ac:dyDescent="0.25">
      <c r="A403" t="s">
        <v>93</v>
      </c>
      <c r="B403" t="s">
        <v>6</v>
      </c>
      <c r="C403" t="s">
        <v>237</v>
      </c>
    </row>
    <row r="404" spans="1:3" x14ac:dyDescent="0.25">
      <c r="A404" t="s">
        <v>94</v>
      </c>
      <c r="B404" t="s">
        <v>0</v>
      </c>
      <c r="C404" t="s">
        <v>235</v>
      </c>
    </row>
    <row r="405" spans="1:3" x14ac:dyDescent="0.25">
      <c r="A405" t="s">
        <v>94</v>
      </c>
      <c r="B405" t="s">
        <v>6</v>
      </c>
      <c r="C405" t="s">
        <v>237</v>
      </c>
    </row>
    <row r="406" spans="1:3" x14ac:dyDescent="0.25">
      <c r="A406" t="s">
        <v>95</v>
      </c>
      <c r="B406" t="s">
        <v>0</v>
      </c>
      <c r="C406" t="s">
        <v>235</v>
      </c>
    </row>
    <row r="407" spans="1:3" x14ac:dyDescent="0.25">
      <c r="A407" t="s">
        <v>95</v>
      </c>
      <c r="B407" t="s">
        <v>6</v>
      </c>
      <c r="C407" t="s">
        <v>237</v>
      </c>
    </row>
    <row r="408" spans="1:3" x14ac:dyDescent="0.25">
      <c r="A408" t="s">
        <v>96</v>
      </c>
      <c r="B408" t="s">
        <v>0</v>
      </c>
      <c r="C408" t="s">
        <v>235</v>
      </c>
    </row>
    <row r="409" spans="1:3" x14ac:dyDescent="0.25">
      <c r="A409" t="s">
        <v>96</v>
      </c>
      <c r="B409" t="s">
        <v>6</v>
      </c>
      <c r="C409" t="s">
        <v>237</v>
      </c>
    </row>
    <row r="410" spans="1:3" x14ac:dyDescent="0.25">
      <c r="A410" t="s">
        <v>97</v>
      </c>
      <c r="B410" t="s">
        <v>0</v>
      </c>
      <c r="C410" t="s">
        <v>235</v>
      </c>
    </row>
    <row r="411" spans="1:3" x14ac:dyDescent="0.25">
      <c r="A411" t="s">
        <v>97</v>
      </c>
      <c r="B411" t="s">
        <v>0</v>
      </c>
      <c r="C411" t="s">
        <v>237</v>
      </c>
    </row>
    <row r="412" spans="1:3" x14ac:dyDescent="0.25">
      <c r="A412" t="s">
        <v>97</v>
      </c>
      <c r="B412" t="s">
        <v>6</v>
      </c>
      <c r="C412" t="s">
        <v>237</v>
      </c>
    </row>
    <row r="413" spans="1:3" x14ac:dyDescent="0.25">
      <c r="A413" t="s">
        <v>97</v>
      </c>
      <c r="B413" t="s">
        <v>6</v>
      </c>
      <c r="C413" t="s">
        <v>239</v>
      </c>
    </row>
    <row r="414" spans="1:3" x14ac:dyDescent="0.25">
      <c r="A414" t="s">
        <v>98</v>
      </c>
      <c r="B414" t="s">
        <v>0</v>
      </c>
      <c r="C414" t="s">
        <v>235</v>
      </c>
    </row>
    <row r="415" spans="1:3" x14ac:dyDescent="0.25">
      <c r="A415" t="s">
        <v>98</v>
      </c>
      <c r="B415" t="s">
        <v>6</v>
      </c>
      <c r="C415" t="s">
        <v>237</v>
      </c>
    </row>
    <row r="416" spans="1:3" x14ac:dyDescent="0.25">
      <c r="A416" t="s">
        <v>98</v>
      </c>
      <c r="B416" t="s">
        <v>0</v>
      </c>
      <c r="C416" t="s">
        <v>239</v>
      </c>
    </row>
    <row r="417" spans="1:4" x14ac:dyDescent="0.25">
      <c r="A417" t="s">
        <v>98</v>
      </c>
      <c r="B417" t="s">
        <v>6</v>
      </c>
      <c r="C417" t="s">
        <v>240</v>
      </c>
    </row>
    <row r="418" spans="1:4" x14ac:dyDescent="0.25">
      <c r="A418" t="s">
        <v>99</v>
      </c>
      <c r="B418" t="s">
        <v>0</v>
      </c>
      <c r="C418" t="s">
        <v>237</v>
      </c>
    </row>
    <row r="419" spans="1:4" x14ac:dyDescent="0.25">
      <c r="A419" t="s">
        <v>99</v>
      </c>
      <c r="B419" t="s">
        <v>6</v>
      </c>
      <c r="C419" t="s">
        <v>237</v>
      </c>
    </row>
    <row r="420" spans="1:4" x14ac:dyDescent="0.25">
      <c r="A420" s="42" t="s">
        <v>663</v>
      </c>
      <c r="B420" s="42" t="s">
        <v>532</v>
      </c>
      <c r="C420" s="42" t="s">
        <v>532</v>
      </c>
      <c r="D420" s="42" t="s">
        <v>532</v>
      </c>
    </row>
    <row r="421" spans="1:4" x14ac:dyDescent="0.25">
      <c r="A421" t="s">
        <v>267</v>
      </c>
      <c r="B421" t="s">
        <v>0</v>
      </c>
      <c r="C421" t="s">
        <v>235</v>
      </c>
    </row>
    <row r="422" spans="1:4" x14ac:dyDescent="0.25">
      <c r="A422" t="s">
        <v>267</v>
      </c>
      <c r="B422" t="s">
        <v>6</v>
      </c>
      <c r="C422" t="s">
        <v>237</v>
      </c>
      <c r="D422" t="s">
        <v>620</v>
      </c>
    </row>
    <row r="423" spans="1:4" x14ac:dyDescent="0.25">
      <c r="A423" t="s">
        <v>267</v>
      </c>
      <c r="B423" t="s">
        <v>6</v>
      </c>
      <c r="C423" t="s">
        <v>239</v>
      </c>
      <c r="D423" t="s">
        <v>620</v>
      </c>
    </row>
    <row r="424" spans="1:4" x14ac:dyDescent="0.25">
      <c r="A424" t="s">
        <v>267</v>
      </c>
      <c r="B424" t="s">
        <v>0</v>
      </c>
      <c r="C424" t="s">
        <v>240</v>
      </c>
    </row>
    <row r="425" spans="1:4" x14ac:dyDescent="0.25">
      <c r="A425" t="s">
        <v>100</v>
      </c>
      <c r="B425" t="s">
        <v>0</v>
      </c>
      <c r="C425" t="s">
        <v>235</v>
      </c>
    </row>
    <row r="426" spans="1:4" x14ac:dyDescent="0.25">
      <c r="A426" t="s">
        <v>100</v>
      </c>
      <c r="B426" t="s">
        <v>6</v>
      </c>
      <c r="C426" t="s">
        <v>237</v>
      </c>
    </row>
    <row r="427" spans="1:4" x14ac:dyDescent="0.25">
      <c r="A427" t="s">
        <v>100</v>
      </c>
      <c r="B427" t="s">
        <v>6</v>
      </c>
      <c r="C427" t="s">
        <v>240</v>
      </c>
    </row>
    <row r="428" spans="1:4" x14ac:dyDescent="0.25">
      <c r="A428" t="s">
        <v>398</v>
      </c>
      <c r="B428" t="s">
        <v>0</v>
      </c>
      <c r="C428" t="s">
        <v>235</v>
      </c>
    </row>
    <row r="429" spans="1:4" x14ac:dyDescent="0.25">
      <c r="A429" t="s">
        <v>398</v>
      </c>
      <c r="B429" t="s">
        <v>6</v>
      </c>
      <c r="C429" t="s">
        <v>237</v>
      </c>
    </row>
    <row r="430" spans="1:4" x14ac:dyDescent="0.25">
      <c r="A430" t="s">
        <v>398</v>
      </c>
      <c r="B430" t="s">
        <v>6</v>
      </c>
      <c r="C430" t="s">
        <v>239</v>
      </c>
    </row>
    <row r="431" spans="1:4" x14ac:dyDescent="0.25">
      <c r="A431" t="s">
        <v>398</v>
      </c>
      <c r="B431" t="s">
        <v>0</v>
      </c>
      <c r="C431" t="s">
        <v>239</v>
      </c>
    </row>
    <row r="432" spans="1:4" x14ac:dyDescent="0.25">
      <c r="A432" t="s">
        <v>101</v>
      </c>
      <c r="B432" t="s">
        <v>0</v>
      </c>
      <c r="C432" t="s">
        <v>235</v>
      </c>
    </row>
    <row r="433" spans="1:4" x14ac:dyDescent="0.25">
      <c r="A433" t="s">
        <v>101</v>
      </c>
      <c r="B433" t="s">
        <v>0</v>
      </c>
      <c r="C433" t="s">
        <v>237</v>
      </c>
    </row>
    <row r="434" spans="1:4" x14ac:dyDescent="0.25">
      <c r="A434" t="s">
        <v>101</v>
      </c>
      <c r="B434" t="s">
        <v>6</v>
      </c>
      <c r="C434" t="s">
        <v>237</v>
      </c>
    </row>
    <row r="435" spans="1:4" x14ac:dyDescent="0.25">
      <c r="A435" t="s">
        <v>101</v>
      </c>
      <c r="B435" t="s">
        <v>0</v>
      </c>
      <c r="C435" t="s">
        <v>239</v>
      </c>
    </row>
    <row r="436" spans="1:4" x14ac:dyDescent="0.25">
      <c r="A436" t="s">
        <v>101</v>
      </c>
      <c r="B436" t="s">
        <v>0</v>
      </c>
      <c r="C436" t="s">
        <v>240</v>
      </c>
    </row>
    <row r="437" spans="1:4" x14ac:dyDescent="0.25">
      <c r="A437" t="s">
        <v>101</v>
      </c>
      <c r="B437" t="s">
        <v>6</v>
      </c>
      <c r="C437" t="s">
        <v>240</v>
      </c>
    </row>
    <row r="438" spans="1:4" x14ac:dyDescent="0.25">
      <c r="A438" t="s">
        <v>102</v>
      </c>
      <c r="B438" t="s">
        <v>0</v>
      </c>
      <c r="C438" t="s">
        <v>235</v>
      </c>
    </row>
    <row r="439" spans="1:4" x14ac:dyDescent="0.25">
      <c r="A439" t="s">
        <v>102</v>
      </c>
      <c r="B439" t="s">
        <v>6</v>
      </c>
      <c r="C439" t="s">
        <v>237</v>
      </c>
      <c r="D439" t="s">
        <v>268</v>
      </c>
    </row>
    <row r="440" spans="1:4" x14ac:dyDescent="0.25">
      <c r="A440" t="s">
        <v>102</v>
      </c>
      <c r="B440" t="s">
        <v>0</v>
      </c>
      <c r="C440" t="s">
        <v>240</v>
      </c>
    </row>
    <row r="441" spans="1:4" x14ac:dyDescent="0.25">
      <c r="A441" t="s">
        <v>102</v>
      </c>
      <c r="B441" t="s">
        <v>6</v>
      </c>
      <c r="C441" t="s">
        <v>227</v>
      </c>
      <c r="D441" t="s">
        <v>268</v>
      </c>
    </row>
    <row r="442" spans="1:4" x14ac:dyDescent="0.25">
      <c r="A442" t="s">
        <v>103</v>
      </c>
      <c r="B442" t="s">
        <v>0</v>
      </c>
      <c r="C442" t="s">
        <v>235</v>
      </c>
    </row>
    <row r="443" spans="1:4" x14ac:dyDescent="0.25">
      <c r="A443" t="s">
        <v>103</v>
      </c>
      <c r="B443" t="s">
        <v>6</v>
      </c>
      <c r="C443" t="s">
        <v>237</v>
      </c>
    </row>
    <row r="444" spans="1:4" x14ac:dyDescent="0.25">
      <c r="A444" t="s">
        <v>104</v>
      </c>
      <c r="B444" t="s">
        <v>0</v>
      </c>
      <c r="C444" t="s">
        <v>235</v>
      </c>
    </row>
    <row r="445" spans="1:4" x14ac:dyDescent="0.25">
      <c r="A445" t="s">
        <v>104</v>
      </c>
      <c r="B445" t="s">
        <v>6</v>
      </c>
      <c r="C445" t="s">
        <v>237</v>
      </c>
    </row>
    <row r="446" spans="1:4" x14ac:dyDescent="0.25">
      <c r="A446" t="s">
        <v>105</v>
      </c>
      <c r="B446" t="s">
        <v>0</v>
      </c>
      <c r="C446" t="s">
        <v>235</v>
      </c>
    </row>
    <row r="447" spans="1:4" x14ac:dyDescent="0.25">
      <c r="A447" t="s">
        <v>105</v>
      </c>
      <c r="B447" t="s">
        <v>0</v>
      </c>
      <c r="C447" t="s">
        <v>237</v>
      </c>
    </row>
    <row r="448" spans="1:4" x14ac:dyDescent="0.25">
      <c r="A448" t="s">
        <v>105</v>
      </c>
      <c r="B448" t="s">
        <v>6</v>
      </c>
      <c r="C448" t="s">
        <v>227</v>
      </c>
      <c r="D448" t="s">
        <v>269</v>
      </c>
    </row>
    <row r="449" spans="1:4" x14ac:dyDescent="0.25">
      <c r="A449" t="s">
        <v>106</v>
      </c>
      <c r="B449" t="s">
        <v>0</v>
      </c>
      <c r="C449" t="s">
        <v>235</v>
      </c>
      <c r="D449" t="s">
        <v>270</v>
      </c>
    </row>
    <row r="450" spans="1:4" x14ac:dyDescent="0.25">
      <c r="A450" t="s">
        <v>106</v>
      </c>
      <c r="B450" t="s">
        <v>6</v>
      </c>
      <c r="C450" t="s">
        <v>237</v>
      </c>
    </row>
    <row r="451" spans="1:4" x14ac:dyDescent="0.25">
      <c r="A451" t="s">
        <v>106</v>
      </c>
      <c r="B451" t="s">
        <v>6</v>
      </c>
      <c r="C451" t="s">
        <v>239</v>
      </c>
    </row>
    <row r="452" spans="1:4" x14ac:dyDescent="0.25">
      <c r="A452" t="s">
        <v>106</v>
      </c>
      <c r="B452" t="s">
        <v>0</v>
      </c>
      <c r="C452" t="s">
        <v>239</v>
      </c>
      <c r="D452" t="s">
        <v>270</v>
      </c>
    </row>
    <row r="453" spans="1:4" x14ac:dyDescent="0.25">
      <c r="A453" t="s">
        <v>106</v>
      </c>
      <c r="B453" t="s">
        <v>0</v>
      </c>
      <c r="C453" t="s">
        <v>240</v>
      </c>
      <c r="D453" t="s">
        <v>270</v>
      </c>
    </row>
    <row r="454" spans="1:4" x14ac:dyDescent="0.25">
      <c r="A454" t="s">
        <v>106</v>
      </c>
      <c r="B454" t="s">
        <v>6</v>
      </c>
      <c r="C454" t="s">
        <v>240</v>
      </c>
    </row>
    <row r="455" spans="1:4" x14ac:dyDescent="0.25">
      <c r="A455" t="s">
        <v>106</v>
      </c>
      <c r="B455" t="s">
        <v>0</v>
      </c>
      <c r="C455" t="s">
        <v>241</v>
      </c>
      <c r="D455" t="s">
        <v>270</v>
      </c>
    </row>
    <row r="456" spans="1:4" x14ac:dyDescent="0.25">
      <c r="A456" t="s">
        <v>106</v>
      </c>
      <c r="B456" t="s">
        <v>0</v>
      </c>
      <c r="C456" t="s">
        <v>255</v>
      </c>
      <c r="D456" t="s">
        <v>270</v>
      </c>
    </row>
    <row r="457" spans="1:4" x14ac:dyDescent="0.25">
      <c r="A457" t="s">
        <v>106</v>
      </c>
      <c r="B457" t="s">
        <v>0</v>
      </c>
      <c r="C457" t="s">
        <v>227</v>
      </c>
      <c r="D457" t="s">
        <v>270</v>
      </c>
    </row>
    <row r="458" spans="1:4" x14ac:dyDescent="0.25">
      <c r="A458" t="s">
        <v>654</v>
      </c>
      <c r="B458" t="s">
        <v>0</v>
      </c>
      <c r="C458" t="s">
        <v>235</v>
      </c>
    </row>
    <row r="459" spans="1:4" x14ac:dyDescent="0.25">
      <c r="A459" t="s">
        <v>654</v>
      </c>
      <c r="B459" t="s">
        <v>6</v>
      </c>
      <c r="C459" t="s">
        <v>237</v>
      </c>
    </row>
    <row r="460" spans="1:4" x14ac:dyDescent="0.25">
      <c r="A460" t="s">
        <v>399</v>
      </c>
      <c r="B460" t="s">
        <v>0</v>
      </c>
      <c r="C460" t="s">
        <v>235</v>
      </c>
    </row>
    <row r="461" spans="1:4" x14ac:dyDescent="0.25">
      <c r="A461" t="s">
        <v>399</v>
      </c>
      <c r="B461" t="s">
        <v>6</v>
      </c>
      <c r="C461" t="s">
        <v>237</v>
      </c>
    </row>
    <row r="462" spans="1:4" x14ac:dyDescent="0.25">
      <c r="A462" t="s">
        <v>107</v>
      </c>
      <c r="B462" t="s">
        <v>0</v>
      </c>
      <c r="C462" t="s">
        <v>235</v>
      </c>
    </row>
    <row r="463" spans="1:4" x14ac:dyDescent="0.25">
      <c r="A463" t="s">
        <v>107</v>
      </c>
      <c r="B463" t="s">
        <v>6</v>
      </c>
      <c r="C463" t="s">
        <v>237</v>
      </c>
    </row>
    <row r="464" spans="1:4" x14ac:dyDescent="0.25">
      <c r="A464" t="s">
        <v>600</v>
      </c>
      <c r="B464" t="s">
        <v>0</v>
      </c>
      <c r="C464" t="s">
        <v>235</v>
      </c>
    </row>
    <row r="465" spans="1:4" x14ac:dyDescent="0.25">
      <c r="A465" t="s">
        <v>600</v>
      </c>
      <c r="B465" t="s">
        <v>6</v>
      </c>
      <c r="C465" t="s">
        <v>237</v>
      </c>
    </row>
    <row r="466" spans="1:4" x14ac:dyDescent="0.25">
      <c r="A466" t="s">
        <v>400</v>
      </c>
      <c r="B466" t="s">
        <v>0</v>
      </c>
      <c r="C466" t="s">
        <v>235</v>
      </c>
    </row>
    <row r="467" spans="1:4" x14ac:dyDescent="0.25">
      <c r="A467" t="s">
        <v>400</v>
      </c>
      <c r="B467" t="s">
        <v>6</v>
      </c>
      <c r="C467" t="s">
        <v>237</v>
      </c>
    </row>
    <row r="468" spans="1:4" x14ac:dyDescent="0.25">
      <c r="A468" t="s">
        <v>400</v>
      </c>
      <c r="B468" t="s">
        <v>6</v>
      </c>
      <c r="C468" t="s">
        <v>239</v>
      </c>
    </row>
    <row r="469" spans="1:4" x14ac:dyDescent="0.25">
      <c r="A469" s="42" t="s">
        <v>664</v>
      </c>
      <c r="B469" s="42" t="s">
        <v>532</v>
      </c>
      <c r="C469" s="42" t="s">
        <v>532</v>
      </c>
      <c r="D469" s="42" t="s">
        <v>532</v>
      </c>
    </row>
    <row r="470" spans="1:4" x14ac:dyDescent="0.25">
      <c r="A470" t="s">
        <v>108</v>
      </c>
      <c r="B470" t="s">
        <v>0</v>
      </c>
      <c r="C470" t="s">
        <v>237</v>
      </c>
    </row>
    <row r="471" spans="1:4" x14ac:dyDescent="0.25">
      <c r="A471" t="s">
        <v>108</v>
      </c>
      <c r="B471" t="s">
        <v>6</v>
      </c>
      <c r="C471" t="s">
        <v>227</v>
      </c>
      <c r="D471" t="s">
        <v>238</v>
      </c>
    </row>
    <row r="472" spans="1:4" x14ac:dyDescent="0.25">
      <c r="A472" t="s">
        <v>109</v>
      </c>
      <c r="B472" t="s">
        <v>0</v>
      </c>
      <c r="C472" t="s">
        <v>235</v>
      </c>
    </row>
    <row r="473" spans="1:4" x14ac:dyDescent="0.25">
      <c r="A473" t="s">
        <v>109</v>
      </c>
      <c r="B473" t="s">
        <v>6</v>
      </c>
      <c r="C473" t="s">
        <v>237</v>
      </c>
    </row>
    <row r="474" spans="1:4" x14ac:dyDescent="0.25">
      <c r="A474" t="s">
        <v>109</v>
      </c>
      <c r="B474" t="s">
        <v>0</v>
      </c>
      <c r="C474" t="s">
        <v>239</v>
      </c>
    </row>
    <row r="475" spans="1:4" x14ac:dyDescent="0.25">
      <c r="A475" t="s">
        <v>110</v>
      </c>
      <c r="B475" t="s">
        <v>0</v>
      </c>
      <c r="C475" t="s">
        <v>235</v>
      </c>
    </row>
    <row r="476" spans="1:4" x14ac:dyDescent="0.25">
      <c r="A476" t="s">
        <v>110</v>
      </c>
      <c r="B476" t="s">
        <v>6</v>
      </c>
      <c r="C476" t="s">
        <v>239</v>
      </c>
    </row>
    <row r="477" spans="1:4" x14ac:dyDescent="0.25">
      <c r="A477" t="s">
        <v>111</v>
      </c>
      <c r="B477" t="s">
        <v>0</v>
      </c>
      <c r="C477" t="s">
        <v>235</v>
      </c>
    </row>
    <row r="478" spans="1:4" x14ac:dyDescent="0.25">
      <c r="A478" t="s">
        <v>111</v>
      </c>
      <c r="B478" t="s">
        <v>6</v>
      </c>
      <c r="C478" t="s">
        <v>237</v>
      </c>
    </row>
    <row r="479" spans="1:4" x14ac:dyDescent="0.25">
      <c r="A479" t="s">
        <v>111</v>
      </c>
      <c r="B479" t="s">
        <v>0</v>
      </c>
      <c r="C479" t="s">
        <v>239</v>
      </c>
    </row>
    <row r="480" spans="1:4" x14ac:dyDescent="0.25">
      <c r="A480" t="s">
        <v>111</v>
      </c>
      <c r="B480" t="s">
        <v>0</v>
      </c>
      <c r="C480" t="s">
        <v>240</v>
      </c>
    </row>
    <row r="481" spans="1:4" x14ac:dyDescent="0.25">
      <c r="A481" t="s">
        <v>112</v>
      </c>
      <c r="B481" t="s">
        <v>0</v>
      </c>
      <c r="C481" t="s">
        <v>235</v>
      </c>
    </row>
    <row r="482" spans="1:4" x14ac:dyDescent="0.25">
      <c r="A482" t="s">
        <v>112</v>
      </c>
      <c r="B482" t="s">
        <v>6</v>
      </c>
      <c r="C482" t="s">
        <v>237</v>
      </c>
    </row>
    <row r="483" spans="1:4" x14ac:dyDescent="0.25">
      <c r="A483" t="s">
        <v>112</v>
      </c>
      <c r="B483" t="s">
        <v>6</v>
      </c>
      <c r="C483" t="s">
        <v>240</v>
      </c>
    </row>
    <row r="484" spans="1:4" x14ac:dyDescent="0.25">
      <c r="A484" t="s">
        <v>112</v>
      </c>
      <c r="B484" t="s">
        <v>0</v>
      </c>
      <c r="C484" t="s">
        <v>240</v>
      </c>
    </row>
    <row r="485" spans="1:4" x14ac:dyDescent="0.25">
      <c r="A485" t="s">
        <v>113</v>
      </c>
      <c r="B485" t="s">
        <v>0</v>
      </c>
      <c r="C485" t="s">
        <v>235</v>
      </c>
    </row>
    <row r="486" spans="1:4" x14ac:dyDescent="0.25">
      <c r="A486" t="s">
        <v>113</v>
      </c>
      <c r="B486" t="s">
        <v>6</v>
      </c>
      <c r="C486" t="s">
        <v>237</v>
      </c>
    </row>
    <row r="487" spans="1:4" x14ac:dyDescent="0.25">
      <c r="A487" t="s">
        <v>113</v>
      </c>
      <c r="B487" t="s">
        <v>0</v>
      </c>
      <c r="C487" t="s">
        <v>240</v>
      </c>
    </row>
    <row r="488" spans="1:4" x14ac:dyDescent="0.25">
      <c r="A488" t="s">
        <v>114</v>
      </c>
      <c r="B488" t="s">
        <v>0</v>
      </c>
      <c r="C488" t="s">
        <v>235</v>
      </c>
    </row>
    <row r="489" spans="1:4" x14ac:dyDescent="0.25">
      <c r="A489" t="s">
        <v>114</v>
      </c>
      <c r="B489" t="s">
        <v>6</v>
      </c>
      <c r="C489" t="s">
        <v>227</v>
      </c>
      <c r="D489" t="s">
        <v>238</v>
      </c>
    </row>
    <row r="490" spans="1:4" x14ac:dyDescent="0.25">
      <c r="A490" t="s">
        <v>115</v>
      </c>
      <c r="B490" t="s">
        <v>0</v>
      </c>
      <c r="C490" t="s">
        <v>235</v>
      </c>
    </row>
    <row r="491" spans="1:4" x14ac:dyDescent="0.25">
      <c r="A491" t="s">
        <v>115</v>
      </c>
      <c r="B491" t="s">
        <v>6</v>
      </c>
      <c r="C491" t="s">
        <v>237</v>
      </c>
    </row>
    <row r="492" spans="1:4" x14ac:dyDescent="0.25">
      <c r="A492" t="s">
        <v>116</v>
      </c>
      <c r="B492" t="s">
        <v>0</v>
      </c>
      <c r="C492" t="s">
        <v>235</v>
      </c>
    </row>
    <row r="493" spans="1:4" x14ac:dyDescent="0.25">
      <c r="A493" t="s">
        <v>116</v>
      </c>
      <c r="B493" t="s">
        <v>6</v>
      </c>
      <c r="C493" t="s">
        <v>237</v>
      </c>
    </row>
    <row r="494" spans="1:4" x14ac:dyDescent="0.25">
      <c r="A494" t="s">
        <v>117</v>
      </c>
      <c r="B494" t="s">
        <v>0</v>
      </c>
      <c r="C494" t="s">
        <v>235</v>
      </c>
    </row>
    <row r="495" spans="1:4" x14ac:dyDescent="0.25">
      <c r="A495" t="s">
        <v>117</v>
      </c>
      <c r="B495" t="s">
        <v>6</v>
      </c>
      <c r="C495" t="s">
        <v>237</v>
      </c>
    </row>
    <row r="496" spans="1:4" x14ac:dyDescent="0.25">
      <c r="A496" t="s">
        <v>117</v>
      </c>
      <c r="B496" t="s">
        <v>6</v>
      </c>
      <c r="C496" t="s">
        <v>239</v>
      </c>
    </row>
    <row r="497" spans="1:4" x14ac:dyDescent="0.25">
      <c r="A497" t="s">
        <v>117</v>
      </c>
      <c r="B497" t="s">
        <v>6</v>
      </c>
      <c r="C497" t="s">
        <v>240</v>
      </c>
    </row>
    <row r="498" spans="1:4" x14ac:dyDescent="0.25">
      <c r="A498" t="s">
        <v>117</v>
      </c>
      <c r="B498" t="s">
        <v>0</v>
      </c>
      <c r="C498" t="s">
        <v>240</v>
      </c>
    </row>
    <row r="499" spans="1:4" x14ac:dyDescent="0.25">
      <c r="A499" t="s">
        <v>118</v>
      </c>
      <c r="B499" t="s">
        <v>0</v>
      </c>
      <c r="C499" t="s">
        <v>235</v>
      </c>
    </row>
    <row r="500" spans="1:4" x14ac:dyDescent="0.25">
      <c r="A500" t="s">
        <v>118</v>
      </c>
      <c r="B500" t="s">
        <v>6</v>
      </c>
      <c r="C500" t="s">
        <v>237</v>
      </c>
    </row>
    <row r="501" spans="1:4" x14ac:dyDescent="0.25">
      <c r="A501" t="s">
        <v>119</v>
      </c>
      <c r="B501" t="s">
        <v>0</v>
      </c>
      <c r="C501" t="s">
        <v>235</v>
      </c>
    </row>
    <row r="502" spans="1:4" x14ac:dyDescent="0.25">
      <c r="A502" t="s">
        <v>119</v>
      </c>
      <c r="B502" t="s">
        <v>6</v>
      </c>
      <c r="C502" t="s">
        <v>237</v>
      </c>
    </row>
    <row r="503" spans="1:4" x14ac:dyDescent="0.25">
      <c r="A503" t="s">
        <v>401</v>
      </c>
      <c r="B503" t="s">
        <v>0</v>
      </c>
      <c r="C503" t="s">
        <v>235</v>
      </c>
    </row>
    <row r="504" spans="1:4" x14ac:dyDescent="0.25">
      <c r="A504" t="s">
        <v>401</v>
      </c>
      <c r="B504" t="s">
        <v>6</v>
      </c>
      <c r="C504" t="s">
        <v>243</v>
      </c>
    </row>
    <row r="505" spans="1:4" x14ac:dyDescent="0.25">
      <c r="A505" t="s">
        <v>120</v>
      </c>
      <c r="B505" t="s">
        <v>0</v>
      </c>
      <c r="C505" t="s">
        <v>235</v>
      </c>
    </row>
    <row r="506" spans="1:4" x14ac:dyDescent="0.25">
      <c r="A506" t="s">
        <v>120</v>
      </c>
      <c r="B506" t="s">
        <v>6</v>
      </c>
      <c r="C506" t="s">
        <v>237</v>
      </c>
    </row>
    <row r="507" spans="1:4" x14ac:dyDescent="0.25">
      <c r="A507" t="s">
        <v>120</v>
      </c>
      <c r="B507" t="s">
        <v>6</v>
      </c>
      <c r="C507" t="s">
        <v>239</v>
      </c>
    </row>
    <row r="508" spans="1:4" x14ac:dyDescent="0.25">
      <c r="A508" t="s">
        <v>120</v>
      </c>
      <c r="B508" t="s">
        <v>0</v>
      </c>
      <c r="C508" t="s">
        <v>239</v>
      </c>
    </row>
    <row r="509" spans="1:4" x14ac:dyDescent="0.25">
      <c r="A509" t="s">
        <v>120</v>
      </c>
      <c r="B509" t="s">
        <v>6</v>
      </c>
      <c r="C509" t="s">
        <v>240</v>
      </c>
    </row>
    <row r="510" spans="1:4" x14ac:dyDescent="0.25">
      <c r="A510" t="s">
        <v>665</v>
      </c>
      <c r="B510" t="s">
        <v>0</v>
      </c>
      <c r="C510" t="s">
        <v>237</v>
      </c>
    </row>
    <row r="511" spans="1:4" x14ac:dyDescent="0.25">
      <c r="A511" t="s">
        <v>665</v>
      </c>
      <c r="B511" t="s">
        <v>6</v>
      </c>
      <c r="C511" t="s">
        <v>227</v>
      </c>
      <c r="D511" t="s">
        <v>238</v>
      </c>
    </row>
    <row r="512" spans="1:4" x14ac:dyDescent="0.25">
      <c r="A512" t="s">
        <v>402</v>
      </c>
      <c r="B512" t="s">
        <v>0</v>
      </c>
      <c r="C512" t="s">
        <v>235</v>
      </c>
    </row>
    <row r="513" spans="1:4" x14ac:dyDescent="0.25">
      <c r="A513" t="s">
        <v>402</v>
      </c>
      <c r="B513" t="s">
        <v>6</v>
      </c>
      <c r="C513" t="s">
        <v>237</v>
      </c>
    </row>
    <row r="514" spans="1:4" x14ac:dyDescent="0.25">
      <c r="A514" t="s">
        <v>402</v>
      </c>
      <c r="B514" t="s">
        <v>6</v>
      </c>
      <c r="C514" t="s">
        <v>239</v>
      </c>
    </row>
    <row r="515" spans="1:4" x14ac:dyDescent="0.25">
      <c r="A515" t="s">
        <v>402</v>
      </c>
      <c r="B515" t="s">
        <v>0</v>
      </c>
      <c r="C515" t="s">
        <v>239</v>
      </c>
    </row>
    <row r="516" spans="1:4" x14ac:dyDescent="0.25">
      <c r="A516" t="s">
        <v>402</v>
      </c>
      <c r="B516" t="s">
        <v>0</v>
      </c>
      <c r="C516" t="s">
        <v>240</v>
      </c>
    </row>
    <row r="517" spans="1:4" x14ac:dyDescent="0.25">
      <c r="A517" t="s">
        <v>402</v>
      </c>
      <c r="B517" t="s">
        <v>0</v>
      </c>
      <c r="C517" t="s">
        <v>255</v>
      </c>
    </row>
    <row r="518" spans="1:4" x14ac:dyDescent="0.25">
      <c r="A518" t="s">
        <v>666</v>
      </c>
      <c r="B518" t="s">
        <v>0</v>
      </c>
      <c r="C518" t="s">
        <v>235</v>
      </c>
    </row>
    <row r="519" spans="1:4" x14ac:dyDescent="0.25">
      <c r="A519" t="s">
        <v>666</v>
      </c>
      <c r="B519" t="s">
        <v>6</v>
      </c>
      <c r="C519" t="s">
        <v>237</v>
      </c>
    </row>
    <row r="520" spans="1:4" x14ac:dyDescent="0.25">
      <c r="A520" t="s">
        <v>666</v>
      </c>
      <c r="B520" t="s">
        <v>6</v>
      </c>
      <c r="C520" t="s">
        <v>243</v>
      </c>
    </row>
    <row r="521" spans="1:4" x14ac:dyDescent="0.25">
      <c r="A521" t="s">
        <v>121</v>
      </c>
      <c r="B521" t="s">
        <v>0</v>
      </c>
      <c r="C521" t="s">
        <v>235</v>
      </c>
      <c r="D521" t="s">
        <v>271</v>
      </c>
    </row>
    <row r="522" spans="1:4" x14ac:dyDescent="0.25">
      <c r="A522" t="s">
        <v>121</v>
      </c>
      <c r="B522" t="s">
        <v>0</v>
      </c>
      <c r="C522" t="s">
        <v>240</v>
      </c>
      <c r="D522" t="s">
        <v>271</v>
      </c>
    </row>
    <row r="523" spans="1:4" x14ac:dyDescent="0.25">
      <c r="A523" t="s">
        <v>121</v>
      </c>
      <c r="B523" t="s">
        <v>6</v>
      </c>
      <c r="C523" t="s">
        <v>240</v>
      </c>
      <c r="D523" t="s">
        <v>272</v>
      </c>
    </row>
    <row r="524" spans="1:4" x14ac:dyDescent="0.25">
      <c r="A524" t="s">
        <v>121</v>
      </c>
      <c r="B524" t="s">
        <v>0</v>
      </c>
      <c r="C524" t="s">
        <v>241</v>
      </c>
      <c r="D524" t="s">
        <v>271</v>
      </c>
    </row>
    <row r="525" spans="1:4" x14ac:dyDescent="0.25">
      <c r="A525" t="s">
        <v>121</v>
      </c>
      <c r="B525" t="s">
        <v>0</v>
      </c>
      <c r="C525" t="s">
        <v>255</v>
      </c>
      <c r="D525" t="s">
        <v>271</v>
      </c>
    </row>
    <row r="526" spans="1:4" x14ac:dyDescent="0.25">
      <c r="A526" t="s">
        <v>121</v>
      </c>
      <c r="B526" t="s">
        <v>0</v>
      </c>
      <c r="C526" t="s">
        <v>227</v>
      </c>
      <c r="D526" t="s">
        <v>271</v>
      </c>
    </row>
    <row r="527" spans="1:4" x14ac:dyDescent="0.25">
      <c r="A527" t="s">
        <v>121</v>
      </c>
      <c r="B527" t="s">
        <v>6</v>
      </c>
      <c r="C527" t="s">
        <v>227</v>
      </c>
      <c r="D527" t="s">
        <v>272</v>
      </c>
    </row>
    <row r="528" spans="1:4" x14ac:dyDescent="0.25">
      <c r="A528" t="s">
        <v>122</v>
      </c>
      <c r="B528" t="s">
        <v>0</v>
      </c>
      <c r="C528" t="s">
        <v>235</v>
      </c>
    </row>
    <row r="529" spans="1:3" x14ac:dyDescent="0.25">
      <c r="A529" t="s">
        <v>122</v>
      </c>
      <c r="B529" t="s">
        <v>6</v>
      </c>
      <c r="C529" t="s">
        <v>237</v>
      </c>
    </row>
    <row r="530" spans="1:3" x14ac:dyDescent="0.25">
      <c r="A530" t="s">
        <v>122</v>
      </c>
      <c r="B530" t="s">
        <v>6</v>
      </c>
      <c r="C530" t="s">
        <v>239</v>
      </c>
    </row>
    <row r="531" spans="1:3" x14ac:dyDescent="0.25">
      <c r="A531" t="s">
        <v>122</v>
      </c>
      <c r="B531" t="s">
        <v>6</v>
      </c>
      <c r="C531" t="s">
        <v>240</v>
      </c>
    </row>
    <row r="532" spans="1:3" x14ac:dyDescent="0.25">
      <c r="A532" t="s">
        <v>122</v>
      </c>
      <c r="B532" t="s">
        <v>0</v>
      </c>
      <c r="C532" t="s">
        <v>240</v>
      </c>
    </row>
    <row r="533" spans="1:3" x14ac:dyDescent="0.25">
      <c r="A533" t="s">
        <v>403</v>
      </c>
      <c r="B533" t="s">
        <v>0</v>
      </c>
      <c r="C533" t="s">
        <v>235</v>
      </c>
    </row>
    <row r="534" spans="1:3" x14ac:dyDescent="0.25">
      <c r="A534" t="s">
        <v>403</v>
      </c>
      <c r="B534" t="s">
        <v>6</v>
      </c>
      <c r="C534" t="s">
        <v>243</v>
      </c>
    </row>
    <row r="535" spans="1:3" x14ac:dyDescent="0.25">
      <c r="A535" t="s">
        <v>123</v>
      </c>
      <c r="B535" t="s">
        <v>0</v>
      </c>
      <c r="C535" t="s">
        <v>235</v>
      </c>
    </row>
    <row r="536" spans="1:3" x14ac:dyDescent="0.25">
      <c r="A536" t="s">
        <v>123</v>
      </c>
      <c r="B536" t="s">
        <v>6</v>
      </c>
      <c r="C536" t="s">
        <v>237</v>
      </c>
    </row>
    <row r="537" spans="1:3" x14ac:dyDescent="0.25">
      <c r="A537" t="s">
        <v>124</v>
      </c>
      <c r="B537" t="s">
        <v>0</v>
      </c>
      <c r="C537" t="s">
        <v>235</v>
      </c>
    </row>
    <row r="538" spans="1:3" x14ac:dyDescent="0.25">
      <c r="A538" t="s">
        <v>124</v>
      </c>
      <c r="B538" t="s">
        <v>6</v>
      </c>
      <c r="C538" t="s">
        <v>237</v>
      </c>
    </row>
    <row r="539" spans="1:3" x14ac:dyDescent="0.25">
      <c r="A539" t="s">
        <v>125</v>
      </c>
      <c r="B539" t="s">
        <v>0</v>
      </c>
      <c r="C539" t="s">
        <v>235</v>
      </c>
    </row>
    <row r="540" spans="1:3" x14ac:dyDescent="0.25">
      <c r="A540" t="s">
        <v>125</v>
      </c>
      <c r="B540" t="s">
        <v>6</v>
      </c>
      <c r="C540" t="s">
        <v>237</v>
      </c>
    </row>
    <row r="541" spans="1:3" x14ac:dyDescent="0.25">
      <c r="A541" t="s">
        <v>125</v>
      </c>
      <c r="B541" t="s">
        <v>6</v>
      </c>
      <c r="C541" t="s">
        <v>239</v>
      </c>
    </row>
    <row r="542" spans="1:3" x14ac:dyDescent="0.25">
      <c r="A542" t="s">
        <v>125</v>
      </c>
      <c r="B542" t="s">
        <v>0</v>
      </c>
      <c r="C542" t="s">
        <v>239</v>
      </c>
    </row>
    <row r="543" spans="1:3" x14ac:dyDescent="0.25">
      <c r="A543" t="s">
        <v>125</v>
      </c>
      <c r="B543" t="s">
        <v>6</v>
      </c>
      <c r="C543" t="s">
        <v>240</v>
      </c>
    </row>
    <row r="544" spans="1:3" x14ac:dyDescent="0.25">
      <c r="A544" t="s">
        <v>125</v>
      </c>
      <c r="B544" t="s">
        <v>6</v>
      </c>
      <c r="C544" t="s">
        <v>241</v>
      </c>
    </row>
    <row r="545" spans="1:3" x14ac:dyDescent="0.25">
      <c r="A545" t="s">
        <v>126</v>
      </c>
      <c r="B545" t="s">
        <v>0</v>
      </c>
      <c r="C545" t="s">
        <v>235</v>
      </c>
    </row>
    <row r="546" spans="1:3" x14ac:dyDescent="0.25">
      <c r="A546" t="s">
        <v>126</v>
      </c>
      <c r="B546" t="s">
        <v>6</v>
      </c>
      <c r="C546" t="s">
        <v>237</v>
      </c>
    </row>
    <row r="547" spans="1:3" x14ac:dyDescent="0.25">
      <c r="A547" t="s">
        <v>127</v>
      </c>
      <c r="B547" t="s">
        <v>0</v>
      </c>
      <c r="C547" t="s">
        <v>235</v>
      </c>
    </row>
    <row r="548" spans="1:3" x14ac:dyDescent="0.25">
      <c r="A548" t="s">
        <v>127</v>
      </c>
      <c r="B548" t="s">
        <v>6</v>
      </c>
      <c r="C548" t="s">
        <v>237</v>
      </c>
    </row>
    <row r="549" spans="1:3" x14ac:dyDescent="0.25">
      <c r="A549" t="s">
        <v>128</v>
      </c>
      <c r="B549" t="s">
        <v>0</v>
      </c>
      <c r="C549" t="s">
        <v>235</v>
      </c>
    </row>
    <row r="550" spans="1:3" x14ac:dyDescent="0.25">
      <c r="A550" t="s">
        <v>128</v>
      </c>
      <c r="B550" t="s">
        <v>6</v>
      </c>
      <c r="C550" t="s">
        <v>237</v>
      </c>
    </row>
    <row r="551" spans="1:3" x14ac:dyDescent="0.25">
      <c r="A551" t="s">
        <v>128</v>
      </c>
      <c r="B551" t="s">
        <v>6</v>
      </c>
      <c r="C551" t="s">
        <v>239</v>
      </c>
    </row>
    <row r="552" spans="1:3" x14ac:dyDescent="0.25">
      <c r="A552" t="s">
        <v>128</v>
      </c>
      <c r="B552" t="s">
        <v>0</v>
      </c>
      <c r="C552" t="s">
        <v>239</v>
      </c>
    </row>
    <row r="553" spans="1:3" x14ac:dyDescent="0.25">
      <c r="A553" t="s">
        <v>128</v>
      </c>
      <c r="B553" t="s">
        <v>6</v>
      </c>
      <c r="C553" t="s">
        <v>240</v>
      </c>
    </row>
    <row r="554" spans="1:3" x14ac:dyDescent="0.25">
      <c r="A554" t="s">
        <v>129</v>
      </c>
      <c r="B554" t="s">
        <v>0</v>
      </c>
      <c r="C554" t="s">
        <v>235</v>
      </c>
    </row>
    <row r="555" spans="1:3" x14ac:dyDescent="0.25">
      <c r="A555" t="s">
        <v>129</v>
      </c>
      <c r="B555" t="s">
        <v>6</v>
      </c>
      <c r="C555" t="s">
        <v>237</v>
      </c>
    </row>
    <row r="556" spans="1:3" x14ac:dyDescent="0.25">
      <c r="A556" t="s">
        <v>129</v>
      </c>
      <c r="B556" t="s">
        <v>0</v>
      </c>
      <c r="C556" t="s">
        <v>240</v>
      </c>
    </row>
    <row r="557" spans="1:3" x14ac:dyDescent="0.25">
      <c r="A557" t="s">
        <v>130</v>
      </c>
      <c r="B557" t="s">
        <v>0</v>
      </c>
      <c r="C557" t="s">
        <v>235</v>
      </c>
    </row>
    <row r="558" spans="1:3" x14ac:dyDescent="0.25">
      <c r="A558" t="s">
        <v>130</v>
      </c>
      <c r="B558" t="s">
        <v>6</v>
      </c>
      <c r="C558" t="s">
        <v>237</v>
      </c>
    </row>
    <row r="559" spans="1:3" x14ac:dyDescent="0.25">
      <c r="A559" t="s">
        <v>130</v>
      </c>
      <c r="B559" t="s">
        <v>6</v>
      </c>
      <c r="C559" t="s">
        <v>240</v>
      </c>
    </row>
    <row r="560" spans="1:3" x14ac:dyDescent="0.25">
      <c r="A560" t="s">
        <v>130</v>
      </c>
      <c r="B560" t="s">
        <v>0</v>
      </c>
      <c r="C560" t="s">
        <v>240</v>
      </c>
    </row>
    <row r="561" spans="1:4" x14ac:dyDescent="0.25">
      <c r="A561" t="s">
        <v>131</v>
      </c>
      <c r="B561" t="s">
        <v>0</v>
      </c>
      <c r="C561" t="s">
        <v>235</v>
      </c>
    </row>
    <row r="562" spans="1:4" x14ac:dyDescent="0.25">
      <c r="A562" t="s">
        <v>131</v>
      </c>
      <c r="B562" t="s">
        <v>0</v>
      </c>
      <c r="C562" t="s">
        <v>237</v>
      </c>
    </row>
    <row r="563" spans="1:4" x14ac:dyDescent="0.25">
      <c r="A563" t="s">
        <v>131</v>
      </c>
      <c r="B563" t="s">
        <v>6</v>
      </c>
      <c r="C563" t="s">
        <v>227</v>
      </c>
      <c r="D563" t="s">
        <v>273</v>
      </c>
    </row>
    <row r="564" spans="1:4" x14ac:dyDescent="0.25">
      <c r="A564" t="s">
        <v>132</v>
      </c>
      <c r="B564" t="s">
        <v>0</v>
      </c>
      <c r="C564" t="s">
        <v>235</v>
      </c>
    </row>
    <row r="565" spans="1:4" x14ac:dyDescent="0.25">
      <c r="A565" t="s">
        <v>132</v>
      </c>
      <c r="B565" t="s">
        <v>6</v>
      </c>
      <c r="C565" t="s">
        <v>237</v>
      </c>
    </row>
    <row r="566" spans="1:4" x14ac:dyDescent="0.25">
      <c r="A566" t="s">
        <v>133</v>
      </c>
      <c r="B566" t="s">
        <v>0</v>
      </c>
      <c r="C566" t="s">
        <v>237</v>
      </c>
    </row>
    <row r="567" spans="1:4" x14ac:dyDescent="0.25">
      <c r="A567" t="s">
        <v>133</v>
      </c>
      <c r="B567" t="s">
        <v>6</v>
      </c>
      <c r="C567" t="s">
        <v>239</v>
      </c>
    </row>
    <row r="568" spans="1:4" x14ac:dyDescent="0.25">
      <c r="A568" t="s">
        <v>134</v>
      </c>
      <c r="B568" t="s">
        <v>0</v>
      </c>
      <c r="C568" t="s">
        <v>235</v>
      </c>
    </row>
    <row r="569" spans="1:4" x14ac:dyDescent="0.25">
      <c r="A569" t="s">
        <v>134</v>
      </c>
      <c r="B569" t="s">
        <v>6</v>
      </c>
      <c r="C569" t="s">
        <v>237</v>
      </c>
    </row>
    <row r="570" spans="1:4" x14ac:dyDescent="0.25">
      <c r="A570" t="s">
        <v>135</v>
      </c>
      <c r="B570" t="s">
        <v>0</v>
      </c>
      <c r="C570" t="s">
        <v>235</v>
      </c>
    </row>
    <row r="571" spans="1:4" x14ac:dyDescent="0.25">
      <c r="A571" t="s">
        <v>135</v>
      </c>
      <c r="B571" t="s">
        <v>6</v>
      </c>
      <c r="C571" t="s">
        <v>227</v>
      </c>
      <c r="D571" t="s">
        <v>238</v>
      </c>
    </row>
    <row r="572" spans="1:4" x14ac:dyDescent="0.25">
      <c r="A572" t="s">
        <v>136</v>
      </c>
      <c r="B572" t="s">
        <v>0</v>
      </c>
      <c r="C572" t="s">
        <v>235</v>
      </c>
    </row>
    <row r="573" spans="1:4" x14ac:dyDescent="0.25">
      <c r="A573" t="s">
        <v>136</v>
      </c>
      <c r="B573" t="s">
        <v>6</v>
      </c>
      <c r="C573" t="s">
        <v>237</v>
      </c>
    </row>
    <row r="574" spans="1:4" x14ac:dyDescent="0.25">
      <c r="A574" t="s">
        <v>136</v>
      </c>
      <c r="B574" t="s">
        <v>6</v>
      </c>
      <c r="C574" t="s">
        <v>240</v>
      </c>
    </row>
    <row r="575" spans="1:4" x14ac:dyDescent="0.25">
      <c r="A575" t="s">
        <v>136</v>
      </c>
      <c r="B575" t="s">
        <v>0</v>
      </c>
      <c r="C575" t="s">
        <v>240</v>
      </c>
    </row>
    <row r="576" spans="1:4" x14ac:dyDescent="0.25">
      <c r="A576" t="s">
        <v>137</v>
      </c>
      <c r="B576" t="s">
        <v>0</v>
      </c>
      <c r="C576" t="s">
        <v>235</v>
      </c>
    </row>
    <row r="577" spans="1:4" x14ac:dyDescent="0.25">
      <c r="A577" t="s">
        <v>137</v>
      </c>
      <c r="B577" t="s">
        <v>6</v>
      </c>
      <c r="C577" t="s">
        <v>237</v>
      </c>
    </row>
    <row r="578" spans="1:4" x14ac:dyDescent="0.25">
      <c r="A578" t="s">
        <v>138</v>
      </c>
      <c r="B578" t="s">
        <v>0</v>
      </c>
      <c r="C578" t="s">
        <v>235</v>
      </c>
    </row>
    <row r="579" spans="1:4" x14ac:dyDescent="0.25">
      <c r="A579" t="s">
        <v>138</v>
      </c>
      <c r="B579" t="s">
        <v>6</v>
      </c>
      <c r="C579" t="s">
        <v>237</v>
      </c>
    </row>
    <row r="580" spans="1:4" x14ac:dyDescent="0.25">
      <c r="A580" t="s">
        <v>274</v>
      </c>
      <c r="B580" t="s">
        <v>0</v>
      </c>
      <c r="C580" t="s">
        <v>235</v>
      </c>
    </row>
    <row r="581" spans="1:4" x14ac:dyDescent="0.25">
      <c r="A581" t="s">
        <v>274</v>
      </c>
      <c r="B581" t="s">
        <v>0</v>
      </c>
      <c r="C581" t="s">
        <v>237</v>
      </c>
    </row>
    <row r="582" spans="1:4" x14ac:dyDescent="0.25">
      <c r="A582" t="s">
        <v>274</v>
      </c>
      <c r="B582" t="s">
        <v>6</v>
      </c>
      <c r="C582" t="s">
        <v>237</v>
      </c>
    </row>
    <row r="583" spans="1:4" x14ac:dyDescent="0.25">
      <c r="A583" t="s">
        <v>139</v>
      </c>
      <c r="B583" t="s">
        <v>0</v>
      </c>
      <c r="C583" t="s">
        <v>235</v>
      </c>
    </row>
    <row r="584" spans="1:4" x14ac:dyDescent="0.25">
      <c r="A584" t="s">
        <v>139</v>
      </c>
      <c r="B584" t="s">
        <v>6</v>
      </c>
      <c r="C584" t="s">
        <v>237</v>
      </c>
    </row>
    <row r="585" spans="1:4" x14ac:dyDescent="0.25">
      <c r="A585" t="s">
        <v>140</v>
      </c>
      <c r="B585" t="s">
        <v>0</v>
      </c>
      <c r="C585" t="s">
        <v>235</v>
      </c>
    </row>
    <row r="586" spans="1:4" x14ac:dyDescent="0.25">
      <c r="A586" t="s">
        <v>140</v>
      </c>
      <c r="B586" t="s">
        <v>6</v>
      </c>
      <c r="C586" t="s">
        <v>239</v>
      </c>
    </row>
    <row r="587" spans="1:4" x14ac:dyDescent="0.25">
      <c r="A587" t="s">
        <v>404</v>
      </c>
      <c r="B587" t="s">
        <v>0</v>
      </c>
      <c r="C587" t="s">
        <v>235</v>
      </c>
    </row>
    <row r="588" spans="1:4" x14ac:dyDescent="0.25">
      <c r="A588" t="s">
        <v>404</v>
      </c>
      <c r="B588" t="s">
        <v>6</v>
      </c>
      <c r="C588" t="s">
        <v>237</v>
      </c>
    </row>
    <row r="589" spans="1:4" x14ac:dyDescent="0.25">
      <c r="A589" t="s">
        <v>404</v>
      </c>
      <c r="B589" t="s">
        <v>6</v>
      </c>
      <c r="C589" t="s">
        <v>240</v>
      </c>
    </row>
    <row r="590" spans="1:4" x14ac:dyDescent="0.25">
      <c r="A590" t="s">
        <v>405</v>
      </c>
      <c r="B590" t="s">
        <v>0</v>
      </c>
      <c r="C590" t="s">
        <v>235</v>
      </c>
    </row>
    <row r="591" spans="1:4" x14ac:dyDescent="0.25">
      <c r="A591" t="s">
        <v>405</v>
      </c>
      <c r="B591" t="s">
        <v>0</v>
      </c>
      <c r="C591" t="s">
        <v>237</v>
      </c>
    </row>
    <row r="592" spans="1:4" x14ac:dyDescent="0.25">
      <c r="A592" t="s">
        <v>405</v>
      </c>
      <c r="B592" t="s">
        <v>6</v>
      </c>
      <c r="C592" t="s">
        <v>243</v>
      </c>
      <c r="D592" t="s">
        <v>621</v>
      </c>
    </row>
    <row r="593" spans="1:4" x14ac:dyDescent="0.25">
      <c r="A593" t="s">
        <v>405</v>
      </c>
      <c r="B593" t="s">
        <v>6</v>
      </c>
      <c r="C593" t="s">
        <v>240</v>
      </c>
      <c r="D593" t="s">
        <v>621</v>
      </c>
    </row>
    <row r="594" spans="1:4" x14ac:dyDescent="0.25">
      <c r="A594" t="s">
        <v>405</v>
      </c>
      <c r="B594" t="s">
        <v>0</v>
      </c>
      <c r="C594" t="s">
        <v>240</v>
      </c>
    </row>
    <row r="595" spans="1:4" x14ac:dyDescent="0.25">
      <c r="A595" t="s">
        <v>405</v>
      </c>
      <c r="B595" t="s">
        <v>0</v>
      </c>
      <c r="C595" t="s">
        <v>241</v>
      </c>
    </row>
    <row r="596" spans="1:4" x14ac:dyDescent="0.25">
      <c r="A596" t="s">
        <v>405</v>
      </c>
      <c r="B596" t="s">
        <v>6</v>
      </c>
      <c r="C596" t="s">
        <v>227</v>
      </c>
      <c r="D596" t="s">
        <v>621</v>
      </c>
    </row>
    <row r="597" spans="1:4" x14ac:dyDescent="0.25">
      <c r="A597" t="s">
        <v>141</v>
      </c>
      <c r="B597" t="s">
        <v>0</v>
      </c>
      <c r="C597" t="s">
        <v>235</v>
      </c>
    </row>
    <row r="598" spans="1:4" x14ac:dyDescent="0.25">
      <c r="A598" t="s">
        <v>141</v>
      </c>
      <c r="B598" t="s">
        <v>0</v>
      </c>
      <c r="C598" t="s">
        <v>237</v>
      </c>
    </row>
    <row r="599" spans="1:4" x14ac:dyDescent="0.25">
      <c r="A599" t="s">
        <v>141</v>
      </c>
      <c r="B599" t="s">
        <v>6</v>
      </c>
      <c r="C599" t="s">
        <v>227</v>
      </c>
      <c r="D599" t="s">
        <v>275</v>
      </c>
    </row>
    <row r="600" spans="1:4" x14ac:dyDescent="0.25">
      <c r="A600" t="s">
        <v>142</v>
      </c>
      <c r="B600" t="s">
        <v>0</v>
      </c>
      <c r="C600" t="s">
        <v>235</v>
      </c>
    </row>
    <row r="601" spans="1:4" x14ac:dyDescent="0.25">
      <c r="A601" t="s">
        <v>142</v>
      </c>
      <c r="B601" t="s">
        <v>6</v>
      </c>
      <c r="C601" t="s">
        <v>239</v>
      </c>
    </row>
    <row r="602" spans="1:4" x14ac:dyDescent="0.25">
      <c r="A602" t="s">
        <v>142</v>
      </c>
      <c r="B602" t="s">
        <v>6</v>
      </c>
      <c r="C602" t="s">
        <v>240</v>
      </c>
    </row>
    <row r="603" spans="1:4" x14ac:dyDescent="0.25">
      <c r="A603" t="s">
        <v>142</v>
      </c>
      <c r="B603" t="s">
        <v>0</v>
      </c>
      <c r="C603" t="s">
        <v>240</v>
      </c>
    </row>
    <row r="604" spans="1:4" x14ac:dyDescent="0.25">
      <c r="A604" t="s">
        <v>143</v>
      </c>
      <c r="B604" t="s">
        <v>0</v>
      </c>
      <c r="C604" t="s">
        <v>235</v>
      </c>
    </row>
    <row r="605" spans="1:4" x14ac:dyDescent="0.25">
      <c r="A605" t="s">
        <v>143</v>
      </c>
      <c r="B605" t="s">
        <v>6</v>
      </c>
      <c r="C605" t="s">
        <v>237</v>
      </c>
    </row>
    <row r="606" spans="1:4" x14ac:dyDescent="0.25">
      <c r="A606" t="s">
        <v>144</v>
      </c>
      <c r="B606" t="s">
        <v>0</v>
      </c>
      <c r="C606" t="s">
        <v>235</v>
      </c>
    </row>
    <row r="607" spans="1:4" x14ac:dyDescent="0.25">
      <c r="A607" t="s">
        <v>144</v>
      </c>
      <c r="B607" t="s">
        <v>6</v>
      </c>
      <c r="C607" t="s">
        <v>237</v>
      </c>
    </row>
    <row r="608" spans="1:4" x14ac:dyDescent="0.25">
      <c r="A608" t="s">
        <v>144</v>
      </c>
      <c r="B608" t="s">
        <v>0</v>
      </c>
      <c r="C608" t="s">
        <v>240</v>
      </c>
    </row>
    <row r="609" spans="1:4" x14ac:dyDescent="0.25">
      <c r="A609" t="s">
        <v>145</v>
      </c>
      <c r="B609" t="s">
        <v>0</v>
      </c>
      <c r="C609" t="s">
        <v>235</v>
      </c>
    </row>
    <row r="610" spans="1:4" x14ac:dyDescent="0.25">
      <c r="A610" t="s">
        <v>145</v>
      </c>
      <c r="B610" t="s">
        <v>0</v>
      </c>
      <c r="C610" t="s">
        <v>239</v>
      </c>
    </row>
    <row r="611" spans="1:4" x14ac:dyDescent="0.25">
      <c r="A611" t="s">
        <v>145</v>
      </c>
      <c r="B611" t="s">
        <v>6</v>
      </c>
      <c r="C611" t="s">
        <v>227</v>
      </c>
      <c r="D611" t="s">
        <v>276</v>
      </c>
    </row>
    <row r="612" spans="1:4" x14ac:dyDescent="0.25">
      <c r="A612" t="s">
        <v>146</v>
      </c>
      <c r="B612" t="s">
        <v>0</v>
      </c>
      <c r="C612" t="s">
        <v>235</v>
      </c>
    </row>
    <row r="613" spans="1:4" x14ac:dyDescent="0.25">
      <c r="A613" t="s">
        <v>146</v>
      </c>
      <c r="B613" t="s">
        <v>6</v>
      </c>
      <c r="C613" t="s">
        <v>243</v>
      </c>
    </row>
    <row r="614" spans="1:4" x14ac:dyDescent="0.25">
      <c r="A614" t="s">
        <v>277</v>
      </c>
      <c r="B614" t="s">
        <v>0</v>
      </c>
      <c r="C614" t="s">
        <v>235</v>
      </c>
    </row>
    <row r="615" spans="1:4" x14ac:dyDescent="0.25">
      <c r="A615" t="s">
        <v>277</v>
      </c>
      <c r="B615" t="s">
        <v>0</v>
      </c>
      <c r="C615" t="s">
        <v>237</v>
      </c>
    </row>
    <row r="616" spans="1:4" x14ac:dyDescent="0.25">
      <c r="A616" t="s">
        <v>277</v>
      </c>
      <c r="B616" t="s">
        <v>6</v>
      </c>
      <c r="C616" t="s">
        <v>239</v>
      </c>
    </row>
    <row r="617" spans="1:4" x14ac:dyDescent="0.25">
      <c r="A617" t="s">
        <v>147</v>
      </c>
      <c r="B617" t="s">
        <v>0</v>
      </c>
      <c r="C617" t="s">
        <v>235</v>
      </c>
    </row>
    <row r="618" spans="1:4" x14ac:dyDescent="0.25">
      <c r="A618" t="s">
        <v>147</v>
      </c>
      <c r="B618" t="s">
        <v>6</v>
      </c>
      <c r="C618" t="s">
        <v>237</v>
      </c>
    </row>
    <row r="619" spans="1:4" x14ac:dyDescent="0.25">
      <c r="A619" t="s">
        <v>147</v>
      </c>
      <c r="B619" t="s">
        <v>6</v>
      </c>
      <c r="C619" t="s">
        <v>243</v>
      </c>
    </row>
    <row r="620" spans="1:4" x14ac:dyDescent="0.25">
      <c r="A620" t="s">
        <v>148</v>
      </c>
      <c r="B620" t="s">
        <v>0</v>
      </c>
      <c r="C620" t="s">
        <v>235</v>
      </c>
      <c r="D620" t="s">
        <v>278</v>
      </c>
    </row>
    <row r="621" spans="1:4" x14ac:dyDescent="0.25">
      <c r="A621" t="s">
        <v>148</v>
      </c>
      <c r="B621" t="s">
        <v>6</v>
      </c>
      <c r="C621" t="s">
        <v>237</v>
      </c>
      <c r="D621" t="s">
        <v>279</v>
      </c>
    </row>
    <row r="622" spans="1:4" x14ac:dyDescent="0.25">
      <c r="A622" t="s">
        <v>148</v>
      </c>
      <c r="B622" t="s">
        <v>0</v>
      </c>
      <c r="C622" t="s">
        <v>239</v>
      </c>
      <c r="D622" t="s">
        <v>278</v>
      </c>
    </row>
    <row r="623" spans="1:4" x14ac:dyDescent="0.25">
      <c r="A623" t="s">
        <v>148</v>
      </c>
      <c r="B623" t="s">
        <v>6</v>
      </c>
      <c r="C623" t="s">
        <v>243</v>
      </c>
      <c r="D623" t="s">
        <v>279</v>
      </c>
    </row>
    <row r="624" spans="1:4" x14ac:dyDescent="0.25">
      <c r="A624" t="s">
        <v>148</v>
      </c>
      <c r="B624" t="s">
        <v>6</v>
      </c>
      <c r="C624" t="s">
        <v>227</v>
      </c>
      <c r="D624" t="s">
        <v>279</v>
      </c>
    </row>
    <row r="625" spans="1:4" x14ac:dyDescent="0.25">
      <c r="A625" t="s">
        <v>148</v>
      </c>
      <c r="B625" t="s">
        <v>0</v>
      </c>
      <c r="C625" t="s">
        <v>227</v>
      </c>
      <c r="D625" t="s">
        <v>278</v>
      </c>
    </row>
    <row r="626" spans="1:4" x14ac:dyDescent="0.25">
      <c r="A626" t="s">
        <v>149</v>
      </c>
      <c r="B626" t="s">
        <v>0</v>
      </c>
      <c r="C626" t="s">
        <v>235</v>
      </c>
      <c r="D626" t="s">
        <v>280</v>
      </c>
    </row>
    <row r="627" spans="1:4" x14ac:dyDescent="0.25">
      <c r="A627" t="s">
        <v>149</v>
      </c>
      <c r="B627" t="s">
        <v>6</v>
      </c>
      <c r="C627" t="s">
        <v>239</v>
      </c>
      <c r="D627" t="s">
        <v>281</v>
      </c>
    </row>
    <row r="628" spans="1:4" x14ac:dyDescent="0.25">
      <c r="A628" t="s">
        <v>149</v>
      </c>
      <c r="B628" t="s">
        <v>6</v>
      </c>
      <c r="C628" t="s">
        <v>227</v>
      </c>
      <c r="D628" t="s">
        <v>281</v>
      </c>
    </row>
    <row r="629" spans="1:4" x14ac:dyDescent="0.25">
      <c r="A629" t="s">
        <v>149</v>
      </c>
      <c r="B629" t="s">
        <v>0</v>
      </c>
      <c r="C629" t="s">
        <v>227</v>
      </c>
      <c r="D629" t="s">
        <v>280</v>
      </c>
    </row>
    <row r="630" spans="1:4" x14ac:dyDescent="0.25">
      <c r="A630" t="s">
        <v>282</v>
      </c>
      <c r="B630" t="s">
        <v>0</v>
      </c>
      <c r="C630" t="s">
        <v>235</v>
      </c>
    </row>
    <row r="631" spans="1:4" x14ac:dyDescent="0.25">
      <c r="A631" t="s">
        <v>282</v>
      </c>
      <c r="B631" t="s">
        <v>0</v>
      </c>
      <c r="C631" t="s">
        <v>237</v>
      </c>
    </row>
    <row r="632" spans="1:4" x14ac:dyDescent="0.25">
      <c r="A632" t="s">
        <v>282</v>
      </c>
      <c r="B632" t="s">
        <v>6</v>
      </c>
      <c r="C632" t="s">
        <v>237</v>
      </c>
    </row>
    <row r="633" spans="1:4" x14ac:dyDescent="0.25">
      <c r="A633" t="s">
        <v>150</v>
      </c>
      <c r="B633" t="s">
        <v>0</v>
      </c>
      <c r="C633" t="s">
        <v>235</v>
      </c>
    </row>
    <row r="634" spans="1:4" x14ac:dyDescent="0.25">
      <c r="A634" t="s">
        <v>150</v>
      </c>
      <c r="B634" t="s">
        <v>6</v>
      </c>
      <c r="C634" t="s">
        <v>237</v>
      </c>
      <c r="D634" t="s">
        <v>283</v>
      </c>
    </row>
    <row r="635" spans="1:4" x14ac:dyDescent="0.25">
      <c r="A635" t="s">
        <v>150</v>
      </c>
      <c r="B635" t="s">
        <v>6</v>
      </c>
      <c r="C635" t="s">
        <v>239</v>
      </c>
      <c r="D635" t="s">
        <v>283</v>
      </c>
    </row>
    <row r="636" spans="1:4" x14ac:dyDescent="0.25">
      <c r="A636" t="s">
        <v>150</v>
      </c>
      <c r="B636" t="s">
        <v>0</v>
      </c>
      <c r="C636" t="s">
        <v>239</v>
      </c>
    </row>
    <row r="637" spans="1:4" x14ac:dyDescent="0.25">
      <c r="A637" t="s">
        <v>150</v>
      </c>
      <c r="B637" t="s">
        <v>6</v>
      </c>
      <c r="C637" t="s">
        <v>243</v>
      </c>
      <c r="D637" t="s">
        <v>283</v>
      </c>
    </row>
    <row r="638" spans="1:4" x14ac:dyDescent="0.25">
      <c r="A638" t="s">
        <v>150</v>
      </c>
      <c r="B638" t="s">
        <v>6</v>
      </c>
      <c r="C638" t="s">
        <v>240</v>
      </c>
      <c r="D638" t="s">
        <v>283</v>
      </c>
    </row>
    <row r="639" spans="1:4" x14ac:dyDescent="0.25">
      <c r="A639" t="s">
        <v>150</v>
      </c>
      <c r="B639" t="s">
        <v>0</v>
      </c>
      <c r="C639" t="s">
        <v>241</v>
      </c>
    </row>
    <row r="640" spans="1:4" x14ac:dyDescent="0.25">
      <c r="A640" t="s">
        <v>150</v>
      </c>
      <c r="B640" t="s">
        <v>6</v>
      </c>
      <c r="C640" t="s">
        <v>255</v>
      </c>
      <c r="D640" t="s">
        <v>283</v>
      </c>
    </row>
    <row r="641" spans="1:4" x14ac:dyDescent="0.25">
      <c r="A641" t="s">
        <v>150</v>
      </c>
      <c r="B641" t="s">
        <v>6</v>
      </c>
      <c r="C641" t="s">
        <v>227</v>
      </c>
      <c r="D641" t="s">
        <v>283</v>
      </c>
    </row>
    <row r="642" spans="1:4" x14ac:dyDescent="0.25">
      <c r="A642" t="s">
        <v>151</v>
      </c>
      <c r="B642" t="s">
        <v>0</v>
      </c>
      <c r="C642" t="s">
        <v>235</v>
      </c>
    </row>
    <row r="643" spans="1:4" x14ac:dyDescent="0.25">
      <c r="A643" t="s">
        <v>151</v>
      </c>
      <c r="B643" t="s">
        <v>6</v>
      </c>
      <c r="C643" t="s">
        <v>237</v>
      </c>
    </row>
    <row r="644" spans="1:4" x14ac:dyDescent="0.25">
      <c r="A644" t="s">
        <v>151</v>
      </c>
      <c r="B644" t="s">
        <v>6</v>
      </c>
      <c r="C644" t="s">
        <v>239</v>
      </c>
    </row>
    <row r="645" spans="1:4" x14ac:dyDescent="0.25">
      <c r="A645" t="s">
        <v>151</v>
      </c>
      <c r="B645" t="s">
        <v>0</v>
      </c>
      <c r="C645" t="s">
        <v>239</v>
      </c>
    </row>
    <row r="646" spans="1:4" x14ac:dyDescent="0.25">
      <c r="A646" t="s">
        <v>151</v>
      </c>
      <c r="B646" t="s">
        <v>0</v>
      </c>
      <c r="C646" t="s">
        <v>240</v>
      </c>
    </row>
    <row r="647" spans="1:4" x14ac:dyDescent="0.25">
      <c r="A647" t="s">
        <v>153</v>
      </c>
      <c r="B647" t="s">
        <v>0</v>
      </c>
      <c r="C647" t="s">
        <v>235</v>
      </c>
    </row>
    <row r="648" spans="1:4" x14ac:dyDescent="0.25">
      <c r="A648" t="s">
        <v>153</v>
      </c>
      <c r="B648" t="s">
        <v>6</v>
      </c>
      <c r="C648" t="s">
        <v>237</v>
      </c>
    </row>
    <row r="649" spans="1:4" x14ac:dyDescent="0.25">
      <c r="A649" t="s">
        <v>154</v>
      </c>
      <c r="B649" t="s">
        <v>0</v>
      </c>
      <c r="C649" t="s">
        <v>235</v>
      </c>
      <c r="D649" t="s">
        <v>284</v>
      </c>
    </row>
    <row r="650" spans="1:4" x14ac:dyDescent="0.25">
      <c r="A650" t="s">
        <v>154</v>
      </c>
      <c r="B650" t="s">
        <v>6</v>
      </c>
      <c r="C650" t="s">
        <v>237</v>
      </c>
    </row>
    <row r="651" spans="1:4" x14ac:dyDescent="0.25">
      <c r="A651" t="s">
        <v>154</v>
      </c>
      <c r="B651" t="s">
        <v>6</v>
      </c>
      <c r="C651" t="s">
        <v>240</v>
      </c>
    </row>
    <row r="652" spans="1:4" x14ac:dyDescent="0.25">
      <c r="A652" t="s">
        <v>154</v>
      </c>
      <c r="B652" t="s">
        <v>0</v>
      </c>
      <c r="C652" t="s">
        <v>240</v>
      </c>
      <c r="D652" t="s">
        <v>284</v>
      </c>
    </row>
    <row r="653" spans="1:4" x14ac:dyDescent="0.25">
      <c r="A653" t="s">
        <v>154</v>
      </c>
      <c r="B653" t="s">
        <v>0</v>
      </c>
      <c r="C653" t="s">
        <v>227</v>
      </c>
      <c r="D653" t="s">
        <v>284</v>
      </c>
    </row>
    <row r="654" spans="1:4" x14ac:dyDescent="0.25">
      <c r="A654" t="s">
        <v>155</v>
      </c>
      <c r="B654" t="s">
        <v>0</v>
      </c>
      <c r="C654" t="s">
        <v>235</v>
      </c>
    </row>
    <row r="655" spans="1:4" x14ac:dyDescent="0.25">
      <c r="A655" t="s">
        <v>155</v>
      </c>
      <c r="B655" t="s">
        <v>6</v>
      </c>
      <c r="C655" t="s">
        <v>237</v>
      </c>
    </row>
    <row r="656" spans="1:4" x14ac:dyDescent="0.25">
      <c r="A656" t="s">
        <v>156</v>
      </c>
      <c r="B656" t="s">
        <v>0</v>
      </c>
      <c r="C656" t="s">
        <v>235</v>
      </c>
    </row>
    <row r="657" spans="1:4" x14ac:dyDescent="0.25">
      <c r="A657" t="s">
        <v>156</v>
      </c>
      <c r="B657" t="s">
        <v>6</v>
      </c>
      <c r="C657" t="s">
        <v>237</v>
      </c>
    </row>
    <row r="658" spans="1:4" x14ac:dyDescent="0.25">
      <c r="A658" t="s">
        <v>157</v>
      </c>
      <c r="B658" t="s">
        <v>0</v>
      </c>
      <c r="C658" t="s">
        <v>235</v>
      </c>
    </row>
    <row r="659" spans="1:4" x14ac:dyDescent="0.25">
      <c r="A659" t="s">
        <v>157</v>
      </c>
      <c r="B659" t="s">
        <v>6</v>
      </c>
      <c r="C659" t="s">
        <v>239</v>
      </c>
    </row>
    <row r="660" spans="1:4" x14ac:dyDescent="0.25">
      <c r="A660" t="s">
        <v>157</v>
      </c>
      <c r="B660" t="s">
        <v>6</v>
      </c>
      <c r="C660" t="s">
        <v>240</v>
      </c>
    </row>
    <row r="661" spans="1:4" x14ac:dyDescent="0.25">
      <c r="A661" t="s">
        <v>157</v>
      </c>
      <c r="B661" t="s">
        <v>0</v>
      </c>
      <c r="C661" t="s">
        <v>240</v>
      </c>
    </row>
    <row r="662" spans="1:4" x14ac:dyDescent="0.25">
      <c r="A662" t="s">
        <v>158</v>
      </c>
      <c r="B662" t="s">
        <v>0</v>
      </c>
      <c r="C662" t="s">
        <v>235</v>
      </c>
    </row>
    <row r="663" spans="1:4" x14ac:dyDescent="0.25">
      <c r="A663" t="s">
        <v>158</v>
      </c>
      <c r="B663" t="s">
        <v>6</v>
      </c>
      <c r="C663" t="s">
        <v>237</v>
      </c>
    </row>
    <row r="664" spans="1:4" x14ac:dyDescent="0.25">
      <c r="A664" t="s">
        <v>158</v>
      </c>
      <c r="B664" t="s">
        <v>6</v>
      </c>
      <c r="C664" t="s">
        <v>239</v>
      </c>
    </row>
    <row r="665" spans="1:4" x14ac:dyDescent="0.25">
      <c r="A665" t="s">
        <v>158</v>
      </c>
      <c r="B665" t="s">
        <v>6</v>
      </c>
      <c r="C665" t="s">
        <v>240</v>
      </c>
    </row>
    <row r="666" spans="1:4" x14ac:dyDescent="0.25">
      <c r="A666" t="s">
        <v>159</v>
      </c>
      <c r="B666" t="s">
        <v>0</v>
      </c>
      <c r="C666" t="s">
        <v>235</v>
      </c>
    </row>
    <row r="667" spans="1:4" x14ac:dyDescent="0.25">
      <c r="A667" t="s">
        <v>159</v>
      </c>
      <c r="B667" t="s">
        <v>6</v>
      </c>
      <c r="C667" t="s">
        <v>237</v>
      </c>
    </row>
    <row r="668" spans="1:4" x14ac:dyDescent="0.25">
      <c r="A668" t="s">
        <v>159</v>
      </c>
      <c r="B668" t="s">
        <v>6</v>
      </c>
      <c r="C668" t="s">
        <v>239</v>
      </c>
    </row>
    <row r="669" spans="1:4" x14ac:dyDescent="0.25">
      <c r="A669" t="s">
        <v>406</v>
      </c>
      <c r="B669" t="s">
        <v>0</v>
      </c>
      <c r="C669" t="s">
        <v>235</v>
      </c>
    </row>
    <row r="670" spans="1:4" x14ac:dyDescent="0.25">
      <c r="A670" t="s">
        <v>406</v>
      </c>
      <c r="B670" t="s">
        <v>6</v>
      </c>
      <c r="C670" t="s">
        <v>237</v>
      </c>
      <c r="D670" t="s">
        <v>622</v>
      </c>
    </row>
    <row r="671" spans="1:4" x14ac:dyDescent="0.25">
      <c r="A671" t="s">
        <v>406</v>
      </c>
      <c r="B671" t="s">
        <v>6</v>
      </c>
      <c r="C671" t="s">
        <v>239</v>
      </c>
      <c r="D671" t="s">
        <v>622</v>
      </c>
    </row>
    <row r="672" spans="1:4" x14ac:dyDescent="0.25">
      <c r="A672" t="s">
        <v>406</v>
      </c>
      <c r="B672" t="s">
        <v>0</v>
      </c>
      <c r="C672" t="s">
        <v>239</v>
      </c>
    </row>
    <row r="673" spans="1:4" x14ac:dyDescent="0.25">
      <c r="A673" t="s">
        <v>406</v>
      </c>
      <c r="B673" t="s">
        <v>6</v>
      </c>
      <c r="C673" t="s">
        <v>243</v>
      </c>
      <c r="D673" t="s">
        <v>622</v>
      </c>
    </row>
    <row r="674" spans="1:4" x14ac:dyDescent="0.25">
      <c r="A674" t="s">
        <v>406</v>
      </c>
      <c r="B674" t="s">
        <v>6</v>
      </c>
      <c r="C674" t="s">
        <v>240</v>
      </c>
      <c r="D674" t="s">
        <v>622</v>
      </c>
    </row>
    <row r="675" spans="1:4" x14ac:dyDescent="0.25">
      <c r="A675" t="s">
        <v>406</v>
      </c>
      <c r="B675" t="s">
        <v>0</v>
      </c>
      <c r="C675" t="s">
        <v>240</v>
      </c>
    </row>
    <row r="676" spans="1:4" x14ac:dyDescent="0.25">
      <c r="A676" t="s">
        <v>406</v>
      </c>
      <c r="B676" t="s">
        <v>6</v>
      </c>
      <c r="C676" t="s">
        <v>227</v>
      </c>
      <c r="D676" t="s">
        <v>622</v>
      </c>
    </row>
    <row r="677" spans="1:4" x14ac:dyDescent="0.25">
      <c r="A677" t="s">
        <v>407</v>
      </c>
      <c r="B677" t="s">
        <v>0</v>
      </c>
      <c r="C677" t="s">
        <v>235</v>
      </c>
    </row>
    <row r="678" spans="1:4" x14ac:dyDescent="0.25">
      <c r="A678" t="s">
        <v>407</v>
      </c>
      <c r="B678" t="s">
        <v>6</v>
      </c>
      <c r="C678" t="s">
        <v>237</v>
      </c>
    </row>
    <row r="679" spans="1:4" x14ac:dyDescent="0.25">
      <c r="A679" t="s">
        <v>407</v>
      </c>
      <c r="B679" t="s">
        <v>6</v>
      </c>
      <c r="C679" t="s">
        <v>243</v>
      </c>
    </row>
    <row r="680" spans="1:4" x14ac:dyDescent="0.25">
      <c r="A680" t="s">
        <v>160</v>
      </c>
      <c r="B680" t="s">
        <v>0</v>
      </c>
      <c r="C680" t="s">
        <v>235</v>
      </c>
    </row>
    <row r="681" spans="1:4" x14ac:dyDescent="0.25">
      <c r="A681" t="s">
        <v>160</v>
      </c>
      <c r="B681" t="s">
        <v>6</v>
      </c>
      <c r="C681" t="s">
        <v>237</v>
      </c>
    </row>
    <row r="682" spans="1:4" x14ac:dyDescent="0.25">
      <c r="A682" t="s">
        <v>408</v>
      </c>
      <c r="B682" t="s">
        <v>0</v>
      </c>
      <c r="C682" t="s">
        <v>235</v>
      </c>
    </row>
    <row r="683" spans="1:4" x14ac:dyDescent="0.25">
      <c r="A683" t="s">
        <v>408</v>
      </c>
      <c r="B683" t="s">
        <v>6</v>
      </c>
      <c r="C683" t="s">
        <v>237</v>
      </c>
    </row>
    <row r="684" spans="1:4" x14ac:dyDescent="0.25">
      <c r="A684" t="s">
        <v>408</v>
      </c>
      <c r="B684" t="s">
        <v>6</v>
      </c>
      <c r="C684" t="s">
        <v>239</v>
      </c>
    </row>
    <row r="685" spans="1:4" x14ac:dyDescent="0.25">
      <c r="A685" t="s">
        <v>408</v>
      </c>
      <c r="B685" t="s">
        <v>0</v>
      </c>
      <c r="C685" t="s">
        <v>239</v>
      </c>
    </row>
    <row r="686" spans="1:4" x14ac:dyDescent="0.25">
      <c r="A686" t="s">
        <v>161</v>
      </c>
      <c r="B686" t="s">
        <v>0</v>
      </c>
      <c r="C686" t="s">
        <v>235</v>
      </c>
    </row>
    <row r="687" spans="1:4" x14ac:dyDescent="0.25">
      <c r="A687" t="s">
        <v>161</v>
      </c>
      <c r="B687" t="s">
        <v>6</v>
      </c>
      <c r="C687" t="s">
        <v>237</v>
      </c>
    </row>
    <row r="688" spans="1:4" x14ac:dyDescent="0.25">
      <c r="A688" t="s">
        <v>161</v>
      </c>
      <c r="B688" t="s">
        <v>6</v>
      </c>
      <c r="C688" t="s">
        <v>240</v>
      </c>
    </row>
    <row r="689" spans="1:4" x14ac:dyDescent="0.25">
      <c r="A689" t="s">
        <v>161</v>
      </c>
      <c r="B689" t="s">
        <v>0</v>
      </c>
      <c r="C689" t="s">
        <v>240</v>
      </c>
    </row>
    <row r="690" spans="1:4" x14ac:dyDescent="0.25">
      <c r="A690" t="s">
        <v>162</v>
      </c>
      <c r="B690" t="s">
        <v>0</v>
      </c>
      <c r="C690" t="s">
        <v>237</v>
      </c>
    </row>
    <row r="691" spans="1:4" x14ac:dyDescent="0.25">
      <c r="A691" t="s">
        <v>162</v>
      </c>
      <c r="B691" t="s">
        <v>6</v>
      </c>
      <c r="C691" t="s">
        <v>227</v>
      </c>
      <c r="D691" t="s">
        <v>285</v>
      </c>
    </row>
    <row r="692" spans="1:4" x14ac:dyDescent="0.25">
      <c r="A692" t="s">
        <v>163</v>
      </c>
      <c r="B692" t="s">
        <v>0</v>
      </c>
      <c r="C692" t="s">
        <v>235</v>
      </c>
    </row>
    <row r="693" spans="1:4" x14ac:dyDescent="0.25">
      <c r="A693" t="s">
        <v>163</v>
      </c>
      <c r="B693" t="s">
        <v>6</v>
      </c>
      <c r="C693" t="s">
        <v>237</v>
      </c>
    </row>
    <row r="694" spans="1:4" x14ac:dyDescent="0.25">
      <c r="A694" t="s">
        <v>603</v>
      </c>
      <c r="B694" t="s">
        <v>0</v>
      </c>
      <c r="C694" t="s">
        <v>235</v>
      </c>
    </row>
    <row r="695" spans="1:4" x14ac:dyDescent="0.25">
      <c r="A695" t="s">
        <v>603</v>
      </c>
      <c r="B695" t="s">
        <v>6</v>
      </c>
      <c r="C695" t="s">
        <v>237</v>
      </c>
    </row>
    <row r="696" spans="1:4" x14ac:dyDescent="0.25">
      <c r="A696" t="s">
        <v>164</v>
      </c>
      <c r="B696" t="s">
        <v>0</v>
      </c>
      <c r="C696" t="s">
        <v>235</v>
      </c>
    </row>
    <row r="697" spans="1:4" x14ac:dyDescent="0.25">
      <c r="A697" t="s">
        <v>164</v>
      </c>
      <c r="B697" t="s">
        <v>6</v>
      </c>
      <c r="C697" t="s">
        <v>237</v>
      </c>
    </row>
    <row r="698" spans="1:4" x14ac:dyDescent="0.25">
      <c r="A698" t="s">
        <v>164</v>
      </c>
      <c r="B698" t="s">
        <v>6</v>
      </c>
      <c r="C698" t="s">
        <v>239</v>
      </c>
    </row>
    <row r="699" spans="1:4" x14ac:dyDescent="0.25">
      <c r="A699" t="s">
        <v>604</v>
      </c>
      <c r="B699" t="s">
        <v>0</v>
      </c>
      <c r="C699" t="s">
        <v>235</v>
      </c>
    </row>
    <row r="700" spans="1:4" x14ac:dyDescent="0.25">
      <c r="A700" t="s">
        <v>604</v>
      </c>
      <c r="B700" t="s">
        <v>6</v>
      </c>
      <c r="C700" t="s">
        <v>227</v>
      </c>
      <c r="D700" t="s">
        <v>623</v>
      </c>
    </row>
    <row r="701" spans="1:4" x14ac:dyDescent="0.25">
      <c r="A701" t="s">
        <v>409</v>
      </c>
      <c r="B701" t="s">
        <v>0</v>
      </c>
      <c r="C701" t="s">
        <v>235</v>
      </c>
    </row>
    <row r="702" spans="1:4" x14ac:dyDescent="0.25">
      <c r="A702" t="s">
        <v>409</v>
      </c>
      <c r="B702" t="s">
        <v>6</v>
      </c>
      <c r="C702" t="s">
        <v>237</v>
      </c>
    </row>
    <row r="703" spans="1:4" x14ac:dyDescent="0.25">
      <c r="A703" t="s">
        <v>409</v>
      </c>
      <c r="B703" t="s">
        <v>6</v>
      </c>
      <c r="C703" t="s">
        <v>240</v>
      </c>
    </row>
    <row r="704" spans="1:4" x14ac:dyDescent="0.25">
      <c r="A704" t="s">
        <v>409</v>
      </c>
      <c r="B704" t="s">
        <v>0</v>
      </c>
      <c r="C704" t="s">
        <v>240</v>
      </c>
    </row>
    <row r="705" spans="1:3" x14ac:dyDescent="0.25">
      <c r="A705" t="s">
        <v>165</v>
      </c>
      <c r="B705" t="s">
        <v>0</v>
      </c>
      <c r="C705" t="s">
        <v>235</v>
      </c>
    </row>
    <row r="706" spans="1:3" x14ac:dyDescent="0.25">
      <c r="A706" t="s">
        <v>165</v>
      </c>
      <c r="B706" t="s">
        <v>0</v>
      </c>
      <c r="C706" t="s">
        <v>237</v>
      </c>
    </row>
    <row r="707" spans="1:3" x14ac:dyDescent="0.25">
      <c r="A707" t="s">
        <v>165</v>
      </c>
      <c r="B707" t="s">
        <v>6</v>
      </c>
      <c r="C707" t="s">
        <v>237</v>
      </c>
    </row>
    <row r="708" spans="1:3" x14ac:dyDescent="0.25">
      <c r="A708" t="s">
        <v>165</v>
      </c>
      <c r="B708" t="s">
        <v>6</v>
      </c>
      <c r="C708" t="s">
        <v>240</v>
      </c>
    </row>
    <row r="709" spans="1:3" x14ac:dyDescent="0.25">
      <c r="A709" t="s">
        <v>165</v>
      </c>
      <c r="B709" t="s">
        <v>0</v>
      </c>
      <c r="C709" t="s">
        <v>240</v>
      </c>
    </row>
    <row r="710" spans="1:3" x14ac:dyDescent="0.25">
      <c r="A710" t="s">
        <v>166</v>
      </c>
      <c r="B710" t="s">
        <v>0</v>
      </c>
      <c r="C710" t="s">
        <v>235</v>
      </c>
    </row>
    <row r="711" spans="1:3" x14ac:dyDescent="0.25">
      <c r="A711" t="s">
        <v>166</v>
      </c>
      <c r="B711" t="s">
        <v>6</v>
      </c>
      <c r="C711" t="s">
        <v>237</v>
      </c>
    </row>
    <row r="712" spans="1:3" x14ac:dyDescent="0.25">
      <c r="A712" t="s">
        <v>166</v>
      </c>
      <c r="B712" t="s">
        <v>0</v>
      </c>
      <c r="C712" t="s">
        <v>239</v>
      </c>
    </row>
    <row r="713" spans="1:3" x14ac:dyDescent="0.25">
      <c r="A713" t="s">
        <v>166</v>
      </c>
      <c r="B713" t="s">
        <v>6</v>
      </c>
      <c r="C713" t="s">
        <v>243</v>
      </c>
    </row>
    <row r="714" spans="1:3" x14ac:dyDescent="0.25">
      <c r="A714" t="s">
        <v>166</v>
      </c>
      <c r="B714" t="s">
        <v>6</v>
      </c>
      <c r="C714" t="s">
        <v>240</v>
      </c>
    </row>
    <row r="715" spans="1:3" x14ac:dyDescent="0.25">
      <c r="A715" t="s">
        <v>166</v>
      </c>
      <c r="B715" t="s">
        <v>0</v>
      </c>
      <c r="C715" t="s">
        <v>240</v>
      </c>
    </row>
    <row r="716" spans="1:3" x14ac:dyDescent="0.25">
      <c r="A716" t="s">
        <v>166</v>
      </c>
      <c r="B716" t="s">
        <v>0</v>
      </c>
      <c r="C716" t="s">
        <v>241</v>
      </c>
    </row>
    <row r="717" spans="1:3" x14ac:dyDescent="0.25">
      <c r="A717" t="s">
        <v>166</v>
      </c>
      <c r="B717" t="s">
        <v>6</v>
      </c>
      <c r="C717" t="s">
        <v>241</v>
      </c>
    </row>
    <row r="718" spans="1:3" x14ac:dyDescent="0.25">
      <c r="A718" t="s">
        <v>166</v>
      </c>
      <c r="B718" t="s">
        <v>6</v>
      </c>
      <c r="C718" t="s">
        <v>255</v>
      </c>
    </row>
    <row r="719" spans="1:3" x14ac:dyDescent="0.25">
      <c r="A719" t="s">
        <v>166</v>
      </c>
      <c r="B719" t="s">
        <v>0</v>
      </c>
      <c r="C719" t="s">
        <v>255</v>
      </c>
    </row>
    <row r="720" spans="1:3" x14ac:dyDescent="0.25">
      <c r="A720" t="s">
        <v>167</v>
      </c>
      <c r="B720" t="s">
        <v>0</v>
      </c>
      <c r="C720" t="s">
        <v>235</v>
      </c>
    </row>
    <row r="721" spans="1:4" x14ac:dyDescent="0.25">
      <c r="A721" t="s">
        <v>167</v>
      </c>
      <c r="B721" t="s">
        <v>6</v>
      </c>
      <c r="C721" t="s">
        <v>237</v>
      </c>
    </row>
    <row r="722" spans="1:4" x14ac:dyDescent="0.25">
      <c r="A722" t="s">
        <v>168</v>
      </c>
      <c r="B722" t="s">
        <v>0</v>
      </c>
      <c r="C722" t="s">
        <v>235</v>
      </c>
    </row>
    <row r="723" spans="1:4" x14ac:dyDescent="0.25">
      <c r="A723" t="s">
        <v>168</v>
      </c>
      <c r="B723" t="s">
        <v>6</v>
      </c>
      <c r="C723" t="s">
        <v>237</v>
      </c>
    </row>
    <row r="724" spans="1:4" x14ac:dyDescent="0.25">
      <c r="A724" t="s">
        <v>410</v>
      </c>
      <c r="B724" t="s">
        <v>0</v>
      </c>
      <c r="C724" t="s">
        <v>237</v>
      </c>
    </row>
    <row r="725" spans="1:4" x14ac:dyDescent="0.25">
      <c r="A725" t="s">
        <v>410</v>
      </c>
      <c r="B725" t="s">
        <v>6</v>
      </c>
      <c r="C725" t="s">
        <v>227</v>
      </c>
      <c r="D725" t="s">
        <v>606</v>
      </c>
    </row>
    <row r="726" spans="1:4" x14ac:dyDescent="0.25">
      <c r="A726" t="s">
        <v>169</v>
      </c>
      <c r="B726" t="s">
        <v>0</v>
      </c>
      <c r="C726" t="s">
        <v>235</v>
      </c>
    </row>
    <row r="727" spans="1:4" x14ac:dyDescent="0.25">
      <c r="A727" t="s">
        <v>169</v>
      </c>
      <c r="B727" t="s">
        <v>6</v>
      </c>
      <c r="C727" t="s">
        <v>237</v>
      </c>
    </row>
    <row r="728" spans="1:4" x14ac:dyDescent="0.25">
      <c r="A728" t="s">
        <v>169</v>
      </c>
      <c r="B728" t="s">
        <v>6</v>
      </c>
      <c r="C728" t="s">
        <v>239</v>
      </c>
    </row>
    <row r="729" spans="1:4" x14ac:dyDescent="0.25">
      <c r="A729" t="s">
        <v>655</v>
      </c>
      <c r="B729" t="s">
        <v>0</v>
      </c>
      <c r="C729" t="s">
        <v>235</v>
      </c>
    </row>
    <row r="730" spans="1:4" x14ac:dyDescent="0.25">
      <c r="A730" t="s">
        <v>655</v>
      </c>
      <c r="B730" t="s">
        <v>6</v>
      </c>
      <c r="C730" t="s">
        <v>237</v>
      </c>
    </row>
    <row r="731" spans="1:4" x14ac:dyDescent="0.25">
      <c r="A731" t="s">
        <v>655</v>
      </c>
      <c r="B731" t="s">
        <v>6</v>
      </c>
      <c r="C731" t="s">
        <v>240</v>
      </c>
    </row>
    <row r="732" spans="1:4" x14ac:dyDescent="0.25">
      <c r="A732" t="s">
        <v>655</v>
      </c>
      <c r="B732" t="s">
        <v>0</v>
      </c>
      <c r="C732" t="s">
        <v>240</v>
      </c>
    </row>
    <row r="733" spans="1:4" x14ac:dyDescent="0.25">
      <c r="A733" t="s">
        <v>170</v>
      </c>
      <c r="B733" t="s">
        <v>0</v>
      </c>
      <c r="C733" t="s">
        <v>227</v>
      </c>
      <c r="D733" t="s">
        <v>286</v>
      </c>
    </row>
    <row r="734" spans="1:4" x14ac:dyDescent="0.25">
      <c r="A734" t="s">
        <v>170</v>
      </c>
      <c r="B734" t="s">
        <v>6</v>
      </c>
      <c r="C734" t="s">
        <v>227</v>
      </c>
      <c r="D734" t="s">
        <v>287</v>
      </c>
    </row>
    <row r="735" spans="1:4" x14ac:dyDescent="0.25">
      <c r="A735" t="s">
        <v>171</v>
      </c>
      <c r="B735" t="s">
        <v>0</v>
      </c>
      <c r="C735" t="s">
        <v>237</v>
      </c>
    </row>
    <row r="736" spans="1:4" x14ac:dyDescent="0.25">
      <c r="A736" t="s">
        <v>171</v>
      </c>
      <c r="B736" t="s">
        <v>6</v>
      </c>
      <c r="C736" t="s">
        <v>227</v>
      </c>
      <c r="D736" t="s">
        <v>288</v>
      </c>
    </row>
    <row r="737" spans="1:4" x14ac:dyDescent="0.25">
      <c r="A737" t="s">
        <v>172</v>
      </c>
      <c r="B737" t="s">
        <v>0</v>
      </c>
      <c r="C737" t="s">
        <v>235</v>
      </c>
    </row>
    <row r="738" spans="1:4" x14ac:dyDescent="0.25">
      <c r="A738" t="s">
        <v>172</v>
      </c>
      <c r="B738" t="s">
        <v>6</v>
      </c>
      <c r="C738" t="s">
        <v>237</v>
      </c>
    </row>
    <row r="739" spans="1:4" x14ac:dyDescent="0.25">
      <c r="A739" t="s">
        <v>172</v>
      </c>
      <c r="B739" t="s">
        <v>6</v>
      </c>
      <c r="C739" t="s">
        <v>239</v>
      </c>
    </row>
    <row r="740" spans="1:4" x14ac:dyDescent="0.25">
      <c r="A740" t="s">
        <v>172</v>
      </c>
      <c r="B740" t="s">
        <v>6</v>
      </c>
      <c r="C740" t="s">
        <v>240</v>
      </c>
    </row>
    <row r="741" spans="1:4" x14ac:dyDescent="0.25">
      <c r="A741" t="s">
        <v>172</v>
      </c>
      <c r="B741" t="s">
        <v>0</v>
      </c>
      <c r="C741" t="s">
        <v>240</v>
      </c>
    </row>
    <row r="742" spans="1:4" x14ac:dyDescent="0.25">
      <c r="A742" t="s">
        <v>173</v>
      </c>
      <c r="B742" t="s">
        <v>0</v>
      </c>
      <c r="C742" t="s">
        <v>235</v>
      </c>
    </row>
    <row r="743" spans="1:4" x14ac:dyDescent="0.25">
      <c r="A743" t="s">
        <v>173</v>
      </c>
      <c r="B743" t="s">
        <v>6</v>
      </c>
      <c r="C743" t="s">
        <v>237</v>
      </c>
    </row>
    <row r="744" spans="1:4" x14ac:dyDescent="0.25">
      <c r="A744" t="s">
        <v>173</v>
      </c>
      <c r="B744" t="s">
        <v>6</v>
      </c>
      <c r="C744" t="s">
        <v>240</v>
      </c>
    </row>
    <row r="745" spans="1:4" x14ac:dyDescent="0.25">
      <c r="A745" t="s">
        <v>173</v>
      </c>
      <c r="B745" t="s">
        <v>0</v>
      </c>
      <c r="C745" t="s">
        <v>240</v>
      </c>
    </row>
    <row r="746" spans="1:4" x14ac:dyDescent="0.25">
      <c r="A746" t="s">
        <v>173</v>
      </c>
      <c r="B746" t="s">
        <v>0</v>
      </c>
      <c r="C746" t="s">
        <v>241</v>
      </c>
    </row>
    <row r="747" spans="1:4" x14ac:dyDescent="0.25">
      <c r="A747" t="s">
        <v>173</v>
      </c>
      <c r="B747" t="s">
        <v>0</v>
      </c>
      <c r="C747" t="s">
        <v>255</v>
      </c>
    </row>
    <row r="748" spans="1:4" x14ac:dyDescent="0.25">
      <c r="A748" t="s">
        <v>174</v>
      </c>
      <c r="B748" t="s">
        <v>0</v>
      </c>
      <c r="C748" t="s">
        <v>235</v>
      </c>
    </row>
    <row r="749" spans="1:4" x14ac:dyDescent="0.25">
      <c r="A749" t="s">
        <v>174</v>
      </c>
      <c r="B749" t="s">
        <v>6</v>
      </c>
      <c r="C749" t="s">
        <v>237</v>
      </c>
    </row>
    <row r="750" spans="1:4" x14ac:dyDescent="0.25">
      <c r="A750" t="s">
        <v>607</v>
      </c>
      <c r="B750" t="s">
        <v>0</v>
      </c>
      <c r="C750" t="s">
        <v>235</v>
      </c>
    </row>
    <row r="751" spans="1:4" x14ac:dyDescent="0.25">
      <c r="A751" t="s">
        <v>607</v>
      </c>
      <c r="B751" t="s">
        <v>6</v>
      </c>
      <c r="C751" t="s">
        <v>237</v>
      </c>
      <c r="D751" t="s">
        <v>624</v>
      </c>
    </row>
    <row r="752" spans="1:4" x14ac:dyDescent="0.25">
      <c r="A752" t="s">
        <v>607</v>
      </c>
      <c r="B752" t="s">
        <v>6</v>
      </c>
      <c r="C752" t="s">
        <v>227</v>
      </c>
      <c r="D752" t="s">
        <v>624</v>
      </c>
    </row>
    <row r="753" spans="1:4" x14ac:dyDescent="0.25">
      <c r="A753" t="s">
        <v>176</v>
      </c>
      <c r="B753" t="s">
        <v>0</v>
      </c>
      <c r="C753" t="s">
        <v>235</v>
      </c>
    </row>
    <row r="754" spans="1:4" x14ac:dyDescent="0.25">
      <c r="A754" t="s">
        <v>176</v>
      </c>
      <c r="B754" t="s">
        <v>6</v>
      </c>
      <c r="C754" t="s">
        <v>237</v>
      </c>
    </row>
    <row r="755" spans="1:4" x14ac:dyDescent="0.25">
      <c r="A755" t="s">
        <v>176</v>
      </c>
      <c r="B755" t="s">
        <v>6</v>
      </c>
      <c r="C755" t="s">
        <v>239</v>
      </c>
    </row>
    <row r="756" spans="1:4" x14ac:dyDescent="0.25">
      <c r="A756" t="s">
        <v>176</v>
      </c>
      <c r="B756" t="s">
        <v>6</v>
      </c>
      <c r="C756" t="s">
        <v>240</v>
      </c>
    </row>
    <row r="757" spans="1:4" x14ac:dyDescent="0.25">
      <c r="A757" t="s">
        <v>176</v>
      </c>
      <c r="B757" t="s">
        <v>0</v>
      </c>
      <c r="C757" t="s">
        <v>240</v>
      </c>
    </row>
    <row r="758" spans="1:4" x14ac:dyDescent="0.25">
      <c r="A758" t="s">
        <v>176</v>
      </c>
      <c r="B758" t="s">
        <v>6</v>
      </c>
      <c r="C758" t="s">
        <v>241</v>
      </c>
    </row>
    <row r="759" spans="1:4" x14ac:dyDescent="0.25">
      <c r="A759" t="s">
        <v>177</v>
      </c>
      <c r="B759" t="s">
        <v>0</v>
      </c>
      <c r="C759" t="s">
        <v>235</v>
      </c>
    </row>
    <row r="760" spans="1:4" x14ac:dyDescent="0.25">
      <c r="A760" t="s">
        <v>177</v>
      </c>
      <c r="B760" t="s">
        <v>6</v>
      </c>
      <c r="C760" t="s">
        <v>237</v>
      </c>
    </row>
    <row r="761" spans="1:4" x14ac:dyDescent="0.25">
      <c r="A761" t="s">
        <v>178</v>
      </c>
      <c r="B761" t="s">
        <v>0</v>
      </c>
      <c r="C761" t="s">
        <v>235</v>
      </c>
    </row>
    <row r="762" spans="1:4" x14ac:dyDescent="0.25">
      <c r="A762" t="s">
        <v>178</v>
      </c>
      <c r="B762" t="s">
        <v>6</v>
      </c>
      <c r="C762" t="s">
        <v>227</v>
      </c>
      <c r="D762" t="s">
        <v>289</v>
      </c>
    </row>
    <row r="763" spans="1:4" x14ac:dyDescent="0.25">
      <c r="A763" t="s">
        <v>179</v>
      </c>
      <c r="B763" t="s">
        <v>0</v>
      </c>
      <c r="C763" t="s">
        <v>235</v>
      </c>
    </row>
    <row r="764" spans="1:4" x14ac:dyDescent="0.25">
      <c r="A764" t="s">
        <v>179</v>
      </c>
      <c r="B764" t="s">
        <v>0</v>
      </c>
      <c r="C764" t="s">
        <v>239</v>
      </c>
    </row>
    <row r="765" spans="1:4" x14ac:dyDescent="0.25">
      <c r="A765" t="s">
        <v>179</v>
      </c>
      <c r="B765" t="s">
        <v>6</v>
      </c>
      <c r="C765" t="s">
        <v>239</v>
      </c>
    </row>
    <row r="766" spans="1:4" x14ac:dyDescent="0.25">
      <c r="A766" t="s">
        <v>180</v>
      </c>
      <c r="B766" t="s">
        <v>0</v>
      </c>
      <c r="C766" t="s">
        <v>235</v>
      </c>
    </row>
    <row r="767" spans="1:4" x14ac:dyDescent="0.25">
      <c r="A767" t="s">
        <v>180</v>
      </c>
      <c r="B767" t="s">
        <v>6</v>
      </c>
      <c r="C767" t="s">
        <v>237</v>
      </c>
    </row>
    <row r="768" spans="1:4" x14ac:dyDescent="0.25">
      <c r="A768" t="s">
        <v>411</v>
      </c>
      <c r="B768" t="s">
        <v>0</v>
      </c>
      <c r="C768" t="s">
        <v>235</v>
      </c>
    </row>
    <row r="769" spans="1:4" x14ac:dyDescent="0.25">
      <c r="A769" t="s">
        <v>411</v>
      </c>
      <c r="B769" t="s">
        <v>6</v>
      </c>
      <c r="C769" t="s">
        <v>237</v>
      </c>
    </row>
    <row r="770" spans="1:4" x14ac:dyDescent="0.25">
      <c r="A770" t="s">
        <v>181</v>
      </c>
      <c r="B770" t="s">
        <v>0</v>
      </c>
      <c r="C770" t="s">
        <v>235</v>
      </c>
    </row>
    <row r="771" spans="1:4" x14ac:dyDescent="0.25">
      <c r="A771" t="s">
        <v>181</v>
      </c>
      <c r="B771" t="s">
        <v>6</v>
      </c>
      <c r="C771" t="s">
        <v>237</v>
      </c>
    </row>
    <row r="772" spans="1:4" x14ac:dyDescent="0.25">
      <c r="A772" t="s">
        <v>181</v>
      </c>
      <c r="B772" t="s">
        <v>6</v>
      </c>
      <c r="C772" t="s">
        <v>239</v>
      </c>
    </row>
    <row r="773" spans="1:4" x14ac:dyDescent="0.25">
      <c r="A773" t="s">
        <v>667</v>
      </c>
      <c r="B773" t="s">
        <v>0</v>
      </c>
      <c r="C773" t="s">
        <v>237</v>
      </c>
    </row>
    <row r="774" spans="1:4" x14ac:dyDescent="0.25">
      <c r="A774" t="s">
        <v>667</v>
      </c>
      <c r="B774" t="s">
        <v>6</v>
      </c>
      <c r="C774" t="s">
        <v>227</v>
      </c>
      <c r="D774" t="s">
        <v>685</v>
      </c>
    </row>
    <row r="775" spans="1:4" x14ac:dyDescent="0.25">
      <c r="A775" t="s">
        <v>182</v>
      </c>
      <c r="B775" t="s">
        <v>0</v>
      </c>
      <c r="C775" t="s">
        <v>235</v>
      </c>
    </row>
    <row r="776" spans="1:4" x14ac:dyDescent="0.25">
      <c r="A776" t="s">
        <v>182</v>
      </c>
      <c r="B776" t="s">
        <v>6</v>
      </c>
      <c r="C776" t="s">
        <v>237</v>
      </c>
    </row>
    <row r="777" spans="1:4" x14ac:dyDescent="0.25">
      <c r="A777" t="s">
        <v>668</v>
      </c>
      <c r="B777" t="s">
        <v>0</v>
      </c>
      <c r="C777" t="s">
        <v>237</v>
      </c>
    </row>
    <row r="778" spans="1:4" x14ac:dyDescent="0.25">
      <c r="A778" t="s">
        <v>668</v>
      </c>
      <c r="B778" t="s">
        <v>6</v>
      </c>
      <c r="C778" t="s">
        <v>227</v>
      </c>
      <c r="D778" t="s">
        <v>738</v>
      </c>
    </row>
    <row r="779" spans="1:4" x14ac:dyDescent="0.25">
      <c r="A779" t="s">
        <v>183</v>
      </c>
      <c r="B779" t="s">
        <v>0</v>
      </c>
      <c r="C779" t="s">
        <v>235</v>
      </c>
    </row>
    <row r="780" spans="1:4" x14ac:dyDescent="0.25">
      <c r="A780" t="s">
        <v>183</v>
      </c>
      <c r="B780" t="s">
        <v>6</v>
      </c>
      <c r="C780" t="s">
        <v>237</v>
      </c>
    </row>
    <row r="781" spans="1:4" x14ac:dyDescent="0.25">
      <c r="A781" t="s">
        <v>184</v>
      </c>
      <c r="B781" t="s">
        <v>0</v>
      </c>
      <c r="C781" t="s">
        <v>235</v>
      </c>
    </row>
    <row r="782" spans="1:4" x14ac:dyDescent="0.25">
      <c r="A782" t="s">
        <v>184</v>
      </c>
      <c r="B782" t="s">
        <v>6</v>
      </c>
      <c r="C782" t="s">
        <v>237</v>
      </c>
    </row>
    <row r="783" spans="1:4" x14ac:dyDescent="0.25">
      <c r="A783" t="s">
        <v>184</v>
      </c>
      <c r="B783" t="s">
        <v>6</v>
      </c>
      <c r="C783" t="s">
        <v>243</v>
      </c>
    </row>
    <row r="784" spans="1:4" x14ac:dyDescent="0.25">
      <c r="A784" t="s">
        <v>185</v>
      </c>
      <c r="B784" t="s">
        <v>0</v>
      </c>
      <c r="C784" t="s">
        <v>235</v>
      </c>
    </row>
    <row r="785" spans="1:4" x14ac:dyDescent="0.25">
      <c r="A785" t="s">
        <v>185</v>
      </c>
      <c r="B785" t="s">
        <v>6</v>
      </c>
      <c r="C785" t="s">
        <v>239</v>
      </c>
    </row>
    <row r="786" spans="1:4" x14ac:dyDescent="0.25">
      <c r="A786" t="s">
        <v>186</v>
      </c>
      <c r="B786" t="s">
        <v>0</v>
      </c>
      <c r="C786" t="s">
        <v>235</v>
      </c>
    </row>
    <row r="787" spans="1:4" x14ac:dyDescent="0.25">
      <c r="A787" t="s">
        <v>186</v>
      </c>
      <c r="B787" t="s">
        <v>0</v>
      </c>
      <c r="C787" t="s">
        <v>237</v>
      </c>
    </row>
    <row r="788" spans="1:4" x14ac:dyDescent="0.25">
      <c r="A788" t="s">
        <v>186</v>
      </c>
      <c r="B788" t="s">
        <v>6</v>
      </c>
      <c r="C788" t="s">
        <v>237</v>
      </c>
    </row>
    <row r="789" spans="1:4" x14ac:dyDescent="0.25">
      <c r="A789" t="s">
        <v>186</v>
      </c>
      <c r="B789" t="s">
        <v>0</v>
      </c>
      <c r="C789" t="s">
        <v>239</v>
      </c>
    </row>
    <row r="790" spans="1:4" x14ac:dyDescent="0.25">
      <c r="A790" t="s">
        <v>186</v>
      </c>
      <c r="B790" t="s">
        <v>6</v>
      </c>
      <c r="C790" t="s">
        <v>240</v>
      </c>
    </row>
    <row r="791" spans="1:4" x14ac:dyDescent="0.25">
      <c r="A791" t="s">
        <v>187</v>
      </c>
      <c r="B791" t="s">
        <v>0</v>
      </c>
      <c r="C791" t="s">
        <v>235</v>
      </c>
    </row>
    <row r="792" spans="1:4" x14ac:dyDescent="0.25">
      <c r="A792" t="s">
        <v>187</v>
      </c>
      <c r="B792" t="s">
        <v>0</v>
      </c>
      <c r="C792" t="s">
        <v>240</v>
      </c>
    </row>
    <row r="793" spans="1:4" x14ac:dyDescent="0.25">
      <c r="A793" t="s">
        <v>187</v>
      </c>
      <c r="B793" t="s">
        <v>6</v>
      </c>
      <c r="C793" t="s">
        <v>240</v>
      </c>
      <c r="D793" t="s">
        <v>290</v>
      </c>
    </row>
    <row r="794" spans="1:4" x14ac:dyDescent="0.25">
      <c r="A794" t="s">
        <v>187</v>
      </c>
      <c r="B794" t="s">
        <v>6</v>
      </c>
      <c r="C794" t="s">
        <v>227</v>
      </c>
      <c r="D794" t="s">
        <v>290</v>
      </c>
    </row>
    <row r="795" spans="1:4" x14ac:dyDescent="0.25">
      <c r="A795" t="s">
        <v>669</v>
      </c>
      <c r="B795" t="s">
        <v>0</v>
      </c>
      <c r="C795" t="s">
        <v>235</v>
      </c>
    </row>
    <row r="796" spans="1:4" x14ac:dyDescent="0.25">
      <c r="A796" t="s">
        <v>669</v>
      </c>
      <c r="B796" t="s">
        <v>6</v>
      </c>
      <c r="C796" t="s">
        <v>237</v>
      </c>
    </row>
    <row r="797" spans="1:4" x14ac:dyDescent="0.25">
      <c r="A797" t="s">
        <v>188</v>
      </c>
      <c r="B797" t="s">
        <v>0</v>
      </c>
      <c r="C797" t="s">
        <v>235</v>
      </c>
    </row>
    <row r="798" spans="1:4" x14ac:dyDescent="0.25">
      <c r="A798" t="s">
        <v>188</v>
      </c>
      <c r="B798" t="s">
        <v>6</v>
      </c>
      <c r="C798" t="s">
        <v>237</v>
      </c>
    </row>
    <row r="799" spans="1:4" x14ac:dyDescent="0.25">
      <c r="A799" t="s">
        <v>656</v>
      </c>
      <c r="B799" t="s">
        <v>0</v>
      </c>
      <c r="C799" t="s">
        <v>235</v>
      </c>
    </row>
    <row r="800" spans="1:4" x14ac:dyDescent="0.25">
      <c r="A800" t="s">
        <v>656</v>
      </c>
      <c r="B800" t="s">
        <v>0</v>
      </c>
      <c r="C800" t="s">
        <v>240</v>
      </c>
    </row>
    <row r="801" spans="1:4" x14ac:dyDescent="0.25">
      <c r="A801" t="s">
        <v>656</v>
      </c>
      <c r="B801" t="s">
        <v>6</v>
      </c>
      <c r="C801" t="s">
        <v>227</v>
      </c>
      <c r="D801" t="s">
        <v>747</v>
      </c>
    </row>
    <row r="802" spans="1:4" x14ac:dyDescent="0.25">
      <c r="A802" t="s">
        <v>670</v>
      </c>
      <c r="B802" t="s">
        <v>0</v>
      </c>
      <c r="C802" t="s">
        <v>235</v>
      </c>
    </row>
    <row r="803" spans="1:4" x14ac:dyDescent="0.25">
      <c r="A803" t="s">
        <v>670</v>
      </c>
      <c r="B803" t="s">
        <v>0</v>
      </c>
      <c r="C803" t="s">
        <v>237</v>
      </c>
    </row>
    <row r="804" spans="1:4" x14ac:dyDescent="0.25">
      <c r="A804" t="s">
        <v>670</v>
      </c>
      <c r="B804" t="s">
        <v>6</v>
      </c>
      <c r="C804" t="s">
        <v>239</v>
      </c>
    </row>
    <row r="805" spans="1:4" x14ac:dyDescent="0.25">
      <c r="A805" t="s">
        <v>670</v>
      </c>
      <c r="B805" t="s">
        <v>6</v>
      </c>
      <c r="C805" t="s">
        <v>243</v>
      </c>
    </row>
    <row r="806" spans="1:4" x14ac:dyDescent="0.25">
      <c r="A806" t="s">
        <v>670</v>
      </c>
      <c r="B806" t="s">
        <v>6</v>
      </c>
      <c r="C806" t="s">
        <v>240</v>
      </c>
    </row>
    <row r="807" spans="1:4" x14ac:dyDescent="0.25">
      <c r="A807" t="s">
        <v>670</v>
      </c>
      <c r="B807" t="s">
        <v>0</v>
      </c>
      <c r="C807" t="s">
        <v>240</v>
      </c>
    </row>
    <row r="808" spans="1:4" x14ac:dyDescent="0.25">
      <c r="A808" t="s">
        <v>189</v>
      </c>
      <c r="B808" t="s">
        <v>0</v>
      </c>
      <c r="C808" t="s">
        <v>235</v>
      </c>
    </row>
    <row r="809" spans="1:4" x14ac:dyDescent="0.25">
      <c r="A809" t="s">
        <v>189</v>
      </c>
      <c r="B809" t="s">
        <v>6</v>
      </c>
      <c r="C809" t="s">
        <v>237</v>
      </c>
    </row>
    <row r="810" spans="1:4" x14ac:dyDescent="0.25">
      <c r="A810" t="s">
        <v>189</v>
      </c>
      <c r="B810" t="s">
        <v>6</v>
      </c>
      <c r="C810" t="s">
        <v>239</v>
      </c>
    </row>
    <row r="811" spans="1:4" x14ac:dyDescent="0.25">
      <c r="A811" t="s">
        <v>189</v>
      </c>
      <c r="B811" t="s">
        <v>6</v>
      </c>
      <c r="C811" t="s">
        <v>240</v>
      </c>
    </row>
    <row r="812" spans="1:4" x14ac:dyDescent="0.25">
      <c r="A812" t="s">
        <v>189</v>
      </c>
      <c r="B812" t="s">
        <v>0</v>
      </c>
      <c r="C812" t="s">
        <v>240</v>
      </c>
    </row>
    <row r="813" spans="1:4" x14ac:dyDescent="0.25">
      <c r="A813" t="s">
        <v>190</v>
      </c>
      <c r="B813" t="s">
        <v>0</v>
      </c>
      <c r="C813" t="s">
        <v>235</v>
      </c>
    </row>
    <row r="814" spans="1:4" x14ac:dyDescent="0.25">
      <c r="A814" t="s">
        <v>190</v>
      </c>
      <c r="B814" t="s">
        <v>0</v>
      </c>
      <c r="C814" t="s">
        <v>237</v>
      </c>
    </row>
    <row r="815" spans="1:4" x14ac:dyDescent="0.25">
      <c r="A815" t="s">
        <v>190</v>
      </c>
      <c r="B815" t="s">
        <v>6</v>
      </c>
      <c r="C815" t="s">
        <v>237</v>
      </c>
    </row>
    <row r="816" spans="1:4" x14ac:dyDescent="0.25">
      <c r="A816" t="s">
        <v>190</v>
      </c>
      <c r="B816" t="s">
        <v>6</v>
      </c>
      <c r="C816" t="s">
        <v>240</v>
      </c>
    </row>
    <row r="817" spans="1:3" x14ac:dyDescent="0.25">
      <c r="A817" t="s">
        <v>191</v>
      </c>
      <c r="B817" t="s">
        <v>0</v>
      </c>
      <c r="C817" t="s">
        <v>235</v>
      </c>
    </row>
    <row r="818" spans="1:3" x14ac:dyDescent="0.25">
      <c r="A818" t="s">
        <v>191</v>
      </c>
      <c r="B818" t="s">
        <v>0</v>
      </c>
      <c r="C818" t="s">
        <v>237</v>
      </c>
    </row>
    <row r="819" spans="1:3" x14ac:dyDescent="0.25">
      <c r="A819" t="s">
        <v>191</v>
      </c>
      <c r="B819" t="s">
        <v>6</v>
      </c>
      <c r="C819" t="s">
        <v>237</v>
      </c>
    </row>
    <row r="820" spans="1:3" x14ac:dyDescent="0.25">
      <c r="A820" t="s">
        <v>191</v>
      </c>
      <c r="B820" t="s">
        <v>0</v>
      </c>
      <c r="C820" t="s">
        <v>239</v>
      </c>
    </row>
    <row r="821" spans="1:3" x14ac:dyDescent="0.25">
      <c r="A821" t="s">
        <v>191</v>
      </c>
      <c r="B821" t="s">
        <v>0</v>
      </c>
      <c r="C821" t="s">
        <v>240</v>
      </c>
    </row>
    <row r="822" spans="1:3" x14ac:dyDescent="0.25">
      <c r="A822" t="s">
        <v>191</v>
      </c>
      <c r="B822" t="s">
        <v>6</v>
      </c>
      <c r="C822" t="s">
        <v>240</v>
      </c>
    </row>
    <row r="823" spans="1:3" x14ac:dyDescent="0.25">
      <c r="A823" t="s">
        <v>412</v>
      </c>
      <c r="B823" t="s">
        <v>0</v>
      </c>
      <c r="C823" t="s">
        <v>235</v>
      </c>
    </row>
    <row r="824" spans="1:3" x14ac:dyDescent="0.25">
      <c r="A824" t="s">
        <v>412</v>
      </c>
      <c r="B824" t="s">
        <v>6</v>
      </c>
      <c r="C824" t="s">
        <v>243</v>
      </c>
    </row>
    <row r="825" spans="1:3" x14ac:dyDescent="0.25">
      <c r="A825" t="s">
        <v>412</v>
      </c>
      <c r="B825" t="s">
        <v>6</v>
      </c>
      <c r="C825" t="s">
        <v>240</v>
      </c>
    </row>
    <row r="826" spans="1:3" x14ac:dyDescent="0.25">
      <c r="A826" t="s">
        <v>291</v>
      </c>
      <c r="B826" t="s">
        <v>0</v>
      </c>
      <c r="C826" t="s">
        <v>235</v>
      </c>
    </row>
    <row r="827" spans="1:3" x14ac:dyDescent="0.25">
      <c r="A827" t="s">
        <v>291</v>
      </c>
      <c r="B827" t="s">
        <v>6</v>
      </c>
      <c r="C827" t="s">
        <v>243</v>
      </c>
    </row>
    <row r="828" spans="1:3" x14ac:dyDescent="0.25">
      <c r="A828" t="s">
        <v>291</v>
      </c>
      <c r="B828" t="s">
        <v>6</v>
      </c>
      <c r="C828" t="s">
        <v>240</v>
      </c>
    </row>
    <row r="829" spans="1:3" x14ac:dyDescent="0.25">
      <c r="A829" t="s">
        <v>291</v>
      </c>
      <c r="B829" t="s">
        <v>0</v>
      </c>
      <c r="C829" t="s">
        <v>240</v>
      </c>
    </row>
    <row r="830" spans="1:3" x14ac:dyDescent="0.25">
      <c r="A830" t="s">
        <v>292</v>
      </c>
      <c r="B830" t="s">
        <v>0</v>
      </c>
      <c r="C830" t="s">
        <v>235</v>
      </c>
    </row>
    <row r="831" spans="1:3" x14ac:dyDescent="0.25">
      <c r="A831" t="s">
        <v>292</v>
      </c>
      <c r="B831" t="s">
        <v>6</v>
      </c>
      <c r="C831" t="s">
        <v>237</v>
      </c>
    </row>
    <row r="832" spans="1:3" x14ac:dyDescent="0.25">
      <c r="A832" t="s">
        <v>192</v>
      </c>
      <c r="B832" t="s">
        <v>0</v>
      </c>
      <c r="C832" t="s">
        <v>235</v>
      </c>
    </row>
    <row r="833" spans="1:4" x14ac:dyDescent="0.25">
      <c r="A833" t="s">
        <v>192</v>
      </c>
      <c r="B833" t="s">
        <v>6</v>
      </c>
      <c r="C833" t="s">
        <v>237</v>
      </c>
    </row>
    <row r="834" spans="1:4" x14ac:dyDescent="0.25">
      <c r="A834" t="s">
        <v>192</v>
      </c>
      <c r="B834" t="s">
        <v>6</v>
      </c>
      <c r="C834" t="s">
        <v>239</v>
      </c>
    </row>
    <row r="835" spans="1:4" x14ac:dyDescent="0.25">
      <c r="A835" t="s">
        <v>657</v>
      </c>
      <c r="B835" t="s">
        <v>0</v>
      </c>
      <c r="C835" t="s">
        <v>235</v>
      </c>
    </row>
    <row r="836" spans="1:4" x14ac:dyDescent="0.25">
      <c r="A836" t="s">
        <v>657</v>
      </c>
      <c r="B836" t="s">
        <v>6</v>
      </c>
      <c r="C836" t="s">
        <v>237</v>
      </c>
    </row>
    <row r="837" spans="1:4" x14ac:dyDescent="0.25">
      <c r="A837" t="s">
        <v>193</v>
      </c>
      <c r="B837" t="s">
        <v>0</v>
      </c>
      <c r="C837" t="s">
        <v>235</v>
      </c>
    </row>
    <row r="838" spans="1:4" x14ac:dyDescent="0.25">
      <c r="A838" t="s">
        <v>193</v>
      </c>
      <c r="B838" t="s">
        <v>6</v>
      </c>
      <c r="C838" t="s">
        <v>237</v>
      </c>
    </row>
    <row r="839" spans="1:4" x14ac:dyDescent="0.25">
      <c r="A839" t="s">
        <v>413</v>
      </c>
      <c r="B839" t="s">
        <v>0</v>
      </c>
      <c r="C839" t="s">
        <v>235</v>
      </c>
    </row>
    <row r="840" spans="1:4" x14ac:dyDescent="0.25">
      <c r="A840" t="s">
        <v>413</v>
      </c>
      <c r="B840" t="s">
        <v>0</v>
      </c>
      <c r="C840" t="s">
        <v>237</v>
      </c>
    </row>
    <row r="841" spans="1:4" x14ac:dyDescent="0.25">
      <c r="A841" t="s">
        <v>413</v>
      </c>
      <c r="B841" t="s">
        <v>6</v>
      </c>
      <c r="C841" t="s">
        <v>227</v>
      </c>
      <c r="D841" t="s">
        <v>625</v>
      </c>
    </row>
    <row r="842" spans="1:4" x14ac:dyDescent="0.25">
      <c r="A842" t="s">
        <v>175</v>
      </c>
      <c r="B842" t="s">
        <v>0</v>
      </c>
      <c r="C842" t="s">
        <v>235</v>
      </c>
    </row>
    <row r="843" spans="1:4" x14ac:dyDescent="0.25">
      <c r="A843" t="s">
        <v>175</v>
      </c>
      <c r="B843" t="s">
        <v>6</v>
      </c>
      <c r="C843" t="s">
        <v>237</v>
      </c>
    </row>
    <row r="844" spans="1:4" x14ac:dyDescent="0.25">
      <c r="A844" t="s">
        <v>175</v>
      </c>
      <c r="B844" t="s">
        <v>6</v>
      </c>
      <c r="C844" t="s">
        <v>240</v>
      </c>
    </row>
    <row r="845" spans="1:4" x14ac:dyDescent="0.25">
      <c r="A845" t="s">
        <v>175</v>
      </c>
      <c r="B845" t="s">
        <v>0</v>
      </c>
      <c r="C845" t="s">
        <v>240</v>
      </c>
    </row>
    <row r="846" spans="1:4" x14ac:dyDescent="0.25">
      <c r="A846" t="s">
        <v>194</v>
      </c>
      <c r="B846" t="s">
        <v>0</v>
      </c>
      <c r="C846" t="s">
        <v>235</v>
      </c>
    </row>
    <row r="847" spans="1:4" x14ac:dyDescent="0.25">
      <c r="A847" t="s">
        <v>194</v>
      </c>
      <c r="B847" t="s">
        <v>6</v>
      </c>
      <c r="C847" t="s">
        <v>237</v>
      </c>
    </row>
    <row r="848" spans="1:4" x14ac:dyDescent="0.25">
      <c r="A848" t="s">
        <v>194</v>
      </c>
      <c r="B848" t="s">
        <v>6</v>
      </c>
      <c r="C848" t="s">
        <v>239</v>
      </c>
    </row>
    <row r="849" spans="1:4" x14ac:dyDescent="0.25">
      <c r="A849" t="s">
        <v>414</v>
      </c>
      <c r="B849" t="s">
        <v>0</v>
      </c>
      <c r="C849" t="s">
        <v>235</v>
      </c>
    </row>
    <row r="850" spans="1:4" x14ac:dyDescent="0.25">
      <c r="A850" t="s">
        <v>414</v>
      </c>
      <c r="B850" t="s">
        <v>6</v>
      </c>
      <c r="C850" t="s">
        <v>237</v>
      </c>
    </row>
    <row r="851" spans="1:4" x14ac:dyDescent="0.25">
      <c r="A851" t="s">
        <v>195</v>
      </c>
      <c r="B851" t="s">
        <v>0</v>
      </c>
      <c r="C851" t="s">
        <v>235</v>
      </c>
    </row>
    <row r="852" spans="1:4" x14ac:dyDescent="0.25">
      <c r="A852" t="s">
        <v>195</v>
      </c>
      <c r="B852" t="s">
        <v>6</v>
      </c>
      <c r="C852" t="s">
        <v>239</v>
      </c>
    </row>
    <row r="853" spans="1:4" x14ac:dyDescent="0.25">
      <c r="A853" t="s">
        <v>195</v>
      </c>
      <c r="B853" t="s">
        <v>6</v>
      </c>
      <c r="C853" t="s">
        <v>240</v>
      </c>
    </row>
    <row r="854" spans="1:4" x14ac:dyDescent="0.25">
      <c r="A854" t="s">
        <v>196</v>
      </c>
      <c r="B854" t="s">
        <v>0</v>
      </c>
      <c r="C854" t="s">
        <v>235</v>
      </c>
    </row>
    <row r="855" spans="1:4" x14ac:dyDescent="0.25">
      <c r="A855" t="s">
        <v>196</v>
      </c>
      <c r="B855" t="s">
        <v>6</v>
      </c>
      <c r="C855" t="s">
        <v>237</v>
      </c>
    </row>
    <row r="856" spans="1:4" x14ac:dyDescent="0.25">
      <c r="A856" t="s">
        <v>197</v>
      </c>
      <c r="B856" t="s">
        <v>0</v>
      </c>
      <c r="C856" t="s">
        <v>235</v>
      </c>
    </row>
    <row r="857" spans="1:4" x14ac:dyDescent="0.25">
      <c r="A857" t="s">
        <v>197</v>
      </c>
      <c r="B857" t="s">
        <v>6</v>
      </c>
      <c r="C857" t="s">
        <v>239</v>
      </c>
    </row>
    <row r="858" spans="1:4" x14ac:dyDescent="0.25">
      <c r="A858" t="s">
        <v>198</v>
      </c>
      <c r="B858" t="s">
        <v>0</v>
      </c>
      <c r="C858" t="s">
        <v>235</v>
      </c>
      <c r="D858" t="s">
        <v>293</v>
      </c>
    </row>
    <row r="859" spans="1:4" x14ac:dyDescent="0.25">
      <c r="A859" t="s">
        <v>198</v>
      </c>
      <c r="B859" t="s">
        <v>6</v>
      </c>
      <c r="C859" t="s">
        <v>237</v>
      </c>
      <c r="D859" t="s">
        <v>294</v>
      </c>
    </row>
    <row r="860" spans="1:4" x14ac:dyDescent="0.25">
      <c r="A860" t="s">
        <v>198</v>
      </c>
      <c r="B860" t="s">
        <v>6</v>
      </c>
      <c r="C860" t="s">
        <v>240</v>
      </c>
      <c r="D860" t="s">
        <v>294</v>
      </c>
    </row>
    <row r="861" spans="1:4" x14ac:dyDescent="0.25">
      <c r="A861" t="s">
        <v>198</v>
      </c>
      <c r="B861" t="s">
        <v>0</v>
      </c>
      <c r="C861" t="s">
        <v>240</v>
      </c>
      <c r="D861" t="s">
        <v>293</v>
      </c>
    </row>
    <row r="862" spans="1:4" x14ac:dyDescent="0.25">
      <c r="A862" t="s">
        <v>198</v>
      </c>
      <c r="B862" t="s">
        <v>0</v>
      </c>
      <c r="C862" t="s">
        <v>227</v>
      </c>
      <c r="D862" t="s">
        <v>293</v>
      </c>
    </row>
    <row r="863" spans="1:4" x14ac:dyDescent="0.25">
      <c r="A863" t="s">
        <v>198</v>
      </c>
      <c r="B863" t="s">
        <v>6</v>
      </c>
      <c r="C863" t="s">
        <v>227</v>
      </c>
      <c r="D863" t="s">
        <v>294</v>
      </c>
    </row>
    <row r="864" spans="1:4" x14ac:dyDescent="0.25">
      <c r="A864" t="s">
        <v>199</v>
      </c>
      <c r="B864" t="s">
        <v>0</v>
      </c>
      <c r="C864" t="s">
        <v>235</v>
      </c>
    </row>
    <row r="865" spans="1:4" x14ac:dyDescent="0.25">
      <c r="A865" t="s">
        <v>199</v>
      </c>
      <c r="B865" t="s">
        <v>6</v>
      </c>
      <c r="C865" t="s">
        <v>237</v>
      </c>
    </row>
    <row r="866" spans="1:4" x14ac:dyDescent="0.25">
      <c r="A866" t="s">
        <v>200</v>
      </c>
      <c r="B866" t="s">
        <v>0</v>
      </c>
      <c r="C866" t="s">
        <v>235</v>
      </c>
      <c r="D866" t="s">
        <v>295</v>
      </c>
    </row>
    <row r="867" spans="1:4" x14ac:dyDescent="0.25">
      <c r="A867" t="s">
        <v>200</v>
      </c>
      <c r="B867" t="s">
        <v>6</v>
      </c>
      <c r="C867" t="s">
        <v>237</v>
      </c>
    </row>
    <row r="868" spans="1:4" x14ac:dyDescent="0.25">
      <c r="A868" t="s">
        <v>200</v>
      </c>
      <c r="B868" t="s">
        <v>0</v>
      </c>
      <c r="C868" t="s">
        <v>227</v>
      </c>
      <c r="D868" t="s">
        <v>295</v>
      </c>
    </row>
    <row r="869" spans="1:4" x14ac:dyDescent="0.25">
      <c r="A869" t="s">
        <v>201</v>
      </c>
      <c r="B869" t="s">
        <v>0</v>
      </c>
      <c r="C869" t="s">
        <v>235</v>
      </c>
    </row>
    <row r="870" spans="1:4" x14ac:dyDescent="0.25">
      <c r="A870" t="s">
        <v>201</v>
      </c>
      <c r="B870" t="s">
        <v>6</v>
      </c>
      <c r="C870" t="s">
        <v>237</v>
      </c>
    </row>
    <row r="871" spans="1:4" x14ac:dyDescent="0.25">
      <c r="A871" t="s">
        <v>202</v>
      </c>
      <c r="B871" t="s">
        <v>0</v>
      </c>
      <c r="C871" t="s">
        <v>235</v>
      </c>
    </row>
    <row r="872" spans="1:4" x14ac:dyDescent="0.25">
      <c r="A872" t="s">
        <v>202</v>
      </c>
      <c r="B872" t="s">
        <v>6</v>
      </c>
      <c r="C872" t="s">
        <v>227</v>
      </c>
      <c r="D872" t="s">
        <v>296</v>
      </c>
    </row>
    <row r="873" spans="1:4" x14ac:dyDescent="0.25">
      <c r="A873" t="s">
        <v>203</v>
      </c>
      <c r="B873" t="s">
        <v>0</v>
      </c>
      <c r="C873" t="s">
        <v>235</v>
      </c>
    </row>
    <row r="874" spans="1:4" x14ac:dyDescent="0.25">
      <c r="A874" t="s">
        <v>203</v>
      </c>
      <c r="B874" t="s">
        <v>6</v>
      </c>
      <c r="C874" t="s">
        <v>237</v>
      </c>
    </row>
    <row r="875" spans="1:4" x14ac:dyDescent="0.25">
      <c r="A875" t="s">
        <v>204</v>
      </c>
      <c r="B875" t="s">
        <v>0</v>
      </c>
      <c r="C875" t="s">
        <v>235</v>
      </c>
    </row>
    <row r="876" spans="1:4" x14ac:dyDescent="0.25">
      <c r="A876" t="s">
        <v>204</v>
      </c>
      <c r="B876" t="s">
        <v>6</v>
      </c>
      <c r="C876" t="s">
        <v>237</v>
      </c>
    </row>
    <row r="877" spans="1:4" x14ac:dyDescent="0.25">
      <c r="A877" t="s">
        <v>204</v>
      </c>
      <c r="B877" t="s">
        <v>0</v>
      </c>
      <c r="C877" t="s">
        <v>239</v>
      </c>
    </row>
    <row r="878" spans="1:4" x14ac:dyDescent="0.25">
      <c r="A878" t="s">
        <v>205</v>
      </c>
      <c r="B878" t="s">
        <v>0</v>
      </c>
      <c r="C878" t="s">
        <v>235</v>
      </c>
    </row>
    <row r="879" spans="1:4" x14ac:dyDescent="0.25">
      <c r="A879" t="s">
        <v>205</v>
      </c>
      <c r="B879" t="s">
        <v>6</v>
      </c>
      <c r="C879" t="s">
        <v>237</v>
      </c>
    </row>
    <row r="880" spans="1:4" x14ac:dyDescent="0.25">
      <c r="A880" t="s">
        <v>297</v>
      </c>
      <c r="B880" t="s">
        <v>0</v>
      </c>
      <c r="C880" t="s">
        <v>235</v>
      </c>
    </row>
    <row r="881" spans="1:4" x14ac:dyDescent="0.25">
      <c r="A881" t="s">
        <v>297</v>
      </c>
      <c r="B881" t="s">
        <v>6</v>
      </c>
      <c r="C881" t="s">
        <v>237</v>
      </c>
    </row>
    <row r="882" spans="1:4" x14ac:dyDescent="0.25">
      <c r="A882" t="s">
        <v>206</v>
      </c>
      <c r="B882" t="s">
        <v>0</v>
      </c>
      <c r="C882" t="s">
        <v>235</v>
      </c>
    </row>
    <row r="883" spans="1:4" x14ac:dyDescent="0.25">
      <c r="A883" t="s">
        <v>206</v>
      </c>
      <c r="B883" t="s">
        <v>6</v>
      </c>
      <c r="C883" t="s">
        <v>237</v>
      </c>
    </row>
    <row r="884" spans="1:4" x14ac:dyDescent="0.25">
      <c r="A884" t="s">
        <v>206</v>
      </c>
      <c r="B884" t="s">
        <v>6</v>
      </c>
      <c r="C884" t="s">
        <v>240</v>
      </c>
    </row>
    <row r="885" spans="1:4" x14ac:dyDescent="0.25">
      <c r="A885" t="s">
        <v>206</v>
      </c>
      <c r="B885" t="s">
        <v>0</v>
      </c>
      <c r="C885" t="s">
        <v>240</v>
      </c>
    </row>
    <row r="886" spans="1:4" x14ac:dyDescent="0.25">
      <c r="A886" t="s">
        <v>207</v>
      </c>
      <c r="B886" t="s">
        <v>0</v>
      </c>
      <c r="C886" t="s">
        <v>235</v>
      </c>
    </row>
    <row r="887" spans="1:4" x14ac:dyDescent="0.25">
      <c r="A887" t="s">
        <v>207</v>
      </c>
      <c r="B887" t="s">
        <v>6</v>
      </c>
      <c r="C887" t="s">
        <v>237</v>
      </c>
    </row>
    <row r="888" spans="1:4" x14ac:dyDescent="0.25">
      <c r="A888" t="s">
        <v>208</v>
      </c>
      <c r="B888" t="s">
        <v>0</v>
      </c>
      <c r="C888" t="s">
        <v>235</v>
      </c>
    </row>
    <row r="889" spans="1:4" x14ac:dyDescent="0.25">
      <c r="A889" t="s">
        <v>208</v>
      </c>
      <c r="B889" t="s">
        <v>6</v>
      </c>
      <c r="C889" t="s">
        <v>239</v>
      </c>
      <c r="D889" t="s">
        <v>298</v>
      </c>
    </row>
    <row r="890" spans="1:4" x14ac:dyDescent="0.25">
      <c r="A890" t="s">
        <v>208</v>
      </c>
      <c r="B890" t="s">
        <v>6</v>
      </c>
      <c r="C890" t="s">
        <v>227</v>
      </c>
      <c r="D890" t="s">
        <v>298</v>
      </c>
    </row>
    <row r="891" spans="1:4" x14ac:dyDescent="0.25">
      <c r="A891" t="s">
        <v>415</v>
      </c>
      <c r="B891" t="s">
        <v>0</v>
      </c>
      <c r="C891" t="s">
        <v>235</v>
      </c>
    </row>
    <row r="892" spans="1:4" x14ac:dyDescent="0.25">
      <c r="A892" t="s">
        <v>415</v>
      </c>
      <c r="B892" t="s">
        <v>0</v>
      </c>
      <c r="C892" t="s">
        <v>237</v>
      </c>
    </row>
    <row r="893" spans="1:4" x14ac:dyDescent="0.25">
      <c r="A893" t="s">
        <v>415</v>
      </c>
      <c r="B893" t="s">
        <v>6</v>
      </c>
      <c r="C893" t="s">
        <v>237</v>
      </c>
    </row>
    <row r="894" spans="1:4" x14ac:dyDescent="0.25">
      <c r="A894" t="s">
        <v>415</v>
      </c>
      <c r="B894" t="s">
        <v>6</v>
      </c>
      <c r="C894" t="s">
        <v>239</v>
      </c>
    </row>
    <row r="895" spans="1:4" x14ac:dyDescent="0.25">
      <c r="A895" t="s">
        <v>415</v>
      </c>
      <c r="B895" t="s">
        <v>0</v>
      </c>
      <c r="C895" t="s">
        <v>239</v>
      </c>
    </row>
    <row r="896" spans="1:4" x14ac:dyDescent="0.25">
      <c r="A896" t="s">
        <v>209</v>
      </c>
      <c r="B896" t="s">
        <v>0</v>
      </c>
      <c r="C896" t="s">
        <v>235</v>
      </c>
    </row>
    <row r="897" spans="1:3" x14ac:dyDescent="0.25">
      <c r="A897" t="s">
        <v>209</v>
      </c>
      <c r="B897" t="s">
        <v>0</v>
      </c>
      <c r="C897" t="s">
        <v>237</v>
      </c>
    </row>
    <row r="898" spans="1:3" x14ac:dyDescent="0.25">
      <c r="A898" t="s">
        <v>209</v>
      </c>
      <c r="B898" t="s">
        <v>6</v>
      </c>
      <c r="C898" t="s">
        <v>237</v>
      </c>
    </row>
    <row r="899" spans="1:3" x14ac:dyDescent="0.25">
      <c r="A899" t="s">
        <v>671</v>
      </c>
      <c r="B899" t="s">
        <v>0</v>
      </c>
      <c r="C899" t="s">
        <v>235</v>
      </c>
    </row>
    <row r="900" spans="1:3" x14ac:dyDescent="0.25">
      <c r="A900" t="s">
        <v>671</v>
      </c>
      <c r="B900" t="s">
        <v>6</v>
      </c>
      <c r="C900" t="s">
        <v>237</v>
      </c>
    </row>
    <row r="901" spans="1:3" x14ac:dyDescent="0.25">
      <c r="A901" t="s">
        <v>671</v>
      </c>
      <c r="B901" t="s">
        <v>6</v>
      </c>
      <c r="C901" t="s">
        <v>240</v>
      </c>
    </row>
    <row r="902" spans="1:3" x14ac:dyDescent="0.25">
      <c r="A902" t="s">
        <v>671</v>
      </c>
      <c r="B902" t="s">
        <v>0</v>
      </c>
      <c r="C902" t="s">
        <v>240</v>
      </c>
    </row>
    <row r="903" spans="1:3" x14ac:dyDescent="0.25">
      <c r="A903" t="s">
        <v>210</v>
      </c>
      <c r="B903" t="s">
        <v>0</v>
      </c>
      <c r="C903" t="s">
        <v>235</v>
      </c>
    </row>
    <row r="904" spans="1:3" x14ac:dyDescent="0.25">
      <c r="A904" t="s">
        <v>210</v>
      </c>
      <c r="B904" t="s">
        <v>6</v>
      </c>
      <c r="C904" t="s">
        <v>237</v>
      </c>
    </row>
    <row r="905" spans="1:3" x14ac:dyDescent="0.25">
      <c r="A905" t="s">
        <v>210</v>
      </c>
      <c r="B905" t="s">
        <v>6</v>
      </c>
      <c r="C905" t="s">
        <v>239</v>
      </c>
    </row>
    <row r="906" spans="1:3" x14ac:dyDescent="0.25">
      <c r="A906" t="s">
        <v>210</v>
      </c>
      <c r="B906" t="s">
        <v>6</v>
      </c>
      <c r="C906" t="s">
        <v>243</v>
      </c>
    </row>
    <row r="907" spans="1:3" x14ac:dyDescent="0.25">
      <c r="A907" t="s">
        <v>211</v>
      </c>
      <c r="B907" t="s">
        <v>0</v>
      </c>
      <c r="C907" t="s">
        <v>235</v>
      </c>
    </row>
    <row r="908" spans="1:3" x14ac:dyDescent="0.25">
      <c r="A908" t="s">
        <v>211</v>
      </c>
      <c r="B908" t="s">
        <v>6</v>
      </c>
      <c r="C908" t="s">
        <v>237</v>
      </c>
    </row>
    <row r="909" spans="1:3" x14ac:dyDescent="0.25">
      <c r="A909" t="s">
        <v>211</v>
      </c>
      <c r="B909" t="s">
        <v>6</v>
      </c>
      <c r="C909" t="s">
        <v>240</v>
      </c>
    </row>
    <row r="910" spans="1:3" x14ac:dyDescent="0.25">
      <c r="A910" t="s">
        <v>211</v>
      </c>
      <c r="B910" t="s">
        <v>0</v>
      </c>
      <c r="C910" t="s">
        <v>240</v>
      </c>
    </row>
    <row r="911" spans="1:3" x14ac:dyDescent="0.25">
      <c r="A911" t="s">
        <v>212</v>
      </c>
      <c r="B911" t="s">
        <v>0</v>
      </c>
      <c r="C911" t="s">
        <v>235</v>
      </c>
    </row>
    <row r="912" spans="1:3" x14ac:dyDescent="0.25">
      <c r="A912" t="s">
        <v>212</v>
      </c>
      <c r="B912" t="s">
        <v>0</v>
      </c>
      <c r="C912" t="s">
        <v>237</v>
      </c>
    </row>
    <row r="913" spans="1:4" x14ac:dyDescent="0.25">
      <c r="A913" t="s">
        <v>212</v>
      </c>
      <c r="B913" t="s">
        <v>6</v>
      </c>
      <c r="C913" t="s">
        <v>237</v>
      </c>
    </row>
    <row r="914" spans="1:4" x14ac:dyDescent="0.25">
      <c r="A914" t="s">
        <v>672</v>
      </c>
      <c r="B914" t="s">
        <v>0</v>
      </c>
      <c r="C914" t="s">
        <v>235</v>
      </c>
    </row>
    <row r="915" spans="1:4" x14ac:dyDescent="0.25">
      <c r="A915" t="s">
        <v>672</v>
      </c>
      <c r="B915" t="s">
        <v>6</v>
      </c>
      <c r="C915" t="s">
        <v>237</v>
      </c>
    </row>
    <row r="916" spans="1:4" x14ac:dyDescent="0.25">
      <c r="A916" t="s">
        <v>673</v>
      </c>
      <c r="B916" t="s">
        <v>0</v>
      </c>
      <c r="C916" t="s">
        <v>235</v>
      </c>
      <c r="D916" t="s">
        <v>748</v>
      </c>
    </row>
    <row r="917" spans="1:4" x14ac:dyDescent="0.25">
      <c r="A917" t="s">
        <v>673</v>
      </c>
      <c r="B917" t="s">
        <v>0</v>
      </c>
      <c r="C917" t="s">
        <v>237</v>
      </c>
      <c r="D917" t="s">
        <v>748</v>
      </c>
    </row>
    <row r="918" spans="1:4" x14ac:dyDescent="0.25">
      <c r="A918" t="s">
        <v>673</v>
      </c>
      <c r="B918" t="s">
        <v>0</v>
      </c>
      <c r="C918" t="s">
        <v>240</v>
      </c>
      <c r="D918" t="s">
        <v>748</v>
      </c>
    </row>
    <row r="919" spans="1:4" x14ac:dyDescent="0.25">
      <c r="A919" t="s">
        <v>673</v>
      </c>
      <c r="B919" t="s">
        <v>0</v>
      </c>
      <c r="C919" t="s">
        <v>227</v>
      </c>
      <c r="D919" t="s">
        <v>748</v>
      </c>
    </row>
    <row r="920" spans="1:4" x14ac:dyDescent="0.25">
      <c r="A920" t="s">
        <v>673</v>
      </c>
      <c r="B920" t="s">
        <v>6</v>
      </c>
      <c r="C920" t="s">
        <v>227</v>
      </c>
      <c r="D920" t="s">
        <v>738</v>
      </c>
    </row>
    <row r="921" spans="1:4" x14ac:dyDescent="0.25">
      <c r="A921" t="s">
        <v>213</v>
      </c>
      <c r="B921" t="s">
        <v>0</v>
      </c>
      <c r="C921" t="s">
        <v>235</v>
      </c>
    </row>
    <row r="922" spans="1:4" x14ac:dyDescent="0.25">
      <c r="A922" t="s">
        <v>213</v>
      </c>
      <c r="B922" t="s">
        <v>6</v>
      </c>
      <c r="C922" t="s">
        <v>237</v>
      </c>
    </row>
    <row r="923" spans="1:4" x14ac:dyDescent="0.25">
      <c r="A923" t="s">
        <v>213</v>
      </c>
      <c r="B923" t="s">
        <v>6</v>
      </c>
      <c r="C923" t="s">
        <v>239</v>
      </c>
    </row>
    <row r="924" spans="1:4" x14ac:dyDescent="0.25">
      <c r="A924" t="s">
        <v>213</v>
      </c>
      <c r="B924" t="s">
        <v>6</v>
      </c>
      <c r="C924" t="s">
        <v>240</v>
      </c>
    </row>
    <row r="925" spans="1:4" x14ac:dyDescent="0.25">
      <c r="A925" t="s">
        <v>213</v>
      </c>
      <c r="B925" t="s">
        <v>0</v>
      </c>
      <c r="C925" t="s">
        <v>240</v>
      </c>
    </row>
    <row r="926" spans="1:4" x14ac:dyDescent="0.25">
      <c r="A926" t="s">
        <v>416</v>
      </c>
      <c r="B926" t="s">
        <v>0</v>
      </c>
      <c r="C926" t="s">
        <v>235</v>
      </c>
    </row>
    <row r="927" spans="1:4" x14ac:dyDescent="0.25">
      <c r="A927" t="s">
        <v>416</v>
      </c>
      <c r="B927" t="s">
        <v>6</v>
      </c>
      <c r="C927" t="s">
        <v>237</v>
      </c>
    </row>
    <row r="928" spans="1:4" x14ac:dyDescent="0.25">
      <c r="A928" t="s">
        <v>214</v>
      </c>
      <c r="B928" t="s">
        <v>0</v>
      </c>
      <c r="C928" t="s">
        <v>235</v>
      </c>
    </row>
    <row r="929" spans="1:3" x14ac:dyDescent="0.25">
      <c r="A929" t="s">
        <v>214</v>
      </c>
      <c r="B929" t="s">
        <v>6</v>
      </c>
      <c r="C929" t="s">
        <v>237</v>
      </c>
    </row>
    <row r="930" spans="1:3" x14ac:dyDescent="0.25">
      <c r="A930" t="s">
        <v>215</v>
      </c>
      <c r="B930" t="s">
        <v>0</v>
      </c>
      <c r="C930" t="s">
        <v>235</v>
      </c>
    </row>
    <row r="931" spans="1:3" x14ac:dyDescent="0.25">
      <c r="A931" t="s">
        <v>215</v>
      </c>
      <c r="B931" t="s">
        <v>0</v>
      </c>
      <c r="C931" t="s">
        <v>237</v>
      </c>
    </row>
    <row r="932" spans="1:3" x14ac:dyDescent="0.25">
      <c r="A932" t="s">
        <v>215</v>
      </c>
      <c r="B932" t="s">
        <v>6</v>
      </c>
      <c r="C932" t="s">
        <v>237</v>
      </c>
    </row>
    <row r="933" spans="1:3" x14ac:dyDescent="0.25">
      <c r="A933" t="s">
        <v>215</v>
      </c>
      <c r="B933" t="s">
        <v>6</v>
      </c>
      <c r="C933" t="s">
        <v>240</v>
      </c>
    </row>
    <row r="934" spans="1:3" x14ac:dyDescent="0.25">
      <c r="A934" t="s">
        <v>417</v>
      </c>
      <c r="B934" t="s">
        <v>0</v>
      </c>
      <c r="C934" t="s">
        <v>235</v>
      </c>
    </row>
    <row r="935" spans="1:3" x14ac:dyDescent="0.25">
      <c r="A935" t="s">
        <v>417</v>
      </c>
      <c r="B935" t="s">
        <v>6</v>
      </c>
      <c r="C935" t="s">
        <v>239</v>
      </c>
    </row>
    <row r="936" spans="1:3" x14ac:dyDescent="0.25">
      <c r="A936" t="s">
        <v>216</v>
      </c>
      <c r="B936" t="s">
        <v>0</v>
      </c>
      <c r="C936" t="s">
        <v>235</v>
      </c>
    </row>
    <row r="937" spans="1:3" x14ac:dyDescent="0.25">
      <c r="A937" t="s">
        <v>216</v>
      </c>
      <c r="B937" t="s">
        <v>6</v>
      </c>
      <c r="C937" t="s">
        <v>237</v>
      </c>
    </row>
    <row r="938" spans="1:3" x14ac:dyDescent="0.25">
      <c r="A938" t="s">
        <v>217</v>
      </c>
      <c r="B938" t="s">
        <v>0</v>
      </c>
      <c r="C938" t="s">
        <v>235</v>
      </c>
    </row>
    <row r="939" spans="1:3" x14ac:dyDescent="0.25">
      <c r="A939" t="s">
        <v>217</v>
      </c>
      <c r="B939" t="s">
        <v>6</v>
      </c>
      <c r="C939" t="s">
        <v>237</v>
      </c>
    </row>
  </sheetData>
  <autoFilter ref="A3:D939"/>
  <mergeCells count="2">
    <mergeCell ref="A1:E1"/>
    <mergeCell ref="A2:E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B8" sqref="B8"/>
    </sheetView>
  </sheetViews>
  <sheetFormatPr defaultRowHeight="15" x14ac:dyDescent="0.25"/>
  <cols>
    <col min="1" max="1" width="23" bestFit="1" customWidth="1"/>
    <col min="2" max="2" width="16.28515625" bestFit="1" customWidth="1"/>
    <col min="3" max="3" width="8" bestFit="1" customWidth="1"/>
    <col min="4" max="4" width="4.5703125" bestFit="1" customWidth="1"/>
    <col min="5" max="5" width="11.28515625" bestFit="1" customWidth="1"/>
  </cols>
  <sheetData>
    <row r="3" spans="1:5" x14ac:dyDescent="0.25">
      <c r="A3" s="14" t="s">
        <v>651</v>
      </c>
      <c r="B3" s="14" t="s">
        <v>645</v>
      </c>
    </row>
    <row r="4" spans="1:5" x14ac:dyDescent="0.25">
      <c r="A4" s="14" t="s">
        <v>648</v>
      </c>
      <c r="B4" t="s">
        <v>6</v>
      </c>
      <c r="C4" t="s">
        <v>0</v>
      </c>
      <c r="D4" t="s">
        <v>532</v>
      </c>
      <c r="E4" t="s">
        <v>222</v>
      </c>
    </row>
    <row r="5" spans="1:5" x14ac:dyDescent="0.25">
      <c r="A5" s="15" t="s">
        <v>310</v>
      </c>
      <c r="B5" s="1">
        <v>12</v>
      </c>
      <c r="C5" s="1">
        <v>7</v>
      </c>
      <c r="D5" s="1"/>
      <c r="E5" s="1">
        <v>19</v>
      </c>
    </row>
    <row r="6" spans="1:5" x14ac:dyDescent="0.25">
      <c r="A6" s="15" t="s">
        <v>227</v>
      </c>
      <c r="B6" s="1">
        <v>51</v>
      </c>
      <c r="C6" s="1">
        <v>20</v>
      </c>
      <c r="D6" s="1"/>
      <c r="E6" s="1">
        <v>71</v>
      </c>
    </row>
    <row r="7" spans="1:5" x14ac:dyDescent="0.25">
      <c r="A7" s="15" t="s">
        <v>312</v>
      </c>
      <c r="B7" s="1">
        <v>3</v>
      </c>
      <c r="C7" s="1">
        <v>2</v>
      </c>
      <c r="D7" s="1"/>
      <c r="E7" s="1">
        <v>5</v>
      </c>
    </row>
    <row r="8" spans="1:5" x14ac:dyDescent="0.25">
      <c r="A8" s="15" t="s">
        <v>6</v>
      </c>
      <c r="B8" s="1">
        <v>95</v>
      </c>
      <c r="C8" s="1">
        <v>268</v>
      </c>
      <c r="D8" s="1"/>
      <c r="E8" s="1">
        <v>363</v>
      </c>
    </row>
    <row r="9" spans="1:5" x14ac:dyDescent="0.25">
      <c r="A9" s="15" t="s">
        <v>238</v>
      </c>
      <c r="B9" s="1">
        <v>62</v>
      </c>
      <c r="C9" s="1">
        <v>13</v>
      </c>
      <c r="D9" s="1"/>
      <c r="E9" s="1">
        <v>75</v>
      </c>
    </row>
    <row r="10" spans="1:5" x14ac:dyDescent="0.25">
      <c r="A10" s="15" t="s">
        <v>311</v>
      </c>
      <c r="B10" s="1">
        <v>3</v>
      </c>
      <c r="C10" s="1">
        <v>4</v>
      </c>
      <c r="D10" s="1"/>
      <c r="E10" s="1">
        <v>7</v>
      </c>
    </row>
    <row r="11" spans="1:5" x14ac:dyDescent="0.25">
      <c r="A11" s="15" t="s">
        <v>301</v>
      </c>
      <c r="B11" s="1">
        <v>236</v>
      </c>
      <c r="C11" s="1">
        <v>75</v>
      </c>
      <c r="D11" s="1"/>
      <c r="E11" s="1">
        <v>311</v>
      </c>
    </row>
    <row r="12" spans="1:5" x14ac:dyDescent="0.25">
      <c r="A12" s="15" t="s">
        <v>302</v>
      </c>
      <c r="B12" s="1">
        <v>27</v>
      </c>
      <c r="C12" s="1">
        <v>119</v>
      </c>
      <c r="D12" s="1"/>
      <c r="E12" s="1">
        <v>146</v>
      </c>
    </row>
    <row r="13" spans="1:5" x14ac:dyDescent="0.25">
      <c r="A13" s="15" t="s">
        <v>532</v>
      </c>
      <c r="B13" s="1"/>
      <c r="C13" s="1"/>
      <c r="D13" s="1">
        <v>6</v>
      </c>
      <c r="E13" s="1">
        <v>6</v>
      </c>
    </row>
    <row r="14" spans="1:5" x14ac:dyDescent="0.25">
      <c r="A14" s="15" t="s">
        <v>222</v>
      </c>
      <c r="B14" s="1">
        <v>489</v>
      </c>
      <c r="C14" s="1">
        <v>508</v>
      </c>
      <c r="D14" s="1">
        <v>6</v>
      </c>
      <c r="E14" s="1">
        <v>1003</v>
      </c>
    </row>
  </sheetData>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6"/>
  <sheetViews>
    <sheetView workbookViewId="0">
      <pane ySplit="3" topLeftCell="A4" activePane="bottomLeft" state="frozen"/>
      <selection pane="bottomLeft" sqref="A1:E1"/>
    </sheetView>
  </sheetViews>
  <sheetFormatPr defaultRowHeight="15" x14ac:dyDescent="0.25"/>
  <cols>
    <col min="1" max="1" width="53.28515625" bestFit="1" customWidth="1"/>
    <col min="2" max="2" width="14.7109375" bestFit="1" customWidth="1"/>
    <col min="3" max="3" width="23" bestFit="1" customWidth="1"/>
    <col min="4" max="4" width="48.140625" bestFit="1" customWidth="1"/>
  </cols>
  <sheetData>
    <row r="1" spans="1:5" s="38" customFormat="1" ht="41.25" customHeight="1" x14ac:dyDescent="0.25">
      <c r="A1" s="94" t="s">
        <v>715</v>
      </c>
      <c r="B1" s="94"/>
      <c r="C1" s="94"/>
      <c r="D1" s="94"/>
      <c r="E1" s="94"/>
    </row>
    <row r="2" spans="1:5" s="38" customFormat="1" ht="15" customHeight="1" x14ac:dyDescent="0.25">
      <c r="A2" s="95" t="s">
        <v>720</v>
      </c>
      <c r="B2" s="95"/>
      <c r="C2" s="95"/>
      <c r="D2" s="95"/>
      <c r="E2" s="95"/>
    </row>
    <row r="3" spans="1:5" s="3" customFormat="1" ht="15" customHeight="1" x14ac:dyDescent="0.25">
      <c r="A3" s="45" t="s">
        <v>219</v>
      </c>
      <c r="B3" s="45" t="s">
        <v>346</v>
      </c>
      <c r="C3" s="45" t="s">
        <v>344</v>
      </c>
      <c r="D3" s="45" t="s">
        <v>345</v>
      </c>
    </row>
    <row r="4" spans="1:5" x14ac:dyDescent="0.25">
      <c r="A4" t="s">
        <v>1</v>
      </c>
      <c r="B4" t="s">
        <v>6</v>
      </c>
      <c r="C4" t="s">
        <v>301</v>
      </c>
    </row>
    <row r="5" spans="1:5" x14ac:dyDescent="0.25">
      <c r="A5" t="s">
        <v>1</v>
      </c>
      <c r="B5" t="s">
        <v>6</v>
      </c>
      <c r="C5" t="s">
        <v>6</v>
      </c>
    </row>
    <row r="6" spans="1:5" x14ac:dyDescent="0.25">
      <c r="A6" t="s">
        <v>1</v>
      </c>
      <c r="B6" t="s">
        <v>0</v>
      </c>
      <c r="C6" t="s">
        <v>6</v>
      </c>
    </row>
    <row r="7" spans="1:5" x14ac:dyDescent="0.25">
      <c r="A7" t="s">
        <v>1</v>
      </c>
      <c r="B7" t="s">
        <v>0</v>
      </c>
      <c r="C7" t="s">
        <v>302</v>
      </c>
    </row>
    <row r="8" spans="1:5" x14ac:dyDescent="0.25">
      <c r="A8" t="s">
        <v>7</v>
      </c>
      <c r="B8" t="s">
        <v>6</v>
      </c>
      <c r="C8" t="s">
        <v>301</v>
      </c>
    </row>
    <row r="9" spans="1:5" x14ac:dyDescent="0.25">
      <c r="A9" t="s">
        <v>7</v>
      </c>
      <c r="B9" t="s">
        <v>0</v>
      </c>
      <c r="C9" t="s">
        <v>6</v>
      </c>
    </row>
    <row r="10" spans="1:5" x14ac:dyDescent="0.25">
      <c r="A10" t="s">
        <v>7</v>
      </c>
      <c r="B10" t="s">
        <v>0</v>
      </c>
      <c r="C10" t="s">
        <v>302</v>
      </c>
    </row>
    <row r="11" spans="1:5" x14ac:dyDescent="0.25">
      <c r="A11" t="s">
        <v>8</v>
      </c>
      <c r="B11" t="s">
        <v>0</v>
      </c>
      <c r="C11" t="s">
        <v>301</v>
      </c>
    </row>
    <row r="12" spans="1:5" x14ac:dyDescent="0.25">
      <c r="A12" t="s">
        <v>8</v>
      </c>
      <c r="B12" t="s">
        <v>6</v>
      </c>
      <c r="C12" t="s">
        <v>301</v>
      </c>
      <c r="D12" t="s">
        <v>238</v>
      </c>
    </row>
    <row r="13" spans="1:5" x14ac:dyDescent="0.25">
      <c r="A13" t="s">
        <v>8</v>
      </c>
      <c r="B13" t="s">
        <v>6</v>
      </c>
      <c r="C13" t="s">
        <v>6</v>
      </c>
      <c r="D13" t="s">
        <v>238</v>
      </c>
    </row>
    <row r="14" spans="1:5" x14ac:dyDescent="0.25">
      <c r="A14" t="s">
        <v>8</v>
      </c>
      <c r="B14" t="s">
        <v>0</v>
      </c>
      <c r="C14" t="s">
        <v>6</v>
      </c>
    </row>
    <row r="15" spans="1:5" x14ac:dyDescent="0.25">
      <c r="A15" t="s">
        <v>8</v>
      </c>
      <c r="B15" t="s">
        <v>0</v>
      </c>
      <c r="C15" t="s">
        <v>302</v>
      </c>
    </row>
    <row r="16" spans="1:5" x14ac:dyDescent="0.25">
      <c r="A16" t="s">
        <v>8</v>
      </c>
      <c r="B16" t="s">
        <v>6</v>
      </c>
      <c r="C16" t="s">
        <v>227</v>
      </c>
      <c r="D16" t="s">
        <v>238</v>
      </c>
    </row>
    <row r="17" spans="1:4" x14ac:dyDescent="0.25">
      <c r="A17" t="s">
        <v>658</v>
      </c>
      <c r="B17" t="s">
        <v>6</v>
      </c>
      <c r="C17" t="s">
        <v>301</v>
      </c>
    </row>
    <row r="18" spans="1:4" x14ac:dyDescent="0.25">
      <c r="A18" t="s">
        <v>658</v>
      </c>
      <c r="B18" t="s">
        <v>0</v>
      </c>
      <c r="C18" t="s">
        <v>6</v>
      </c>
    </row>
    <row r="19" spans="1:4" x14ac:dyDescent="0.25">
      <c r="A19" t="s">
        <v>9</v>
      </c>
      <c r="B19" t="s">
        <v>0</v>
      </c>
      <c r="C19" t="s">
        <v>301</v>
      </c>
    </row>
    <row r="20" spans="1:4" x14ac:dyDescent="0.25">
      <c r="A20" t="s">
        <v>9</v>
      </c>
      <c r="B20" t="s">
        <v>6</v>
      </c>
      <c r="C20" t="s">
        <v>301</v>
      </c>
    </row>
    <row r="21" spans="1:4" x14ac:dyDescent="0.25">
      <c r="A21" t="s">
        <v>9</v>
      </c>
      <c r="B21" t="s">
        <v>0</v>
      </c>
      <c r="C21" t="s">
        <v>6</v>
      </c>
    </row>
    <row r="22" spans="1:4" x14ac:dyDescent="0.25">
      <c r="A22" t="s">
        <v>10</v>
      </c>
      <c r="B22" t="s">
        <v>0</v>
      </c>
      <c r="C22" t="s">
        <v>301</v>
      </c>
    </row>
    <row r="23" spans="1:4" x14ac:dyDescent="0.25">
      <c r="A23" t="s">
        <v>10</v>
      </c>
      <c r="B23" t="s">
        <v>6</v>
      </c>
      <c r="C23" t="s">
        <v>301</v>
      </c>
    </row>
    <row r="24" spans="1:4" x14ac:dyDescent="0.25">
      <c r="A24" t="s">
        <v>10</v>
      </c>
      <c r="B24" t="s">
        <v>0</v>
      </c>
      <c r="C24" t="s">
        <v>6</v>
      </c>
    </row>
    <row r="25" spans="1:4" x14ac:dyDescent="0.25">
      <c r="A25" t="s">
        <v>10</v>
      </c>
      <c r="B25" t="s">
        <v>6</v>
      </c>
      <c r="C25" t="s">
        <v>302</v>
      </c>
    </row>
    <row r="26" spans="1:4" x14ac:dyDescent="0.25">
      <c r="A26" t="s">
        <v>11</v>
      </c>
      <c r="B26" t="s">
        <v>6</v>
      </c>
      <c r="C26" t="s">
        <v>301</v>
      </c>
    </row>
    <row r="27" spans="1:4" x14ac:dyDescent="0.25">
      <c r="A27" t="s">
        <v>11</v>
      </c>
      <c r="B27" t="s">
        <v>6</v>
      </c>
      <c r="C27" t="s">
        <v>6</v>
      </c>
    </row>
    <row r="28" spans="1:4" x14ac:dyDescent="0.25">
      <c r="A28" t="s">
        <v>11</v>
      </c>
      <c r="B28" t="s">
        <v>0</v>
      </c>
      <c r="C28" t="s">
        <v>6</v>
      </c>
    </row>
    <row r="29" spans="1:4" x14ac:dyDescent="0.25">
      <c r="A29" t="s">
        <v>11</v>
      </c>
      <c r="B29" t="s">
        <v>0</v>
      </c>
      <c r="C29" t="s">
        <v>302</v>
      </c>
    </row>
    <row r="30" spans="1:4" x14ac:dyDescent="0.25">
      <c r="A30" t="s">
        <v>12</v>
      </c>
      <c r="B30" t="s">
        <v>6</v>
      </c>
      <c r="C30" t="s">
        <v>301</v>
      </c>
      <c r="D30" t="s">
        <v>303</v>
      </c>
    </row>
    <row r="31" spans="1:4" x14ac:dyDescent="0.25">
      <c r="A31" t="s">
        <v>12</v>
      </c>
      <c r="B31" t="s">
        <v>0</v>
      </c>
      <c r="C31" t="s">
        <v>6</v>
      </c>
    </row>
    <row r="32" spans="1:4" x14ac:dyDescent="0.25">
      <c r="A32" t="s">
        <v>12</v>
      </c>
      <c r="B32" t="s">
        <v>0</v>
      </c>
      <c r="C32" t="s">
        <v>302</v>
      </c>
    </row>
    <row r="33" spans="1:4" x14ac:dyDescent="0.25">
      <c r="A33" t="s">
        <v>12</v>
      </c>
      <c r="B33" t="s">
        <v>6</v>
      </c>
      <c r="C33" t="s">
        <v>227</v>
      </c>
      <c r="D33" t="s">
        <v>303</v>
      </c>
    </row>
    <row r="34" spans="1:4" x14ac:dyDescent="0.25">
      <c r="A34" t="s">
        <v>13</v>
      </c>
      <c r="B34" t="s">
        <v>6</v>
      </c>
      <c r="C34" t="s">
        <v>301</v>
      </c>
    </row>
    <row r="35" spans="1:4" x14ac:dyDescent="0.25">
      <c r="A35" t="s">
        <v>13</v>
      </c>
      <c r="B35" t="s">
        <v>6</v>
      </c>
      <c r="C35" t="s">
        <v>6</v>
      </c>
    </row>
    <row r="36" spans="1:4" x14ac:dyDescent="0.25">
      <c r="A36" t="s">
        <v>13</v>
      </c>
      <c r="B36" t="s">
        <v>0</v>
      </c>
      <c r="C36" t="s">
        <v>6</v>
      </c>
    </row>
    <row r="37" spans="1:4" x14ac:dyDescent="0.25">
      <c r="A37" t="s">
        <v>13</v>
      </c>
      <c r="B37" t="s">
        <v>0</v>
      </c>
      <c r="C37" t="s">
        <v>302</v>
      </c>
    </row>
    <row r="38" spans="1:4" x14ac:dyDescent="0.25">
      <c r="A38" t="s">
        <v>14</v>
      </c>
      <c r="B38" t="s">
        <v>6</v>
      </c>
      <c r="C38" t="s">
        <v>301</v>
      </c>
    </row>
    <row r="39" spans="1:4" x14ac:dyDescent="0.25">
      <c r="A39" t="s">
        <v>14</v>
      </c>
      <c r="B39" t="s">
        <v>0</v>
      </c>
      <c r="C39" t="s">
        <v>6</v>
      </c>
    </row>
    <row r="40" spans="1:4" x14ac:dyDescent="0.25">
      <c r="A40" t="s">
        <v>14</v>
      </c>
      <c r="B40" t="s">
        <v>6</v>
      </c>
      <c r="C40" t="s">
        <v>302</v>
      </c>
    </row>
    <row r="41" spans="1:4" x14ac:dyDescent="0.25">
      <c r="A41" t="s">
        <v>15</v>
      </c>
      <c r="B41" t="s">
        <v>0</v>
      </c>
      <c r="C41" t="s">
        <v>6</v>
      </c>
    </row>
    <row r="42" spans="1:4" x14ac:dyDescent="0.25">
      <c r="A42" t="s">
        <v>15</v>
      </c>
      <c r="B42" t="s">
        <v>6</v>
      </c>
      <c r="C42" t="s">
        <v>227</v>
      </c>
      <c r="D42" t="s">
        <v>304</v>
      </c>
    </row>
    <row r="43" spans="1:4" x14ac:dyDescent="0.25">
      <c r="A43" t="s">
        <v>16</v>
      </c>
      <c r="B43" t="s">
        <v>0</v>
      </c>
      <c r="C43" t="s">
        <v>6</v>
      </c>
    </row>
    <row r="44" spans="1:4" x14ac:dyDescent="0.25">
      <c r="A44" t="s">
        <v>16</v>
      </c>
      <c r="B44" t="s">
        <v>0</v>
      </c>
      <c r="C44" t="s">
        <v>302</v>
      </c>
    </row>
    <row r="45" spans="1:4" x14ac:dyDescent="0.25">
      <c r="A45" t="s">
        <v>16</v>
      </c>
      <c r="B45" t="s">
        <v>6</v>
      </c>
      <c r="C45" t="s">
        <v>227</v>
      </c>
      <c r="D45" t="s">
        <v>230</v>
      </c>
    </row>
    <row r="46" spans="1:4" x14ac:dyDescent="0.25">
      <c r="A46" t="s">
        <v>17</v>
      </c>
      <c r="B46" t="s">
        <v>6</v>
      </c>
      <c r="C46" t="s">
        <v>301</v>
      </c>
    </row>
    <row r="47" spans="1:4" x14ac:dyDescent="0.25">
      <c r="A47" t="s">
        <v>17</v>
      </c>
      <c r="B47" t="s">
        <v>0</v>
      </c>
      <c r="C47" t="s">
        <v>6</v>
      </c>
    </row>
    <row r="48" spans="1:4" x14ac:dyDescent="0.25">
      <c r="A48" t="s">
        <v>380</v>
      </c>
      <c r="B48" t="s">
        <v>6</v>
      </c>
      <c r="C48" t="s">
        <v>238</v>
      </c>
    </row>
    <row r="49" spans="1:4" x14ac:dyDescent="0.25">
      <c r="A49" t="s">
        <v>380</v>
      </c>
      <c r="B49" t="s">
        <v>0</v>
      </c>
      <c r="C49" t="s">
        <v>301</v>
      </c>
    </row>
    <row r="50" spans="1:4" x14ac:dyDescent="0.25">
      <c r="A50" t="s">
        <v>380</v>
      </c>
      <c r="B50" t="s">
        <v>0</v>
      </c>
      <c r="C50" t="s">
        <v>6</v>
      </c>
    </row>
    <row r="51" spans="1:4" x14ac:dyDescent="0.25">
      <c r="A51" t="s">
        <v>18</v>
      </c>
      <c r="B51" t="s">
        <v>6</v>
      </c>
      <c r="C51" t="s">
        <v>301</v>
      </c>
      <c r="D51" t="s">
        <v>305</v>
      </c>
    </row>
    <row r="52" spans="1:4" x14ac:dyDescent="0.25">
      <c r="A52" t="s">
        <v>18</v>
      </c>
      <c r="B52" t="s">
        <v>6</v>
      </c>
      <c r="C52" t="s">
        <v>6</v>
      </c>
      <c r="D52" t="s">
        <v>305</v>
      </c>
    </row>
    <row r="53" spans="1:4" x14ac:dyDescent="0.25">
      <c r="A53" t="s">
        <v>18</v>
      </c>
      <c r="B53" t="s">
        <v>0</v>
      </c>
      <c r="C53" t="s">
        <v>6</v>
      </c>
    </row>
    <row r="54" spans="1:4" x14ac:dyDescent="0.25">
      <c r="A54" t="s">
        <v>18</v>
      </c>
      <c r="B54" t="s">
        <v>0</v>
      </c>
      <c r="C54" t="s">
        <v>302</v>
      </c>
    </row>
    <row r="55" spans="1:4" x14ac:dyDescent="0.25">
      <c r="A55" t="s">
        <v>18</v>
      </c>
      <c r="B55" t="s">
        <v>6</v>
      </c>
      <c r="C55" t="s">
        <v>227</v>
      </c>
      <c r="D55" t="s">
        <v>305</v>
      </c>
    </row>
    <row r="56" spans="1:4" x14ac:dyDescent="0.25">
      <c r="A56" t="s">
        <v>19</v>
      </c>
      <c r="B56" t="s">
        <v>6</v>
      </c>
      <c r="C56" t="s">
        <v>238</v>
      </c>
    </row>
    <row r="57" spans="1:4" x14ac:dyDescent="0.25">
      <c r="A57" t="s">
        <v>19</v>
      </c>
      <c r="B57" t="s">
        <v>6</v>
      </c>
      <c r="C57" t="s">
        <v>301</v>
      </c>
    </row>
    <row r="58" spans="1:4" x14ac:dyDescent="0.25">
      <c r="A58" t="s">
        <v>19</v>
      </c>
      <c r="B58" t="s">
        <v>0</v>
      </c>
      <c r="C58" t="s">
        <v>301</v>
      </c>
    </row>
    <row r="59" spans="1:4" x14ac:dyDescent="0.25">
      <c r="A59" t="s">
        <v>19</v>
      </c>
      <c r="B59" t="s">
        <v>0</v>
      </c>
      <c r="C59" t="s">
        <v>6</v>
      </c>
    </row>
    <row r="60" spans="1:4" x14ac:dyDescent="0.25">
      <c r="A60" t="s">
        <v>19</v>
      </c>
      <c r="B60" t="s">
        <v>6</v>
      </c>
      <c r="C60" t="s">
        <v>6</v>
      </c>
    </row>
    <row r="61" spans="1:4" x14ac:dyDescent="0.25">
      <c r="A61" t="s">
        <v>19</v>
      </c>
      <c r="B61" t="s">
        <v>0</v>
      </c>
      <c r="C61" t="s">
        <v>302</v>
      </c>
    </row>
    <row r="62" spans="1:4" x14ac:dyDescent="0.25">
      <c r="A62" t="s">
        <v>20</v>
      </c>
      <c r="B62" t="s">
        <v>6</v>
      </c>
      <c r="C62" t="s">
        <v>301</v>
      </c>
    </row>
    <row r="63" spans="1:4" x14ac:dyDescent="0.25">
      <c r="A63" t="s">
        <v>20</v>
      </c>
      <c r="B63" t="s">
        <v>0</v>
      </c>
      <c r="C63" t="s">
        <v>6</v>
      </c>
    </row>
    <row r="64" spans="1:4" x14ac:dyDescent="0.25">
      <c r="A64" t="s">
        <v>21</v>
      </c>
      <c r="B64" t="s">
        <v>6</v>
      </c>
      <c r="C64" t="s">
        <v>301</v>
      </c>
    </row>
    <row r="65" spans="1:4" x14ac:dyDescent="0.25">
      <c r="A65" t="s">
        <v>21</v>
      </c>
      <c r="B65" t="s">
        <v>0</v>
      </c>
      <c r="C65" t="s">
        <v>6</v>
      </c>
      <c r="D65" t="s">
        <v>306</v>
      </c>
    </row>
    <row r="66" spans="1:4" x14ac:dyDescent="0.25">
      <c r="A66" t="s">
        <v>21</v>
      </c>
      <c r="B66" t="s">
        <v>0</v>
      </c>
      <c r="C66" t="s">
        <v>227</v>
      </c>
      <c r="D66" t="s">
        <v>306</v>
      </c>
    </row>
    <row r="67" spans="1:4" x14ac:dyDescent="0.25">
      <c r="A67" t="s">
        <v>22</v>
      </c>
      <c r="B67" t="s">
        <v>6</v>
      </c>
      <c r="C67" t="s">
        <v>301</v>
      </c>
    </row>
    <row r="68" spans="1:4" x14ac:dyDescent="0.25">
      <c r="A68" t="s">
        <v>22</v>
      </c>
      <c r="B68" t="s">
        <v>0</v>
      </c>
      <c r="C68" t="s">
        <v>301</v>
      </c>
    </row>
    <row r="69" spans="1:4" x14ac:dyDescent="0.25">
      <c r="A69" t="s">
        <v>22</v>
      </c>
      <c r="B69" t="s">
        <v>0</v>
      </c>
      <c r="C69" t="s">
        <v>6</v>
      </c>
    </row>
    <row r="70" spans="1:4" x14ac:dyDescent="0.25">
      <c r="A70" t="s">
        <v>22</v>
      </c>
      <c r="B70" t="s">
        <v>6</v>
      </c>
      <c r="C70" t="s">
        <v>6</v>
      </c>
    </row>
    <row r="71" spans="1:4" x14ac:dyDescent="0.25">
      <c r="A71" t="s">
        <v>22</v>
      </c>
      <c r="B71" t="s">
        <v>0</v>
      </c>
      <c r="C71" t="s">
        <v>302</v>
      </c>
    </row>
    <row r="72" spans="1:4" x14ac:dyDescent="0.25">
      <c r="A72" t="s">
        <v>23</v>
      </c>
      <c r="B72" t="s">
        <v>0</v>
      </c>
      <c r="C72" t="s">
        <v>301</v>
      </c>
    </row>
    <row r="73" spans="1:4" x14ac:dyDescent="0.25">
      <c r="A73" t="s">
        <v>23</v>
      </c>
      <c r="B73" t="s">
        <v>6</v>
      </c>
      <c r="C73" t="s">
        <v>301</v>
      </c>
    </row>
    <row r="74" spans="1:4" x14ac:dyDescent="0.25">
      <c r="A74" t="s">
        <v>24</v>
      </c>
      <c r="B74" t="s">
        <v>6</v>
      </c>
      <c r="C74" t="s">
        <v>301</v>
      </c>
      <c r="D74" t="s">
        <v>307</v>
      </c>
    </row>
    <row r="75" spans="1:4" x14ac:dyDescent="0.25">
      <c r="A75" t="s">
        <v>24</v>
      </c>
      <c r="B75" t="s">
        <v>0</v>
      </c>
      <c r="C75" t="s">
        <v>6</v>
      </c>
      <c r="D75" t="s">
        <v>307</v>
      </c>
    </row>
    <row r="76" spans="1:4" x14ac:dyDescent="0.25">
      <c r="A76" t="s">
        <v>24</v>
      </c>
      <c r="B76" t="s">
        <v>0</v>
      </c>
      <c r="C76" t="s">
        <v>227</v>
      </c>
      <c r="D76" t="s">
        <v>307</v>
      </c>
    </row>
    <row r="77" spans="1:4" x14ac:dyDescent="0.25">
      <c r="A77" t="s">
        <v>24</v>
      </c>
      <c r="B77" t="s">
        <v>6</v>
      </c>
      <c r="C77" t="s">
        <v>227</v>
      </c>
      <c r="D77" t="s">
        <v>307</v>
      </c>
    </row>
    <row r="78" spans="1:4" x14ac:dyDescent="0.25">
      <c r="A78" t="s">
        <v>25</v>
      </c>
      <c r="B78" t="s">
        <v>6</v>
      </c>
      <c r="C78" t="s">
        <v>301</v>
      </c>
    </row>
    <row r="79" spans="1:4" ht="15" customHeight="1" x14ac:dyDescent="0.25">
      <c r="A79" t="s">
        <v>25</v>
      </c>
      <c r="B79" t="s">
        <v>0</v>
      </c>
      <c r="C79" t="s">
        <v>6</v>
      </c>
    </row>
    <row r="80" spans="1:4" x14ac:dyDescent="0.25">
      <c r="A80" t="s">
        <v>381</v>
      </c>
      <c r="B80" t="s">
        <v>6</v>
      </c>
      <c r="C80" t="s">
        <v>238</v>
      </c>
    </row>
    <row r="81" spans="1:3" x14ac:dyDescent="0.25">
      <c r="A81" t="s">
        <v>381</v>
      </c>
      <c r="B81" t="s">
        <v>6</v>
      </c>
      <c r="C81" t="s">
        <v>301</v>
      </c>
    </row>
    <row r="82" spans="1:3" x14ac:dyDescent="0.25">
      <c r="A82" t="s">
        <v>381</v>
      </c>
      <c r="B82" t="s">
        <v>0</v>
      </c>
      <c r="C82" t="s">
        <v>6</v>
      </c>
    </row>
    <row r="83" spans="1:3" x14ac:dyDescent="0.25">
      <c r="A83" t="s">
        <v>26</v>
      </c>
      <c r="B83" t="s">
        <v>6</v>
      </c>
      <c r="C83" t="s">
        <v>238</v>
      </c>
    </row>
    <row r="84" spans="1:3" x14ac:dyDescent="0.25">
      <c r="A84" t="s">
        <v>26</v>
      </c>
      <c r="B84" t="s">
        <v>0</v>
      </c>
      <c r="C84" t="s">
        <v>301</v>
      </c>
    </row>
    <row r="85" spans="1:3" x14ac:dyDescent="0.25">
      <c r="A85" t="s">
        <v>382</v>
      </c>
      <c r="B85" t="s">
        <v>0</v>
      </c>
      <c r="C85" t="s">
        <v>301</v>
      </c>
    </row>
    <row r="86" spans="1:3" x14ac:dyDescent="0.25">
      <c r="A86" t="s">
        <v>382</v>
      </c>
      <c r="B86" t="s">
        <v>6</v>
      </c>
      <c r="C86" t="s">
        <v>301</v>
      </c>
    </row>
    <row r="87" spans="1:3" x14ac:dyDescent="0.25">
      <c r="A87" t="s">
        <v>382</v>
      </c>
      <c r="B87" t="s">
        <v>0</v>
      </c>
      <c r="C87" t="s">
        <v>6</v>
      </c>
    </row>
    <row r="88" spans="1:3" x14ac:dyDescent="0.25">
      <c r="A88" t="s">
        <v>27</v>
      </c>
      <c r="B88" t="s">
        <v>6</v>
      </c>
      <c r="C88" t="s">
        <v>301</v>
      </c>
    </row>
    <row r="89" spans="1:3" x14ac:dyDescent="0.25">
      <c r="A89" t="s">
        <v>27</v>
      </c>
      <c r="B89" t="s">
        <v>6</v>
      </c>
      <c r="C89" t="s">
        <v>6</v>
      </c>
    </row>
    <row r="90" spans="1:3" x14ac:dyDescent="0.25">
      <c r="A90" t="s">
        <v>27</v>
      </c>
      <c r="B90" t="s">
        <v>0</v>
      </c>
      <c r="C90" t="s">
        <v>6</v>
      </c>
    </row>
    <row r="91" spans="1:3" x14ac:dyDescent="0.25">
      <c r="A91" t="s">
        <v>27</v>
      </c>
      <c r="B91" t="s">
        <v>0</v>
      </c>
      <c r="C91" t="s">
        <v>302</v>
      </c>
    </row>
    <row r="92" spans="1:3" x14ac:dyDescent="0.25">
      <c r="A92" t="s">
        <v>28</v>
      </c>
      <c r="B92" t="s">
        <v>6</v>
      </c>
      <c r="C92" t="s">
        <v>301</v>
      </c>
    </row>
    <row r="93" spans="1:3" x14ac:dyDescent="0.25">
      <c r="A93" t="s">
        <v>28</v>
      </c>
      <c r="B93" t="s">
        <v>6</v>
      </c>
      <c r="C93" t="s">
        <v>6</v>
      </c>
    </row>
    <row r="94" spans="1:3" x14ac:dyDescent="0.25">
      <c r="A94" t="s">
        <v>28</v>
      </c>
      <c r="B94" t="s">
        <v>0</v>
      </c>
      <c r="C94" t="s">
        <v>6</v>
      </c>
    </row>
    <row r="95" spans="1:3" x14ac:dyDescent="0.25">
      <c r="A95" t="s">
        <v>28</v>
      </c>
      <c r="B95" t="s">
        <v>0</v>
      </c>
      <c r="C95" t="s">
        <v>302</v>
      </c>
    </row>
    <row r="96" spans="1:3" x14ac:dyDescent="0.25">
      <c r="A96" t="s">
        <v>383</v>
      </c>
      <c r="B96" t="s">
        <v>6</v>
      </c>
      <c r="C96" t="s">
        <v>238</v>
      </c>
    </row>
    <row r="97" spans="1:4" x14ac:dyDescent="0.25">
      <c r="A97" t="s">
        <v>383</v>
      </c>
      <c r="B97" t="s">
        <v>0</v>
      </c>
      <c r="C97" t="s">
        <v>301</v>
      </c>
    </row>
    <row r="98" spans="1:4" x14ac:dyDescent="0.25">
      <c r="A98" t="s">
        <v>383</v>
      </c>
      <c r="B98" t="s">
        <v>0</v>
      </c>
      <c r="C98" t="s">
        <v>6</v>
      </c>
    </row>
    <row r="99" spans="1:4" x14ac:dyDescent="0.25">
      <c r="A99" t="s">
        <v>29</v>
      </c>
      <c r="B99" t="s">
        <v>0</v>
      </c>
      <c r="C99" t="s">
        <v>6</v>
      </c>
    </row>
    <row r="100" spans="1:4" x14ac:dyDescent="0.25">
      <c r="A100" t="s">
        <v>29</v>
      </c>
      <c r="B100" t="s">
        <v>6</v>
      </c>
      <c r="C100" t="s">
        <v>227</v>
      </c>
      <c r="D100" t="s">
        <v>308</v>
      </c>
    </row>
    <row r="101" spans="1:4" x14ac:dyDescent="0.25">
      <c r="A101" t="s">
        <v>30</v>
      </c>
      <c r="B101" t="s">
        <v>0</v>
      </c>
      <c r="C101" t="s">
        <v>6</v>
      </c>
    </row>
    <row r="102" spans="1:4" x14ac:dyDescent="0.25">
      <c r="A102" t="s">
        <v>30</v>
      </c>
      <c r="B102" t="s">
        <v>6</v>
      </c>
      <c r="C102" t="s">
        <v>227</v>
      </c>
      <c r="D102" t="s">
        <v>309</v>
      </c>
    </row>
    <row r="103" spans="1:4" x14ac:dyDescent="0.25">
      <c r="A103" t="s">
        <v>31</v>
      </c>
      <c r="B103" t="s">
        <v>0</v>
      </c>
      <c r="C103" t="s">
        <v>301</v>
      </c>
    </row>
    <row r="104" spans="1:4" x14ac:dyDescent="0.25">
      <c r="A104" t="s">
        <v>31</v>
      </c>
      <c r="B104" t="s">
        <v>6</v>
      </c>
      <c r="C104" t="s">
        <v>301</v>
      </c>
    </row>
    <row r="105" spans="1:4" x14ac:dyDescent="0.25">
      <c r="A105" t="s">
        <v>31</v>
      </c>
      <c r="B105" t="s">
        <v>6</v>
      </c>
      <c r="C105" t="s">
        <v>6</v>
      </c>
    </row>
    <row r="106" spans="1:4" x14ac:dyDescent="0.25">
      <c r="A106" t="s">
        <v>31</v>
      </c>
      <c r="B106" t="s">
        <v>0</v>
      </c>
      <c r="C106" t="s">
        <v>6</v>
      </c>
    </row>
    <row r="107" spans="1:4" x14ac:dyDescent="0.25">
      <c r="A107" t="s">
        <v>31</v>
      </c>
      <c r="B107" t="s">
        <v>0</v>
      </c>
      <c r="C107" t="s">
        <v>302</v>
      </c>
    </row>
    <row r="108" spans="1:4" x14ac:dyDescent="0.25">
      <c r="A108" t="s">
        <v>31</v>
      </c>
      <c r="B108" t="s">
        <v>6</v>
      </c>
      <c r="C108" t="s">
        <v>302</v>
      </c>
    </row>
    <row r="109" spans="1:4" x14ac:dyDescent="0.25">
      <c r="A109" t="s">
        <v>32</v>
      </c>
      <c r="B109" t="s">
        <v>6</v>
      </c>
      <c r="C109" t="s">
        <v>301</v>
      </c>
    </row>
    <row r="110" spans="1:4" x14ac:dyDescent="0.25">
      <c r="A110" t="s">
        <v>32</v>
      </c>
      <c r="B110" t="s">
        <v>6</v>
      </c>
      <c r="C110" t="s">
        <v>6</v>
      </c>
    </row>
    <row r="111" spans="1:4" x14ac:dyDescent="0.25">
      <c r="A111" t="s">
        <v>32</v>
      </c>
      <c r="B111" t="s">
        <v>0</v>
      </c>
      <c r="C111" t="s">
        <v>6</v>
      </c>
    </row>
    <row r="112" spans="1:4" x14ac:dyDescent="0.25">
      <c r="A112" t="s">
        <v>32</v>
      </c>
      <c r="B112" t="s">
        <v>0</v>
      </c>
      <c r="C112" t="s">
        <v>302</v>
      </c>
    </row>
    <row r="113" spans="1:3" x14ac:dyDescent="0.25">
      <c r="A113" t="s">
        <v>384</v>
      </c>
      <c r="B113" t="s">
        <v>6</v>
      </c>
      <c r="C113" t="s">
        <v>301</v>
      </c>
    </row>
    <row r="114" spans="1:3" x14ac:dyDescent="0.25">
      <c r="A114" t="s">
        <v>384</v>
      </c>
      <c r="B114" t="s">
        <v>0</v>
      </c>
      <c r="C114" t="s">
        <v>6</v>
      </c>
    </row>
    <row r="115" spans="1:3" x14ac:dyDescent="0.25">
      <c r="A115" t="s">
        <v>247</v>
      </c>
      <c r="B115" t="s">
        <v>6</v>
      </c>
      <c r="C115" t="s">
        <v>301</v>
      </c>
    </row>
    <row r="116" spans="1:3" x14ac:dyDescent="0.25">
      <c r="A116" t="s">
        <v>247</v>
      </c>
      <c r="B116" t="s">
        <v>0</v>
      </c>
      <c r="C116" t="s">
        <v>6</v>
      </c>
    </row>
    <row r="117" spans="1:3" x14ac:dyDescent="0.25">
      <c r="A117" t="s">
        <v>248</v>
      </c>
      <c r="B117" t="s">
        <v>6</v>
      </c>
      <c r="C117" t="s">
        <v>301</v>
      </c>
    </row>
    <row r="118" spans="1:3" x14ac:dyDescent="0.25">
      <c r="A118" t="s">
        <v>248</v>
      </c>
      <c r="B118" t="s">
        <v>0</v>
      </c>
      <c r="C118" t="s">
        <v>6</v>
      </c>
    </row>
    <row r="119" spans="1:3" x14ac:dyDescent="0.25">
      <c r="A119" t="s">
        <v>249</v>
      </c>
      <c r="B119" t="s">
        <v>6</v>
      </c>
      <c r="C119" t="s">
        <v>301</v>
      </c>
    </row>
    <row r="120" spans="1:3" x14ac:dyDescent="0.25">
      <c r="A120" t="s">
        <v>249</v>
      </c>
      <c r="B120" t="s">
        <v>0</v>
      </c>
      <c r="C120" t="s">
        <v>6</v>
      </c>
    </row>
    <row r="121" spans="1:3" x14ac:dyDescent="0.25">
      <c r="A121" t="s">
        <v>385</v>
      </c>
      <c r="B121" t="s">
        <v>6</v>
      </c>
      <c r="C121" t="s">
        <v>238</v>
      </c>
    </row>
    <row r="122" spans="1:3" x14ac:dyDescent="0.25">
      <c r="A122" t="s">
        <v>385</v>
      </c>
      <c r="B122" t="s">
        <v>6</v>
      </c>
      <c r="C122" t="s">
        <v>301</v>
      </c>
    </row>
    <row r="123" spans="1:3" x14ac:dyDescent="0.25">
      <c r="A123" t="s">
        <v>385</v>
      </c>
      <c r="B123" t="s">
        <v>0</v>
      </c>
      <c r="C123" t="s">
        <v>301</v>
      </c>
    </row>
    <row r="124" spans="1:3" x14ac:dyDescent="0.25">
      <c r="A124" t="s">
        <v>385</v>
      </c>
      <c r="B124" t="s">
        <v>0</v>
      </c>
      <c r="C124" t="s">
        <v>6</v>
      </c>
    </row>
    <row r="125" spans="1:3" x14ac:dyDescent="0.25">
      <c r="A125" t="s">
        <v>385</v>
      </c>
      <c r="B125" t="s">
        <v>6</v>
      </c>
      <c r="C125" t="s">
        <v>6</v>
      </c>
    </row>
    <row r="126" spans="1:3" x14ac:dyDescent="0.25">
      <c r="A126" t="s">
        <v>385</v>
      </c>
      <c r="B126" t="s">
        <v>6</v>
      </c>
      <c r="C126" t="s">
        <v>302</v>
      </c>
    </row>
    <row r="127" spans="1:3" x14ac:dyDescent="0.25">
      <c r="A127" t="s">
        <v>385</v>
      </c>
      <c r="B127" t="s">
        <v>0</v>
      </c>
      <c r="C127" t="s">
        <v>302</v>
      </c>
    </row>
    <row r="128" spans="1:3" x14ac:dyDescent="0.25">
      <c r="A128" t="s">
        <v>33</v>
      </c>
      <c r="B128" t="s">
        <v>6</v>
      </c>
      <c r="C128" t="s">
        <v>301</v>
      </c>
    </row>
    <row r="129" spans="1:3" x14ac:dyDescent="0.25">
      <c r="A129" t="s">
        <v>33</v>
      </c>
      <c r="B129" t="s">
        <v>6</v>
      </c>
      <c r="C129" t="s">
        <v>6</v>
      </c>
    </row>
    <row r="130" spans="1:3" x14ac:dyDescent="0.25">
      <c r="A130" t="s">
        <v>33</v>
      </c>
      <c r="B130" t="s">
        <v>0</v>
      </c>
      <c r="C130" t="s">
        <v>6</v>
      </c>
    </row>
    <row r="131" spans="1:3" x14ac:dyDescent="0.25">
      <c r="A131" t="s">
        <v>33</v>
      </c>
      <c r="B131" t="s">
        <v>0</v>
      </c>
      <c r="C131" t="s">
        <v>302</v>
      </c>
    </row>
    <row r="132" spans="1:3" x14ac:dyDescent="0.25">
      <c r="A132" t="s">
        <v>34</v>
      </c>
      <c r="B132" t="s">
        <v>6</v>
      </c>
      <c r="C132" t="s">
        <v>238</v>
      </c>
    </row>
    <row r="133" spans="1:3" x14ac:dyDescent="0.25">
      <c r="A133" t="s">
        <v>34</v>
      </c>
      <c r="B133" t="s">
        <v>6</v>
      </c>
      <c r="C133" t="s">
        <v>301</v>
      </c>
    </row>
    <row r="134" spans="1:3" x14ac:dyDescent="0.25">
      <c r="A134" t="s">
        <v>34</v>
      </c>
      <c r="B134" t="s">
        <v>6</v>
      </c>
      <c r="C134" t="s">
        <v>6</v>
      </c>
    </row>
    <row r="135" spans="1:3" x14ac:dyDescent="0.25">
      <c r="A135" t="s">
        <v>34</v>
      </c>
      <c r="B135" t="s">
        <v>0</v>
      </c>
      <c r="C135" t="s">
        <v>6</v>
      </c>
    </row>
    <row r="136" spans="1:3" x14ac:dyDescent="0.25">
      <c r="A136" t="s">
        <v>34</v>
      </c>
      <c r="B136" t="s">
        <v>0</v>
      </c>
      <c r="C136" t="s">
        <v>302</v>
      </c>
    </row>
    <row r="137" spans="1:3" x14ac:dyDescent="0.25">
      <c r="A137" t="s">
        <v>34</v>
      </c>
      <c r="B137" t="s">
        <v>6</v>
      </c>
      <c r="C137" t="s">
        <v>302</v>
      </c>
    </row>
    <row r="138" spans="1:3" x14ac:dyDescent="0.25">
      <c r="A138" t="s">
        <v>34</v>
      </c>
      <c r="B138" t="s">
        <v>6</v>
      </c>
      <c r="C138" t="s">
        <v>310</v>
      </c>
    </row>
    <row r="139" spans="1:3" x14ac:dyDescent="0.25">
      <c r="A139" t="s">
        <v>34</v>
      </c>
      <c r="B139" t="s">
        <v>0</v>
      </c>
      <c r="C139" t="s">
        <v>310</v>
      </c>
    </row>
    <row r="140" spans="1:3" x14ac:dyDescent="0.25">
      <c r="A140" t="s">
        <v>34</v>
      </c>
      <c r="B140" t="s">
        <v>0</v>
      </c>
      <c r="C140" t="s">
        <v>311</v>
      </c>
    </row>
    <row r="141" spans="1:3" x14ac:dyDescent="0.25">
      <c r="A141" t="s">
        <v>34</v>
      </c>
      <c r="B141" t="s">
        <v>6</v>
      </c>
      <c r="C141" t="s">
        <v>311</v>
      </c>
    </row>
    <row r="142" spans="1:3" x14ac:dyDescent="0.25">
      <c r="A142" t="s">
        <v>34</v>
      </c>
      <c r="B142" t="s">
        <v>6</v>
      </c>
      <c r="C142" t="s">
        <v>312</v>
      </c>
    </row>
    <row r="143" spans="1:3" x14ac:dyDescent="0.25">
      <c r="A143" t="s">
        <v>34</v>
      </c>
      <c r="B143" t="s">
        <v>0</v>
      </c>
      <c r="C143" t="s">
        <v>312</v>
      </c>
    </row>
    <row r="144" spans="1:3" x14ac:dyDescent="0.25">
      <c r="A144" t="s">
        <v>35</v>
      </c>
      <c r="B144" t="s">
        <v>6</v>
      </c>
      <c r="C144" t="s">
        <v>301</v>
      </c>
    </row>
    <row r="145" spans="1:4" x14ac:dyDescent="0.25">
      <c r="A145" t="s">
        <v>35</v>
      </c>
      <c r="B145" t="s">
        <v>0</v>
      </c>
      <c r="C145" t="s">
        <v>6</v>
      </c>
    </row>
    <row r="146" spans="1:4" x14ac:dyDescent="0.25">
      <c r="A146" t="s">
        <v>250</v>
      </c>
      <c r="B146" t="s">
        <v>0</v>
      </c>
      <c r="C146" t="s">
        <v>301</v>
      </c>
    </row>
    <row r="147" spans="1:4" x14ac:dyDescent="0.25">
      <c r="A147" t="s">
        <v>250</v>
      </c>
      <c r="B147" t="s">
        <v>6</v>
      </c>
      <c r="C147" t="s">
        <v>301</v>
      </c>
    </row>
    <row r="148" spans="1:4" x14ac:dyDescent="0.25">
      <c r="A148" t="s">
        <v>250</v>
      </c>
      <c r="B148" t="s">
        <v>6</v>
      </c>
      <c r="C148" t="s">
        <v>6</v>
      </c>
    </row>
    <row r="149" spans="1:4" x14ac:dyDescent="0.25">
      <c r="A149" t="s">
        <v>250</v>
      </c>
      <c r="B149" t="s">
        <v>0</v>
      </c>
      <c r="C149" t="s">
        <v>6</v>
      </c>
    </row>
    <row r="150" spans="1:4" x14ac:dyDescent="0.25">
      <c r="A150" t="s">
        <v>36</v>
      </c>
      <c r="B150" t="s">
        <v>6</v>
      </c>
      <c r="C150" t="s">
        <v>301</v>
      </c>
    </row>
    <row r="151" spans="1:4" x14ac:dyDescent="0.25">
      <c r="A151" t="s">
        <v>36</v>
      </c>
      <c r="B151" t="s">
        <v>0</v>
      </c>
      <c r="C151" t="s">
        <v>301</v>
      </c>
    </row>
    <row r="152" spans="1:4" x14ac:dyDescent="0.25">
      <c r="A152" t="s">
        <v>36</v>
      </c>
      <c r="B152" t="s">
        <v>0</v>
      </c>
      <c r="C152" t="s">
        <v>6</v>
      </c>
    </row>
    <row r="153" spans="1:4" x14ac:dyDescent="0.25">
      <c r="A153" t="s">
        <v>36</v>
      </c>
      <c r="B153" t="s">
        <v>0</v>
      </c>
      <c r="C153" t="s">
        <v>302</v>
      </c>
    </row>
    <row r="154" spans="1:4" x14ac:dyDescent="0.25">
      <c r="A154" t="s">
        <v>37</v>
      </c>
      <c r="B154" t="s">
        <v>6</v>
      </c>
      <c r="C154" t="s">
        <v>301</v>
      </c>
    </row>
    <row r="155" spans="1:4" x14ac:dyDescent="0.25">
      <c r="A155" t="s">
        <v>37</v>
      </c>
      <c r="B155" t="s">
        <v>6</v>
      </c>
      <c r="C155" t="s">
        <v>6</v>
      </c>
    </row>
    <row r="156" spans="1:4" x14ac:dyDescent="0.25">
      <c r="A156" t="s">
        <v>37</v>
      </c>
      <c r="B156" t="s">
        <v>0</v>
      </c>
      <c r="C156" t="s">
        <v>6</v>
      </c>
    </row>
    <row r="157" spans="1:4" x14ac:dyDescent="0.25">
      <c r="A157" t="s">
        <v>37</v>
      </c>
      <c r="B157" t="s">
        <v>0</v>
      </c>
      <c r="C157" t="s">
        <v>302</v>
      </c>
    </row>
    <row r="158" spans="1:4" x14ac:dyDescent="0.25">
      <c r="A158" t="s">
        <v>38</v>
      </c>
      <c r="B158" t="s">
        <v>6</v>
      </c>
      <c r="C158" t="s">
        <v>301</v>
      </c>
      <c r="D158" t="s">
        <v>592</v>
      </c>
    </row>
    <row r="159" spans="1:4" x14ac:dyDescent="0.25">
      <c r="A159" t="s">
        <v>38</v>
      </c>
      <c r="B159" t="s">
        <v>6</v>
      </c>
      <c r="C159" t="s">
        <v>6</v>
      </c>
      <c r="D159" t="s">
        <v>592</v>
      </c>
    </row>
    <row r="160" spans="1:4" x14ac:dyDescent="0.25">
      <c r="A160" t="s">
        <v>38</v>
      </c>
      <c r="B160" t="s">
        <v>0</v>
      </c>
      <c r="C160" t="s">
        <v>6</v>
      </c>
      <c r="D160" t="s">
        <v>313</v>
      </c>
    </row>
    <row r="161" spans="1:4" x14ac:dyDescent="0.25">
      <c r="A161" t="s">
        <v>38</v>
      </c>
      <c r="B161" t="s">
        <v>6</v>
      </c>
      <c r="C161" t="s">
        <v>302</v>
      </c>
      <c r="D161" t="s">
        <v>592</v>
      </c>
    </row>
    <row r="162" spans="1:4" x14ac:dyDescent="0.25">
      <c r="A162" t="s">
        <v>38</v>
      </c>
      <c r="B162" t="s">
        <v>0</v>
      </c>
      <c r="C162" t="s">
        <v>227</v>
      </c>
      <c r="D162" t="s">
        <v>313</v>
      </c>
    </row>
    <row r="163" spans="1:4" x14ac:dyDescent="0.25">
      <c r="A163" t="s">
        <v>39</v>
      </c>
      <c r="B163" t="s">
        <v>6</v>
      </c>
      <c r="C163" t="s">
        <v>301</v>
      </c>
    </row>
    <row r="164" spans="1:4" x14ac:dyDescent="0.25">
      <c r="A164" t="s">
        <v>39</v>
      </c>
      <c r="B164" t="s">
        <v>0</v>
      </c>
      <c r="C164" t="s">
        <v>6</v>
      </c>
    </row>
    <row r="165" spans="1:4" x14ac:dyDescent="0.25">
      <c r="A165" t="s">
        <v>386</v>
      </c>
      <c r="B165" t="s">
        <v>6</v>
      </c>
      <c r="C165" t="s">
        <v>301</v>
      </c>
    </row>
    <row r="166" spans="1:4" x14ac:dyDescent="0.25">
      <c r="A166" t="s">
        <v>386</v>
      </c>
      <c r="B166" t="s">
        <v>6</v>
      </c>
      <c r="C166" t="s">
        <v>6</v>
      </c>
    </row>
    <row r="167" spans="1:4" x14ac:dyDescent="0.25">
      <c r="A167" t="s">
        <v>386</v>
      </c>
      <c r="B167" t="s">
        <v>0</v>
      </c>
      <c r="C167" t="s">
        <v>6</v>
      </c>
    </row>
    <row r="168" spans="1:4" x14ac:dyDescent="0.25">
      <c r="A168" t="s">
        <v>386</v>
      </c>
      <c r="B168" t="s">
        <v>0</v>
      </c>
      <c r="C168" t="s">
        <v>302</v>
      </c>
    </row>
    <row r="169" spans="1:4" x14ac:dyDescent="0.25">
      <c r="A169" s="42" t="s">
        <v>659</v>
      </c>
      <c r="B169" s="42" t="s">
        <v>532</v>
      </c>
      <c r="C169" s="42" t="s">
        <v>532</v>
      </c>
      <c r="D169" s="42" t="s">
        <v>532</v>
      </c>
    </row>
    <row r="170" spans="1:4" x14ac:dyDescent="0.25">
      <c r="A170" t="s">
        <v>40</v>
      </c>
      <c r="B170" t="s">
        <v>6</v>
      </c>
      <c r="C170" t="s">
        <v>238</v>
      </c>
    </row>
    <row r="171" spans="1:4" x14ac:dyDescent="0.25">
      <c r="A171" t="s">
        <v>40</v>
      </c>
      <c r="B171" t="s">
        <v>6</v>
      </c>
      <c r="C171" t="s">
        <v>301</v>
      </c>
    </row>
    <row r="172" spans="1:4" x14ac:dyDescent="0.25">
      <c r="A172" t="s">
        <v>40</v>
      </c>
      <c r="B172" t="s">
        <v>6</v>
      </c>
      <c r="C172" t="s">
        <v>6</v>
      </c>
    </row>
    <row r="173" spans="1:4" x14ac:dyDescent="0.25">
      <c r="A173" t="s">
        <v>40</v>
      </c>
      <c r="B173" t="s">
        <v>0</v>
      </c>
      <c r="C173" t="s">
        <v>6</v>
      </c>
    </row>
    <row r="174" spans="1:4" x14ac:dyDescent="0.25">
      <c r="A174" t="s">
        <v>40</v>
      </c>
      <c r="B174" t="s">
        <v>0</v>
      </c>
      <c r="C174" t="s">
        <v>302</v>
      </c>
    </row>
    <row r="175" spans="1:4" x14ac:dyDescent="0.25">
      <c r="A175" t="s">
        <v>41</v>
      </c>
      <c r="B175" t="s">
        <v>6</v>
      </c>
      <c r="C175" t="s">
        <v>301</v>
      </c>
    </row>
    <row r="176" spans="1:4" x14ac:dyDescent="0.25">
      <c r="A176" t="s">
        <v>41</v>
      </c>
      <c r="B176" t="s">
        <v>0</v>
      </c>
      <c r="C176" t="s">
        <v>6</v>
      </c>
    </row>
    <row r="177" spans="1:4" x14ac:dyDescent="0.25">
      <c r="A177" t="s">
        <v>42</v>
      </c>
      <c r="B177" t="s">
        <v>6</v>
      </c>
      <c r="C177" t="s">
        <v>301</v>
      </c>
    </row>
    <row r="178" spans="1:4" x14ac:dyDescent="0.25">
      <c r="A178" t="s">
        <v>42</v>
      </c>
      <c r="B178" t="s">
        <v>0</v>
      </c>
      <c r="C178" t="s">
        <v>6</v>
      </c>
    </row>
    <row r="179" spans="1:4" x14ac:dyDescent="0.25">
      <c r="A179" t="s">
        <v>43</v>
      </c>
      <c r="B179" t="s">
        <v>0</v>
      </c>
      <c r="C179" t="s">
        <v>301</v>
      </c>
    </row>
    <row r="180" spans="1:4" x14ac:dyDescent="0.25">
      <c r="A180" t="s">
        <v>43</v>
      </c>
      <c r="B180" t="s">
        <v>0</v>
      </c>
      <c r="C180" t="s">
        <v>6</v>
      </c>
    </row>
    <row r="181" spans="1:4" x14ac:dyDescent="0.25">
      <c r="A181" t="s">
        <v>43</v>
      </c>
      <c r="B181" t="s">
        <v>6</v>
      </c>
      <c r="C181" t="s">
        <v>227</v>
      </c>
      <c r="D181" t="s">
        <v>228</v>
      </c>
    </row>
    <row r="182" spans="1:4" x14ac:dyDescent="0.25">
      <c r="A182" t="s">
        <v>44</v>
      </c>
      <c r="B182" t="s">
        <v>0</v>
      </c>
      <c r="C182" t="s">
        <v>301</v>
      </c>
    </row>
    <row r="183" spans="1:4" x14ac:dyDescent="0.25">
      <c r="A183" t="s">
        <v>44</v>
      </c>
      <c r="B183" t="s">
        <v>6</v>
      </c>
      <c r="C183" t="s">
        <v>301</v>
      </c>
    </row>
    <row r="184" spans="1:4" x14ac:dyDescent="0.25">
      <c r="A184" t="s">
        <v>44</v>
      </c>
      <c r="B184" t="s">
        <v>0</v>
      </c>
      <c r="C184" t="s">
        <v>6</v>
      </c>
    </row>
    <row r="185" spans="1:4" x14ac:dyDescent="0.25">
      <c r="A185" t="s">
        <v>45</v>
      </c>
      <c r="B185" t="s">
        <v>6</v>
      </c>
      <c r="C185" t="s">
        <v>301</v>
      </c>
    </row>
    <row r="186" spans="1:4" x14ac:dyDescent="0.25">
      <c r="A186" t="s">
        <v>45</v>
      </c>
      <c r="B186" t="s">
        <v>6</v>
      </c>
      <c r="C186" t="s">
        <v>6</v>
      </c>
    </row>
    <row r="187" spans="1:4" x14ac:dyDescent="0.25">
      <c r="A187" t="s">
        <v>45</v>
      </c>
      <c r="B187" t="s">
        <v>0</v>
      </c>
      <c r="C187" t="s">
        <v>6</v>
      </c>
    </row>
    <row r="188" spans="1:4" x14ac:dyDescent="0.25">
      <c r="A188" t="s">
        <v>45</v>
      </c>
      <c r="B188" t="s">
        <v>0</v>
      </c>
      <c r="C188" t="s">
        <v>302</v>
      </c>
    </row>
    <row r="189" spans="1:4" x14ac:dyDescent="0.25">
      <c r="A189" s="42" t="s">
        <v>660</v>
      </c>
      <c r="B189" s="42" t="s">
        <v>532</v>
      </c>
      <c r="C189" s="42" t="s">
        <v>532</v>
      </c>
      <c r="D189" s="42" t="s">
        <v>532</v>
      </c>
    </row>
    <row r="190" spans="1:4" x14ac:dyDescent="0.25">
      <c r="A190" t="s">
        <v>46</v>
      </c>
      <c r="B190" t="s">
        <v>6</v>
      </c>
      <c r="C190" t="s">
        <v>301</v>
      </c>
    </row>
    <row r="191" spans="1:4" x14ac:dyDescent="0.25">
      <c r="A191" t="s">
        <v>46</v>
      </c>
      <c r="B191" t="s">
        <v>0</v>
      </c>
      <c r="C191" t="s">
        <v>6</v>
      </c>
    </row>
    <row r="192" spans="1:4" x14ac:dyDescent="0.25">
      <c r="A192" t="s">
        <v>47</v>
      </c>
      <c r="B192" t="s">
        <v>6</v>
      </c>
      <c r="C192" t="s">
        <v>301</v>
      </c>
    </row>
    <row r="193" spans="1:3" x14ac:dyDescent="0.25">
      <c r="A193" t="s">
        <v>47</v>
      </c>
      <c r="B193" t="s">
        <v>6</v>
      </c>
      <c r="C193" t="s">
        <v>6</v>
      </c>
    </row>
    <row r="194" spans="1:3" x14ac:dyDescent="0.25">
      <c r="A194" t="s">
        <v>47</v>
      </c>
      <c r="B194" t="s">
        <v>0</v>
      </c>
      <c r="C194" t="s">
        <v>6</v>
      </c>
    </row>
    <row r="195" spans="1:3" x14ac:dyDescent="0.25">
      <c r="A195" t="s">
        <v>47</v>
      </c>
      <c r="B195" t="s">
        <v>0</v>
      </c>
      <c r="C195" t="s">
        <v>302</v>
      </c>
    </row>
    <row r="196" spans="1:3" x14ac:dyDescent="0.25">
      <c r="A196" t="s">
        <v>254</v>
      </c>
      <c r="B196" t="s">
        <v>6</v>
      </c>
      <c r="C196" t="s">
        <v>301</v>
      </c>
    </row>
    <row r="197" spans="1:3" x14ac:dyDescent="0.25">
      <c r="A197" t="s">
        <v>254</v>
      </c>
      <c r="B197" t="s">
        <v>0</v>
      </c>
      <c r="C197" t="s">
        <v>6</v>
      </c>
    </row>
    <row r="198" spans="1:3" x14ac:dyDescent="0.25">
      <c r="A198" t="s">
        <v>48</v>
      </c>
      <c r="B198" t="s">
        <v>6</v>
      </c>
      <c r="C198" t="s">
        <v>301</v>
      </c>
    </row>
    <row r="199" spans="1:3" x14ac:dyDescent="0.25">
      <c r="A199" t="s">
        <v>48</v>
      </c>
      <c r="B199" t="s">
        <v>6</v>
      </c>
      <c r="C199" t="s">
        <v>6</v>
      </c>
    </row>
    <row r="200" spans="1:3" x14ac:dyDescent="0.25">
      <c r="A200" t="s">
        <v>48</v>
      </c>
      <c r="B200" t="s">
        <v>0</v>
      </c>
      <c r="C200" t="s">
        <v>6</v>
      </c>
    </row>
    <row r="201" spans="1:3" x14ac:dyDescent="0.25">
      <c r="A201" t="s">
        <v>593</v>
      </c>
      <c r="B201" t="s">
        <v>6</v>
      </c>
      <c r="C201" t="s">
        <v>301</v>
      </c>
    </row>
    <row r="202" spans="1:3" x14ac:dyDescent="0.25">
      <c r="A202" t="s">
        <v>593</v>
      </c>
      <c r="B202" t="s">
        <v>0</v>
      </c>
      <c r="C202" t="s">
        <v>6</v>
      </c>
    </row>
    <row r="203" spans="1:3" x14ac:dyDescent="0.25">
      <c r="A203" t="s">
        <v>661</v>
      </c>
      <c r="B203" t="s">
        <v>0</v>
      </c>
      <c r="C203" t="s">
        <v>238</v>
      </c>
    </row>
    <row r="204" spans="1:3" x14ac:dyDescent="0.25">
      <c r="A204" t="s">
        <v>661</v>
      </c>
      <c r="B204" t="s">
        <v>6</v>
      </c>
      <c r="C204" t="s">
        <v>238</v>
      </c>
    </row>
    <row r="205" spans="1:3" x14ac:dyDescent="0.25">
      <c r="A205" t="s">
        <v>661</v>
      </c>
      <c r="B205" t="s">
        <v>6</v>
      </c>
      <c r="C205" t="s">
        <v>301</v>
      </c>
    </row>
    <row r="206" spans="1:3" x14ac:dyDescent="0.25">
      <c r="A206" t="s">
        <v>661</v>
      </c>
      <c r="B206" t="s">
        <v>0</v>
      </c>
      <c r="C206" t="s">
        <v>301</v>
      </c>
    </row>
    <row r="207" spans="1:3" x14ac:dyDescent="0.25">
      <c r="A207" t="s">
        <v>661</v>
      </c>
      <c r="B207" t="s">
        <v>0</v>
      </c>
      <c r="C207" t="s">
        <v>6</v>
      </c>
    </row>
    <row r="208" spans="1:3" x14ac:dyDescent="0.25">
      <c r="A208" t="s">
        <v>661</v>
      </c>
      <c r="B208" t="s">
        <v>6</v>
      </c>
      <c r="C208" t="s">
        <v>6</v>
      </c>
    </row>
    <row r="209" spans="1:3" x14ac:dyDescent="0.25">
      <c r="A209" t="s">
        <v>49</v>
      </c>
      <c r="B209" t="s">
        <v>6</v>
      </c>
      <c r="C209" t="s">
        <v>301</v>
      </c>
    </row>
    <row r="210" spans="1:3" x14ac:dyDescent="0.25">
      <c r="A210" t="s">
        <v>49</v>
      </c>
      <c r="B210" t="s">
        <v>0</v>
      </c>
      <c r="C210" t="s">
        <v>6</v>
      </c>
    </row>
    <row r="211" spans="1:3" x14ac:dyDescent="0.25">
      <c r="A211" t="s">
        <v>49</v>
      </c>
      <c r="B211" t="s">
        <v>0</v>
      </c>
      <c r="C211" t="s">
        <v>302</v>
      </c>
    </row>
    <row r="212" spans="1:3" x14ac:dyDescent="0.25">
      <c r="A212" t="s">
        <v>50</v>
      </c>
      <c r="B212" t="s">
        <v>6</v>
      </c>
      <c r="C212" t="s">
        <v>301</v>
      </c>
    </row>
    <row r="213" spans="1:3" x14ac:dyDescent="0.25">
      <c r="A213" t="s">
        <v>50</v>
      </c>
      <c r="B213" t="s">
        <v>6</v>
      </c>
      <c r="C213" t="s">
        <v>6</v>
      </c>
    </row>
    <row r="214" spans="1:3" x14ac:dyDescent="0.25">
      <c r="A214" t="s">
        <v>50</v>
      </c>
      <c r="B214" t="s">
        <v>0</v>
      </c>
      <c r="C214" t="s">
        <v>6</v>
      </c>
    </row>
    <row r="215" spans="1:3" x14ac:dyDescent="0.25">
      <c r="A215" t="s">
        <v>50</v>
      </c>
      <c r="B215" t="s">
        <v>0</v>
      </c>
      <c r="C215" t="s">
        <v>302</v>
      </c>
    </row>
    <row r="216" spans="1:3" x14ac:dyDescent="0.25">
      <c r="A216" t="s">
        <v>51</v>
      </c>
      <c r="B216" t="s">
        <v>6</v>
      </c>
      <c r="C216" t="s">
        <v>301</v>
      </c>
    </row>
    <row r="217" spans="1:3" x14ac:dyDescent="0.25">
      <c r="A217" t="s">
        <v>51</v>
      </c>
      <c r="B217" t="s">
        <v>0</v>
      </c>
      <c r="C217" t="s">
        <v>6</v>
      </c>
    </row>
    <row r="218" spans="1:3" x14ac:dyDescent="0.25">
      <c r="A218" t="s">
        <v>52</v>
      </c>
      <c r="B218" t="s">
        <v>0</v>
      </c>
      <c r="C218" t="s">
        <v>301</v>
      </c>
    </row>
    <row r="219" spans="1:3" x14ac:dyDescent="0.25">
      <c r="A219" t="s">
        <v>52</v>
      </c>
      <c r="B219" t="s">
        <v>0</v>
      </c>
      <c r="C219" t="s">
        <v>6</v>
      </c>
    </row>
    <row r="220" spans="1:3" x14ac:dyDescent="0.25">
      <c r="A220" t="s">
        <v>52</v>
      </c>
      <c r="B220" t="s">
        <v>6</v>
      </c>
      <c r="C220" t="s">
        <v>6</v>
      </c>
    </row>
    <row r="221" spans="1:3" x14ac:dyDescent="0.25">
      <c r="A221" t="s">
        <v>52</v>
      </c>
      <c r="B221" t="s">
        <v>6</v>
      </c>
      <c r="C221" t="s">
        <v>302</v>
      </c>
    </row>
    <row r="222" spans="1:3" x14ac:dyDescent="0.25">
      <c r="A222" t="s">
        <v>53</v>
      </c>
      <c r="B222" t="s">
        <v>0</v>
      </c>
      <c r="C222" t="s">
        <v>238</v>
      </c>
    </row>
    <row r="223" spans="1:3" x14ac:dyDescent="0.25">
      <c r="A223" t="s">
        <v>53</v>
      </c>
      <c r="B223" t="s">
        <v>6</v>
      </c>
      <c r="C223" t="s">
        <v>238</v>
      </c>
    </row>
    <row r="224" spans="1:3" x14ac:dyDescent="0.25">
      <c r="A224" t="s">
        <v>53</v>
      </c>
      <c r="B224" t="s">
        <v>6</v>
      </c>
      <c r="C224" t="s">
        <v>301</v>
      </c>
    </row>
    <row r="225" spans="1:4" x14ac:dyDescent="0.25">
      <c r="A225" t="s">
        <v>53</v>
      </c>
      <c r="B225" t="s">
        <v>0</v>
      </c>
      <c r="C225" t="s">
        <v>301</v>
      </c>
    </row>
    <row r="226" spans="1:4" x14ac:dyDescent="0.25">
      <c r="A226" t="s">
        <v>53</v>
      </c>
      <c r="B226" t="s">
        <v>0</v>
      </c>
      <c r="C226" t="s">
        <v>6</v>
      </c>
    </row>
    <row r="227" spans="1:4" x14ac:dyDescent="0.25">
      <c r="A227" t="s">
        <v>54</v>
      </c>
      <c r="B227" t="s">
        <v>6</v>
      </c>
      <c r="C227" t="s">
        <v>301</v>
      </c>
      <c r="D227" t="s">
        <v>314</v>
      </c>
    </row>
    <row r="228" spans="1:4" x14ac:dyDescent="0.25">
      <c r="A228" t="s">
        <v>54</v>
      </c>
      <c r="B228" t="s">
        <v>0</v>
      </c>
      <c r="C228" t="s">
        <v>6</v>
      </c>
      <c r="D228" t="s">
        <v>315</v>
      </c>
    </row>
    <row r="229" spans="1:4" x14ac:dyDescent="0.25">
      <c r="A229" t="s">
        <v>54</v>
      </c>
      <c r="B229" t="s">
        <v>0</v>
      </c>
      <c r="C229" t="s">
        <v>227</v>
      </c>
      <c r="D229" t="s">
        <v>315</v>
      </c>
    </row>
    <row r="230" spans="1:4" x14ac:dyDescent="0.25">
      <c r="A230" t="s">
        <v>54</v>
      </c>
      <c r="B230" t="s">
        <v>6</v>
      </c>
      <c r="C230" t="s">
        <v>227</v>
      </c>
      <c r="D230" t="s">
        <v>314</v>
      </c>
    </row>
    <row r="231" spans="1:4" x14ac:dyDescent="0.25">
      <c r="A231" t="s">
        <v>55</v>
      </c>
      <c r="B231" t="s">
        <v>6</v>
      </c>
      <c r="C231" t="s">
        <v>301</v>
      </c>
    </row>
    <row r="232" spans="1:4" x14ac:dyDescent="0.25">
      <c r="A232" t="s">
        <v>55</v>
      </c>
      <c r="B232" t="s">
        <v>0</v>
      </c>
      <c r="C232" t="s">
        <v>6</v>
      </c>
    </row>
    <row r="233" spans="1:4" x14ac:dyDescent="0.25">
      <c r="A233" t="s">
        <v>257</v>
      </c>
      <c r="B233" t="s">
        <v>6</v>
      </c>
      <c r="C233" t="s">
        <v>301</v>
      </c>
    </row>
    <row r="234" spans="1:4" x14ac:dyDescent="0.25">
      <c r="A234" t="s">
        <v>257</v>
      </c>
      <c r="B234" t="s">
        <v>0</v>
      </c>
      <c r="C234" t="s">
        <v>6</v>
      </c>
    </row>
    <row r="235" spans="1:4" x14ac:dyDescent="0.25">
      <c r="A235" t="s">
        <v>387</v>
      </c>
      <c r="B235" t="s">
        <v>6</v>
      </c>
      <c r="C235" t="s">
        <v>301</v>
      </c>
    </row>
    <row r="236" spans="1:4" x14ac:dyDescent="0.25">
      <c r="A236" t="s">
        <v>387</v>
      </c>
      <c r="B236" t="s">
        <v>0</v>
      </c>
      <c r="C236" t="s">
        <v>6</v>
      </c>
    </row>
    <row r="237" spans="1:4" x14ac:dyDescent="0.25">
      <c r="A237" t="s">
        <v>56</v>
      </c>
      <c r="B237" t="s">
        <v>6</v>
      </c>
      <c r="C237" t="s">
        <v>301</v>
      </c>
    </row>
    <row r="238" spans="1:4" x14ac:dyDescent="0.25">
      <c r="A238" t="s">
        <v>56</v>
      </c>
      <c r="B238" t="s">
        <v>0</v>
      </c>
      <c r="C238" t="s">
        <v>6</v>
      </c>
    </row>
    <row r="239" spans="1:4" x14ac:dyDescent="0.25">
      <c r="A239" t="s">
        <v>388</v>
      </c>
      <c r="B239" t="s">
        <v>6</v>
      </c>
      <c r="C239" t="s">
        <v>301</v>
      </c>
    </row>
    <row r="240" spans="1:4" x14ac:dyDescent="0.25">
      <c r="A240" t="s">
        <v>388</v>
      </c>
      <c r="B240" t="s">
        <v>0</v>
      </c>
      <c r="C240" t="s">
        <v>6</v>
      </c>
    </row>
    <row r="241" spans="1:4" x14ac:dyDescent="0.25">
      <c r="A241" t="s">
        <v>57</v>
      </c>
      <c r="B241" t="s">
        <v>6</v>
      </c>
      <c r="C241" t="s">
        <v>301</v>
      </c>
    </row>
    <row r="242" spans="1:4" x14ac:dyDescent="0.25">
      <c r="A242" t="s">
        <v>57</v>
      </c>
      <c r="B242" t="s">
        <v>0</v>
      </c>
      <c r="C242" t="s">
        <v>6</v>
      </c>
    </row>
    <row r="243" spans="1:4" x14ac:dyDescent="0.25">
      <c r="A243" t="s">
        <v>58</v>
      </c>
      <c r="B243" t="s">
        <v>0</v>
      </c>
      <c r="C243" t="s">
        <v>301</v>
      </c>
    </row>
    <row r="244" spans="1:4" x14ac:dyDescent="0.25">
      <c r="A244" t="s">
        <v>58</v>
      </c>
      <c r="B244" t="s">
        <v>6</v>
      </c>
      <c r="C244" t="s">
        <v>227</v>
      </c>
      <c r="D244" t="s">
        <v>229</v>
      </c>
    </row>
    <row r="245" spans="1:4" x14ac:dyDescent="0.25">
      <c r="A245" t="s">
        <v>59</v>
      </c>
      <c r="B245" t="s">
        <v>0</v>
      </c>
      <c r="C245" t="s">
        <v>6</v>
      </c>
    </row>
    <row r="246" spans="1:4" x14ac:dyDescent="0.25">
      <c r="A246" t="s">
        <v>59</v>
      </c>
      <c r="B246" t="s">
        <v>6</v>
      </c>
      <c r="C246" t="s">
        <v>227</v>
      </c>
      <c r="D246" t="s">
        <v>316</v>
      </c>
    </row>
    <row r="247" spans="1:4" x14ac:dyDescent="0.25">
      <c r="A247" t="s">
        <v>60</v>
      </c>
      <c r="B247" t="s">
        <v>6</v>
      </c>
      <c r="C247" t="s">
        <v>301</v>
      </c>
      <c r="D247" t="s">
        <v>317</v>
      </c>
    </row>
    <row r="248" spans="1:4" x14ac:dyDescent="0.25">
      <c r="A248" t="s">
        <v>60</v>
      </c>
      <c r="B248" t="s">
        <v>6</v>
      </c>
      <c r="C248" t="s">
        <v>6</v>
      </c>
      <c r="D248" t="s">
        <v>317</v>
      </c>
    </row>
    <row r="249" spans="1:4" x14ac:dyDescent="0.25">
      <c r="A249" t="s">
        <v>60</v>
      </c>
      <c r="B249" t="s">
        <v>0</v>
      </c>
      <c r="C249" t="s">
        <v>6</v>
      </c>
    </row>
    <row r="250" spans="1:4" x14ac:dyDescent="0.25">
      <c r="A250" t="s">
        <v>60</v>
      </c>
      <c r="B250" t="s">
        <v>0</v>
      </c>
      <c r="C250" t="s">
        <v>302</v>
      </c>
    </row>
    <row r="251" spans="1:4" x14ac:dyDescent="0.25">
      <c r="A251" t="s">
        <v>60</v>
      </c>
      <c r="B251" t="s">
        <v>6</v>
      </c>
      <c r="C251" t="s">
        <v>227</v>
      </c>
      <c r="D251" t="s">
        <v>317</v>
      </c>
    </row>
    <row r="252" spans="1:4" x14ac:dyDescent="0.25">
      <c r="A252" t="s">
        <v>613</v>
      </c>
      <c r="B252" t="s">
        <v>6</v>
      </c>
      <c r="C252" t="s">
        <v>238</v>
      </c>
    </row>
    <row r="253" spans="1:4" x14ac:dyDescent="0.25">
      <c r="A253" t="s">
        <v>613</v>
      </c>
      <c r="B253" t="s">
        <v>0</v>
      </c>
      <c r="C253" t="s">
        <v>301</v>
      </c>
    </row>
    <row r="254" spans="1:4" x14ac:dyDescent="0.25">
      <c r="A254" t="s">
        <v>613</v>
      </c>
      <c r="B254" t="s">
        <v>0</v>
      </c>
      <c r="C254" t="s">
        <v>6</v>
      </c>
    </row>
    <row r="255" spans="1:4" x14ac:dyDescent="0.25">
      <c r="A255" t="s">
        <v>613</v>
      </c>
      <c r="B255" t="s">
        <v>0</v>
      </c>
      <c r="C255" t="s">
        <v>302</v>
      </c>
    </row>
    <row r="256" spans="1:4" x14ac:dyDescent="0.25">
      <c r="A256" t="s">
        <v>61</v>
      </c>
      <c r="B256" t="s">
        <v>0</v>
      </c>
      <c r="C256" t="s">
        <v>6</v>
      </c>
      <c r="D256" t="s">
        <v>318</v>
      </c>
    </row>
    <row r="257" spans="1:4" x14ac:dyDescent="0.25">
      <c r="A257" t="s">
        <v>61</v>
      </c>
      <c r="B257" t="s">
        <v>0</v>
      </c>
      <c r="C257" t="s">
        <v>227</v>
      </c>
      <c r="D257" t="s">
        <v>318</v>
      </c>
    </row>
    <row r="258" spans="1:4" x14ac:dyDescent="0.25">
      <c r="A258" t="s">
        <v>61</v>
      </c>
      <c r="B258" t="s">
        <v>6</v>
      </c>
      <c r="C258" t="s">
        <v>227</v>
      </c>
      <c r="D258" t="s">
        <v>314</v>
      </c>
    </row>
    <row r="259" spans="1:4" x14ac:dyDescent="0.25">
      <c r="A259" t="s">
        <v>260</v>
      </c>
      <c r="B259" t="s">
        <v>0</v>
      </c>
      <c r="C259" t="s">
        <v>301</v>
      </c>
    </row>
    <row r="260" spans="1:4" x14ac:dyDescent="0.25">
      <c r="A260" t="s">
        <v>260</v>
      </c>
      <c r="B260" t="s">
        <v>6</v>
      </c>
      <c r="C260" t="s">
        <v>301</v>
      </c>
    </row>
    <row r="261" spans="1:4" x14ac:dyDescent="0.25">
      <c r="A261" t="s">
        <v>260</v>
      </c>
      <c r="B261" t="s">
        <v>6</v>
      </c>
      <c r="C261" t="s">
        <v>6</v>
      </c>
    </row>
    <row r="262" spans="1:4" x14ac:dyDescent="0.25">
      <c r="A262" t="s">
        <v>260</v>
      </c>
      <c r="B262" t="s">
        <v>0</v>
      </c>
      <c r="C262" t="s">
        <v>6</v>
      </c>
    </row>
    <row r="263" spans="1:4" x14ac:dyDescent="0.25">
      <c r="A263" t="s">
        <v>260</v>
      </c>
      <c r="B263" t="s">
        <v>0</v>
      </c>
      <c r="C263" t="s">
        <v>302</v>
      </c>
    </row>
    <row r="264" spans="1:4" x14ac:dyDescent="0.25">
      <c r="A264" s="42" t="s">
        <v>260</v>
      </c>
      <c r="B264" s="42" t="s">
        <v>532</v>
      </c>
      <c r="C264" s="42" t="s">
        <v>532</v>
      </c>
      <c r="D264" s="42" t="s">
        <v>532</v>
      </c>
    </row>
    <row r="265" spans="1:4" x14ac:dyDescent="0.25">
      <c r="A265" t="s">
        <v>62</v>
      </c>
      <c r="B265" t="s">
        <v>6</v>
      </c>
      <c r="C265" t="s">
        <v>301</v>
      </c>
    </row>
    <row r="266" spans="1:4" x14ac:dyDescent="0.25">
      <c r="A266" t="s">
        <v>62</v>
      </c>
      <c r="B266" t="s">
        <v>0</v>
      </c>
      <c r="C266" t="s">
        <v>6</v>
      </c>
    </row>
    <row r="267" spans="1:4" x14ac:dyDescent="0.25">
      <c r="A267" t="s">
        <v>63</v>
      </c>
      <c r="B267" t="s">
        <v>6</v>
      </c>
      <c r="C267" t="s">
        <v>301</v>
      </c>
    </row>
    <row r="268" spans="1:4" x14ac:dyDescent="0.25">
      <c r="A268" t="s">
        <v>63</v>
      </c>
      <c r="B268" t="s">
        <v>0</v>
      </c>
      <c r="C268" t="s">
        <v>6</v>
      </c>
    </row>
    <row r="269" spans="1:4" x14ac:dyDescent="0.25">
      <c r="A269" t="s">
        <v>64</v>
      </c>
      <c r="B269" t="s">
        <v>6</v>
      </c>
      <c r="C269" t="s">
        <v>301</v>
      </c>
    </row>
    <row r="270" spans="1:4" x14ac:dyDescent="0.25">
      <c r="A270" t="s">
        <v>64</v>
      </c>
      <c r="B270" t="s">
        <v>0</v>
      </c>
      <c r="C270" t="s">
        <v>6</v>
      </c>
    </row>
    <row r="271" spans="1:4" x14ac:dyDescent="0.25">
      <c r="A271" t="s">
        <v>65</v>
      </c>
      <c r="B271" t="s">
        <v>6</v>
      </c>
      <c r="C271" t="s">
        <v>301</v>
      </c>
    </row>
    <row r="272" spans="1:4" x14ac:dyDescent="0.25">
      <c r="A272" t="s">
        <v>65</v>
      </c>
      <c r="B272" t="s">
        <v>0</v>
      </c>
      <c r="C272" t="s">
        <v>6</v>
      </c>
    </row>
    <row r="273" spans="1:4" x14ac:dyDescent="0.25">
      <c r="A273" t="s">
        <v>594</v>
      </c>
      <c r="B273" t="s">
        <v>6</v>
      </c>
      <c r="C273" t="s">
        <v>238</v>
      </c>
    </row>
    <row r="274" spans="1:4" x14ac:dyDescent="0.25">
      <c r="A274" t="s">
        <v>594</v>
      </c>
      <c r="B274" t="s">
        <v>6</v>
      </c>
      <c r="C274" t="s">
        <v>301</v>
      </c>
    </row>
    <row r="275" spans="1:4" x14ac:dyDescent="0.25">
      <c r="A275" t="s">
        <v>594</v>
      </c>
      <c r="B275" t="s">
        <v>0</v>
      </c>
      <c r="C275" t="s">
        <v>301</v>
      </c>
    </row>
    <row r="276" spans="1:4" x14ac:dyDescent="0.25">
      <c r="A276" t="s">
        <v>594</v>
      </c>
      <c r="B276" t="s">
        <v>0</v>
      </c>
      <c r="C276" t="s">
        <v>6</v>
      </c>
    </row>
    <row r="277" spans="1:4" x14ac:dyDescent="0.25">
      <c r="A277" t="s">
        <v>594</v>
      </c>
      <c r="B277" t="s">
        <v>6</v>
      </c>
      <c r="C277" t="s">
        <v>6</v>
      </c>
    </row>
    <row r="278" spans="1:4" x14ac:dyDescent="0.25">
      <c r="A278" t="s">
        <v>594</v>
      </c>
      <c r="B278" t="s">
        <v>6</v>
      </c>
      <c r="C278" t="s">
        <v>302</v>
      </c>
    </row>
    <row r="279" spans="1:4" x14ac:dyDescent="0.25">
      <c r="A279" t="s">
        <v>594</v>
      </c>
      <c r="B279" t="s">
        <v>0</v>
      </c>
      <c r="C279" t="s">
        <v>302</v>
      </c>
    </row>
    <row r="280" spans="1:4" x14ac:dyDescent="0.25">
      <c r="A280" t="s">
        <v>261</v>
      </c>
      <c r="B280" t="s">
        <v>0</v>
      </c>
      <c r="C280" t="s">
        <v>301</v>
      </c>
    </row>
    <row r="281" spans="1:4" x14ac:dyDescent="0.25">
      <c r="A281" t="s">
        <v>261</v>
      </c>
      <c r="B281" t="s">
        <v>6</v>
      </c>
      <c r="C281" t="s">
        <v>227</v>
      </c>
      <c r="D281" t="s">
        <v>595</v>
      </c>
    </row>
    <row r="282" spans="1:4" x14ac:dyDescent="0.25">
      <c r="A282" t="s">
        <v>66</v>
      </c>
      <c r="B282" t="s">
        <v>6</v>
      </c>
      <c r="C282" t="s">
        <v>301</v>
      </c>
    </row>
    <row r="283" spans="1:4" x14ac:dyDescent="0.25">
      <c r="A283" t="s">
        <v>66</v>
      </c>
      <c r="B283" t="s">
        <v>0</v>
      </c>
      <c r="C283" t="s">
        <v>6</v>
      </c>
    </row>
    <row r="284" spans="1:4" x14ac:dyDescent="0.25">
      <c r="A284" t="s">
        <v>66</v>
      </c>
      <c r="B284" t="s">
        <v>0</v>
      </c>
      <c r="C284" t="s">
        <v>302</v>
      </c>
    </row>
    <row r="285" spans="1:4" x14ac:dyDescent="0.25">
      <c r="A285" t="s">
        <v>67</v>
      </c>
      <c r="B285" t="s">
        <v>6</v>
      </c>
      <c r="C285" t="s">
        <v>301</v>
      </c>
    </row>
    <row r="286" spans="1:4" x14ac:dyDescent="0.25">
      <c r="A286" t="s">
        <v>67</v>
      </c>
      <c r="B286" t="s">
        <v>6</v>
      </c>
      <c r="C286" t="s">
        <v>6</v>
      </c>
    </row>
    <row r="287" spans="1:4" x14ac:dyDescent="0.25">
      <c r="A287" t="s">
        <v>67</v>
      </c>
      <c r="B287" t="s">
        <v>0</v>
      </c>
      <c r="C287" t="s">
        <v>6</v>
      </c>
    </row>
    <row r="288" spans="1:4" x14ac:dyDescent="0.25">
      <c r="A288" t="s">
        <v>67</v>
      </c>
      <c r="B288" t="s">
        <v>0</v>
      </c>
      <c r="C288" t="s">
        <v>302</v>
      </c>
    </row>
    <row r="289" spans="1:4" x14ac:dyDescent="0.25">
      <c r="A289" t="s">
        <v>67</v>
      </c>
      <c r="B289" t="s">
        <v>6</v>
      </c>
      <c r="C289" t="s">
        <v>302</v>
      </c>
    </row>
    <row r="290" spans="1:4" x14ac:dyDescent="0.25">
      <c r="A290" t="s">
        <v>68</v>
      </c>
      <c r="B290" t="s">
        <v>6</v>
      </c>
      <c r="C290" t="s">
        <v>301</v>
      </c>
    </row>
    <row r="291" spans="1:4" x14ac:dyDescent="0.25">
      <c r="A291" t="s">
        <v>68</v>
      </c>
      <c r="B291" t="s">
        <v>0</v>
      </c>
      <c r="C291" t="s">
        <v>6</v>
      </c>
    </row>
    <row r="292" spans="1:4" x14ac:dyDescent="0.25">
      <c r="A292" t="s">
        <v>68</v>
      </c>
      <c r="B292" t="s">
        <v>0</v>
      </c>
      <c r="C292" t="s">
        <v>302</v>
      </c>
    </row>
    <row r="293" spans="1:4" x14ac:dyDescent="0.25">
      <c r="A293" t="s">
        <v>69</v>
      </c>
      <c r="B293" t="s">
        <v>6</v>
      </c>
      <c r="C293" t="s">
        <v>301</v>
      </c>
    </row>
    <row r="294" spans="1:4" x14ac:dyDescent="0.25">
      <c r="A294" t="s">
        <v>69</v>
      </c>
      <c r="B294" t="s">
        <v>0</v>
      </c>
      <c r="C294" t="s">
        <v>6</v>
      </c>
    </row>
    <row r="295" spans="1:4" x14ac:dyDescent="0.25">
      <c r="A295" t="s">
        <v>69</v>
      </c>
      <c r="B295" t="s">
        <v>0</v>
      </c>
      <c r="C295" t="s">
        <v>302</v>
      </c>
    </row>
    <row r="296" spans="1:4" x14ac:dyDescent="0.25">
      <c r="A296" t="s">
        <v>70</v>
      </c>
      <c r="B296" t="s">
        <v>6</v>
      </c>
      <c r="C296" t="s">
        <v>301</v>
      </c>
    </row>
    <row r="297" spans="1:4" x14ac:dyDescent="0.25">
      <c r="A297" t="s">
        <v>70</v>
      </c>
      <c r="B297" t="s">
        <v>0</v>
      </c>
      <c r="C297" t="s">
        <v>6</v>
      </c>
      <c r="D297" t="s">
        <v>319</v>
      </c>
    </row>
    <row r="298" spans="1:4" x14ac:dyDescent="0.25">
      <c r="A298" t="s">
        <v>70</v>
      </c>
      <c r="B298" t="s">
        <v>0</v>
      </c>
      <c r="C298" t="s">
        <v>227</v>
      </c>
      <c r="D298" t="s">
        <v>319</v>
      </c>
    </row>
    <row r="299" spans="1:4" x14ac:dyDescent="0.25">
      <c r="A299" s="42" t="s">
        <v>662</v>
      </c>
      <c r="B299" s="42" t="s">
        <v>532</v>
      </c>
      <c r="C299" s="42" t="s">
        <v>532</v>
      </c>
      <c r="D299" s="42" t="s">
        <v>532</v>
      </c>
    </row>
    <row r="300" spans="1:4" x14ac:dyDescent="0.25">
      <c r="A300" t="s">
        <v>389</v>
      </c>
      <c r="B300" t="s">
        <v>0</v>
      </c>
      <c r="C300" t="s">
        <v>301</v>
      </c>
    </row>
    <row r="301" spans="1:4" x14ac:dyDescent="0.25">
      <c r="A301" t="s">
        <v>389</v>
      </c>
      <c r="B301" t="s">
        <v>0</v>
      </c>
      <c r="C301" t="s">
        <v>302</v>
      </c>
    </row>
    <row r="302" spans="1:4" x14ac:dyDescent="0.25">
      <c r="A302" t="s">
        <v>389</v>
      </c>
      <c r="B302" t="s">
        <v>6</v>
      </c>
      <c r="C302" t="s">
        <v>227</v>
      </c>
      <c r="D302" t="s">
        <v>532</v>
      </c>
    </row>
    <row r="303" spans="1:4" x14ac:dyDescent="0.25">
      <c r="A303" t="s">
        <v>71</v>
      </c>
      <c r="B303" t="s">
        <v>6</v>
      </c>
      <c r="C303" t="s">
        <v>238</v>
      </c>
    </row>
    <row r="304" spans="1:4" x14ac:dyDescent="0.25">
      <c r="A304" t="s">
        <v>71</v>
      </c>
      <c r="B304" t="s">
        <v>0</v>
      </c>
      <c r="C304" t="s">
        <v>301</v>
      </c>
    </row>
    <row r="305" spans="1:4" x14ac:dyDescent="0.25">
      <c r="A305" t="s">
        <v>71</v>
      </c>
      <c r="B305" t="s">
        <v>0</v>
      </c>
      <c r="C305" t="s">
        <v>6</v>
      </c>
    </row>
    <row r="306" spans="1:4" x14ac:dyDescent="0.25">
      <c r="A306" t="s">
        <v>71</v>
      </c>
      <c r="B306" t="s">
        <v>0</v>
      </c>
      <c r="C306" t="s">
        <v>302</v>
      </c>
    </row>
    <row r="307" spans="1:4" x14ac:dyDescent="0.25">
      <c r="A307" t="s">
        <v>72</v>
      </c>
      <c r="B307" t="s">
        <v>6</v>
      </c>
      <c r="C307" t="s">
        <v>301</v>
      </c>
    </row>
    <row r="308" spans="1:4" x14ac:dyDescent="0.25">
      <c r="A308" t="s">
        <v>72</v>
      </c>
      <c r="B308" t="s">
        <v>6</v>
      </c>
      <c r="C308" t="s">
        <v>6</v>
      </c>
    </row>
    <row r="309" spans="1:4" x14ac:dyDescent="0.25">
      <c r="A309" t="s">
        <v>72</v>
      </c>
      <c r="B309" t="s">
        <v>0</v>
      </c>
      <c r="C309" t="s">
        <v>6</v>
      </c>
    </row>
    <row r="310" spans="1:4" x14ac:dyDescent="0.25">
      <c r="A310" t="s">
        <v>72</v>
      </c>
      <c r="B310" t="s">
        <v>0</v>
      </c>
      <c r="C310" t="s">
        <v>302</v>
      </c>
    </row>
    <row r="311" spans="1:4" x14ac:dyDescent="0.25">
      <c r="A311" t="s">
        <v>73</v>
      </c>
      <c r="B311" t="s">
        <v>6</v>
      </c>
      <c r="C311" t="s">
        <v>238</v>
      </c>
    </row>
    <row r="312" spans="1:4" x14ac:dyDescent="0.25">
      <c r="A312" t="s">
        <v>73</v>
      </c>
      <c r="B312" t="s">
        <v>6</v>
      </c>
      <c r="C312" t="s">
        <v>301</v>
      </c>
    </row>
    <row r="313" spans="1:4" x14ac:dyDescent="0.25">
      <c r="A313" t="s">
        <v>73</v>
      </c>
      <c r="B313" t="s">
        <v>6</v>
      </c>
      <c r="C313" t="s">
        <v>6</v>
      </c>
    </row>
    <row r="314" spans="1:4" x14ac:dyDescent="0.25">
      <c r="A314" t="s">
        <v>73</v>
      </c>
      <c r="B314" t="s">
        <v>0</v>
      </c>
      <c r="C314" t="s">
        <v>6</v>
      </c>
    </row>
    <row r="315" spans="1:4" x14ac:dyDescent="0.25">
      <c r="A315" t="s">
        <v>73</v>
      </c>
      <c r="B315" t="s">
        <v>0</v>
      </c>
      <c r="C315" t="s">
        <v>302</v>
      </c>
    </row>
    <row r="316" spans="1:4" x14ac:dyDescent="0.25">
      <c r="A316" t="s">
        <v>653</v>
      </c>
      <c r="B316" t="s">
        <v>6</v>
      </c>
      <c r="C316" t="s">
        <v>301</v>
      </c>
    </row>
    <row r="317" spans="1:4" x14ac:dyDescent="0.25">
      <c r="A317" t="s">
        <v>653</v>
      </c>
      <c r="B317" t="s">
        <v>0</v>
      </c>
      <c r="C317" t="s">
        <v>6</v>
      </c>
    </row>
    <row r="318" spans="1:4" x14ac:dyDescent="0.25">
      <c r="A318" t="s">
        <v>653</v>
      </c>
      <c r="B318" t="s">
        <v>0</v>
      </c>
      <c r="C318" t="s">
        <v>302</v>
      </c>
    </row>
    <row r="319" spans="1:4" x14ac:dyDescent="0.25">
      <c r="A319" t="s">
        <v>390</v>
      </c>
      <c r="B319" t="s">
        <v>0</v>
      </c>
      <c r="C319" t="s">
        <v>6</v>
      </c>
    </row>
    <row r="320" spans="1:4" x14ac:dyDescent="0.25">
      <c r="A320" t="s">
        <v>390</v>
      </c>
      <c r="B320" t="s">
        <v>6</v>
      </c>
      <c r="C320" t="s">
        <v>227</v>
      </c>
      <c r="D320" t="s">
        <v>596</v>
      </c>
    </row>
    <row r="321" spans="1:3" x14ac:dyDescent="0.25">
      <c r="A321" t="s">
        <v>74</v>
      </c>
      <c r="B321" t="s">
        <v>6</v>
      </c>
      <c r="C321" t="s">
        <v>301</v>
      </c>
    </row>
    <row r="322" spans="1:3" x14ac:dyDescent="0.25">
      <c r="A322" t="s">
        <v>74</v>
      </c>
      <c r="B322" t="s">
        <v>0</v>
      </c>
      <c r="C322" t="s">
        <v>6</v>
      </c>
    </row>
    <row r="323" spans="1:3" x14ac:dyDescent="0.25">
      <c r="A323" t="s">
        <v>75</v>
      </c>
      <c r="B323" t="s">
        <v>6</v>
      </c>
      <c r="C323" t="s">
        <v>238</v>
      </c>
    </row>
    <row r="324" spans="1:3" x14ac:dyDescent="0.25">
      <c r="A324" t="s">
        <v>75</v>
      </c>
      <c r="B324" t="s">
        <v>6</v>
      </c>
      <c r="C324" t="s">
        <v>301</v>
      </c>
    </row>
    <row r="325" spans="1:3" x14ac:dyDescent="0.25">
      <c r="A325" t="s">
        <v>75</v>
      </c>
      <c r="B325" t="s">
        <v>0</v>
      </c>
      <c r="C325" t="s">
        <v>301</v>
      </c>
    </row>
    <row r="326" spans="1:3" x14ac:dyDescent="0.25">
      <c r="A326" t="s">
        <v>75</v>
      </c>
      <c r="B326" t="s">
        <v>0</v>
      </c>
      <c r="C326" t="s">
        <v>6</v>
      </c>
    </row>
    <row r="327" spans="1:3" x14ac:dyDescent="0.25">
      <c r="A327" t="s">
        <v>75</v>
      </c>
      <c r="B327" t="s">
        <v>6</v>
      </c>
      <c r="C327" t="s">
        <v>6</v>
      </c>
    </row>
    <row r="328" spans="1:3" x14ac:dyDescent="0.25">
      <c r="A328" t="s">
        <v>75</v>
      </c>
      <c r="B328" t="s">
        <v>0</v>
      </c>
      <c r="C328" t="s">
        <v>302</v>
      </c>
    </row>
    <row r="329" spans="1:3" x14ac:dyDescent="0.25">
      <c r="A329" t="s">
        <v>76</v>
      </c>
      <c r="B329" t="s">
        <v>6</v>
      </c>
      <c r="C329" t="s">
        <v>301</v>
      </c>
    </row>
    <row r="330" spans="1:3" x14ac:dyDescent="0.25">
      <c r="A330" t="s">
        <v>76</v>
      </c>
      <c r="B330" t="s">
        <v>6</v>
      </c>
      <c r="C330" t="s">
        <v>6</v>
      </c>
    </row>
    <row r="331" spans="1:3" x14ac:dyDescent="0.25">
      <c r="A331" t="s">
        <v>76</v>
      </c>
      <c r="B331" t="s">
        <v>0</v>
      </c>
      <c r="C331" t="s">
        <v>6</v>
      </c>
    </row>
    <row r="332" spans="1:3" x14ac:dyDescent="0.25">
      <c r="A332" t="s">
        <v>76</v>
      </c>
      <c r="B332" t="s">
        <v>0</v>
      </c>
      <c r="C332" t="s">
        <v>302</v>
      </c>
    </row>
    <row r="333" spans="1:3" x14ac:dyDescent="0.25">
      <c r="A333" t="s">
        <v>391</v>
      </c>
      <c r="B333" t="s">
        <v>6</v>
      </c>
      <c r="C333" t="s">
        <v>238</v>
      </c>
    </row>
    <row r="334" spans="1:3" x14ac:dyDescent="0.25">
      <c r="A334" t="s">
        <v>391</v>
      </c>
      <c r="B334" t="s">
        <v>6</v>
      </c>
      <c r="C334" t="s">
        <v>301</v>
      </c>
    </row>
    <row r="335" spans="1:3" x14ac:dyDescent="0.25">
      <c r="A335" t="s">
        <v>391</v>
      </c>
      <c r="B335" t="s">
        <v>0</v>
      </c>
      <c r="C335" t="s">
        <v>301</v>
      </c>
    </row>
    <row r="336" spans="1:3" x14ac:dyDescent="0.25">
      <c r="A336" t="s">
        <v>391</v>
      </c>
      <c r="B336" t="s">
        <v>0</v>
      </c>
      <c r="C336" t="s">
        <v>6</v>
      </c>
    </row>
    <row r="337" spans="1:4" x14ac:dyDescent="0.25">
      <c r="A337" t="s">
        <v>391</v>
      </c>
      <c r="B337" t="s">
        <v>6</v>
      </c>
      <c r="C337" t="s">
        <v>6</v>
      </c>
    </row>
    <row r="338" spans="1:4" x14ac:dyDescent="0.25">
      <c r="A338" t="s">
        <v>391</v>
      </c>
      <c r="B338" t="s">
        <v>0</v>
      </c>
      <c r="C338" t="s">
        <v>302</v>
      </c>
    </row>
    <row r="339" spans="1:4" x14ac:dyDescent="0.25">
      <c r="A339" t="s">
        <v>77</v>
      </c>
      <c r="B339" t="s">
        <v>0</v>
      </c>
      <c r="C339" t="s">
        <v>238</v>
      </c>
    </row>
    <row r="340" spans="1:4" x14ac:dyDescent="0.25">
      <c r="A340" t="s">
        <v>77</v>
      </c>
      <c r="B340" t="s">
        <v>6</v>
      </c>
      <c r="C340" t="s">
        <v>238</v>
      </c>
    </row>
    <row r="341" spans="1:4" x14ac:dyDescent="0.25">
      <c r="A341" t="s">
        <v>77</v>
      </c>
      <c r="B341" t="s">
        <v>6</v>
      </c>
      <c r="C341" t="s">
        <v>301</v>
      </c>
    </row>
    <row r="342" spans="1:4" x14ac:dyDescent="0.25">
      <c r="A342" t="s">
        <v>77</v>
      </c>
      <c r="B342" t="s">
        <v>0</v>
      </c>
      <c r="C342" t="s">
        <v>301</v>
      </c>
    </row>
    <row r="343" spans="1:4" x14ac:dyDescent="0.25">
      <c r="A343" t="s">
        <v>77</v>
      </c>
      <c r="B343" t="s">
        <v>0</v>
      </c>
      <c r="C343" t="s">
        <v>6</v>
      </c>
    </row>
    <row r="344" spans="1:4" x14ac:dyDescent="0.25">
      <c r="A344" t="s">
        <v>77</v>
      </c>
      <c r="B344" t="s">
        <v>6</v>
      </c>
      <c r="C344" t="s">
        <v>6</v>
      </c>
    </row>
    <row r="345" spans="1:4" x14ac:dyDescent="0.25">
      <c r="A345" t="s">
        <v>77</v>
      </c>
      <c r="B345" t="s">
        <v>6</v>
      </c>
      <c r="C345" t="s">
        <v>302</v>
      </c>
    </row>
    <row r="346" spans="1:4" x14ac:dyDescent="0.25">
      <c r="A346" t="s">
        <v>77</v>
      </c>
      <c r="B346" t="s">
        <v>0</v>
      </c>
      <c r="C346" t="s">
        <v>302</v>
      </c>
    </row>
    <row r="347" spans="1:4" x14ac:dyDescent="0.25">
      <c r="A347" t="s">
        <v>77</v>
      </c>
      <c r="B347" t="s">
        <v>0</v>
      </c>
      <c r="C347" t="s">
        <v>310</v>
      </c>
    </row>
    <row r="348" spans="1:4" x14ac:dyDescent="0.25">
      <c r="A348" t="s">
        <v>77</v>
      </c>
      <c r="B348" t="s">
        <v>6</v>
      </c>
      <c r="C348" t="s">
        <v>310</v>
      </c>
    </row>
    <row r="349" spans="1:4" x14ac:dyDescent="0.25">
      <c r="A349" t="s">
        <v>78</v>
      </c>
      <c r="B349" t="s">
        <v>6</v>
      </c>
      <c r="C349" t="s">
        <v>301</v>
      </c>
      <c r="D349" t="s">
        <v>320</v>
      </c>
    </row>
    <row r="350" spans="1:4" x14ac:dyDescent="0.25">
      <c r="A350" t="s">
        <v>78</v>
      </c>
      <c r="B350" t="s">
        <v>0</v>
      </c>
      <c r="C350" t="s">
        <v>6</v>
      </c>
      <c r="D350" t="s">
        <v>320</v>
      </c>
    </row>
    <row r="351" spans="1:4" x14ac:dyDescent="0.25">
      <c r="A351" t="s">
        <v>78</v>
      </c>
      <c r="B351" t="s">
        <v>0</v>
      </c>
      <c r="C351" t="s">
        <v>227</v>
      </c>
      <c r="D351" t="s">
        <v>320</v>
      </c>
    </row>
    <row r="352" spans="1:4" x14ac:dyDescent="0.25">
      <c r="A352" t="s">
        <v>78</v>
      </c>
      <c r="B352" t="s">
        <v>6</v>
      </c>
      <c r="C352" t="s">
        <v>227</v>
      </c>
      <c r="D352" t="s">
        <v>320</v>
      </c>
    </row>
    <row r="353" spans="1:3" x14ac:dyDescent="0.25">
      <c r="A353" t="s">
        <v>79</v>
      </c>
      <c r="B353" t="s">
        <v>6</v>
      </c>
      <c r="C353" t="s">
        <v>301</v>
      </c>
    </row>
    <row r="354" spans="1:3" x14ac:dyDescent="0.25">
      <c r="A354" t="s">
        <v>79</v>
      </c>
      <c r="B354" t="s">
        <v>0</v>
      </c>
      <c r="C354" t="s">
        <v>6</v>
      </c>
    </row>
    <row r="355" spans="1:3" x14ac:dyDescent="0.25">
      <c r="A355" t="s">
        <v>80</v>
      </c>
      <c r="B355" t="s">
        <v>6</v>
      </c>
      <c r="C355" t="s">
        <v>238</v>
      </c>
    </row>
    <row r="356" spans="1:3" x14ac:dyDescent="0.25">
      <c r="A356" t="s">
        <v>80</v>
      </c>
      <c r="B356" t="s">
        <v>6</v>
      </c>
      <c r="C356" t="s">
        <v>301</v>
      </c>
    </row>
    <row r="357" spans="1:3" x14ac:dyDescent="0.25">
      <c r="A357" t="s">
        <v>80</v>
      </c>
      <c r="B357" t="s">
        <v>6</v>
      </c>
      <c r="C357" t="s">
        <v>6</v>
      </c>
    </row>
    <row r="358" spans="1:3" x14ac:dyDescent="0.25">
      <c r="A358" t="s">
        <v>80</v>
      </c>
      <c r="B358" t="s">
        <v>0</v>
      </c>
      <c r="C358" t="s">
        <v>6</v>
      </c>
    </row>
    <row r="359" spans="1:3" x14ac:dyDescent="0.25">
      <c r="A359" t="s">
        <v>392</v>
      </c>
      <c r="B359" t="s">
        <v>6</v>
      </c>
      <c r="C359" t="s">
        <v>238</v>
      </c>
    </row>
    <row r="360" spans="1:3" x14ac:dyDescent="0.25">
      <c r="A360" t="s">
        <v>392</v>
      </c>
      <c r="B360" t="s">
        <v>6</v>
      </c>
      <c r="C360" t="s">
        <v>301</v>
      </c>
    </row>
    <row r="361" spans="1:3" x14ac:dyDescent="0.25">
      <c r="A361" t="s">
        <v>392</v>
      </c>
      <c r="B361" t="s">
        <v>0</v>
      </c>
      <c r="C361" t="s">
        <v>301</v>
      </c>
    </row>
    <row r="362" spans="1:3" x14ac:dyDescent="0.25">
      <c r="A362" t="s">
        <v>392</v>
      </c>
      <c r="B362" t="s">
        <v>0</v>
      </c>
      <c r="C362" t="s">
        <v>6</v>
      </c>
    </row>
    <row r="363" spans="1:3" x14ac:dyDescent="0.25">
      <c r="A363" t="s">
        <v>392</v>
      </c>
      <c r="B363" t="s">
        <v>6</v>
      </c>
      <c r="C363" t="s">
        <v>6</v>
      </c>
    </row>
    <row r="364" spans="1:3" x14ac:dyDescent="0.25">
      <c r="A364" t="s">
        <v>392</v>
      </c>
      <c r="B364" t="s">
        <v>0</v>
      </c>
      <c r="C364" t="s">
        <v>302</v>
      </c>
    </row>
    <row r="365" spans="1:3" x14ac:dyDescent="0.25">
      <c r="A365" t="s">
        <v>81</v>
      </c>
      <c r="B365" t="s">
        <v>6</v>
      </c>
      <c r="C365" t="s">
        <v>301</v>
      </c>
    </row>
    <row r="366" spans="1:3" x14ac:dyDescent="0.25">
      <c r="A366" t="s">
        <v>81</v>
      </c>
      <c r="B366" t="s">
        <v>6</v>
      </c>
      <c r="C366" t="s">
        <v>6</v>
      </c>
    </row>
    <row r="367" spans="1:3" x14ac:dyDescent="0.25">
      <c r="A367" t="s">
        <v>81</v>
      </c>
      <c r="B367" t="s">
        <v>0</v>
      </c>
      <c r="C367" t="s">
        <v>6</v>
      </c>
    </row>
    <row r="368" spans="1:3" x14ac:dyDescent="0.25">
      <c r="A368" t="s">
        <v>81</v>
      </c>
      <c r="B368" t="s">
        <v>0</v>
      </c>
      <c r="C368" t="s">
        <v>302</v>
      </c>
    </row>
    <row r="369" spans="1:4" x14ac:dyDescent="0.25">
      <c r="A369" t="s">
        <v>81</v>
      </c>
      <c r="B369" t="s">
        <v>6</v>
      </c>
      <c r="C369" t="s">
        <v>302</v>
      </c>
    </row>
    <row r="370" spans="1:4" x14ac:dyDescent="0.25">
      <c r="A370" t="s">
        <v>265</v>
      </c>
      <c r="B370" t="s">
        <v>0</v>
      </c>
      <c r="C370" t="s">
        <v>6</v>
      </c>
    </row>
    <row r="371" spans="1:4" x14ac:dyDescent="0.25">
      <c r="A371" t="s">
        <v>265</v>
      </c>
      <c r="B371" t="s">
        <v>6</v>
      </c>
      <c r="C371" t="s">
        <v>227</v>
      </c>
      <c r="D371" t="s">
        <v>321</v>
      </c>
    </row>
    <row r="372" spans="1:4" x14ac:dyDescent="0.25">
      <c r="A372" t="s">
        <v>393</v>
      </c>
      <c r="B372" t="s">
        <v>0</v>
      </c>
      <c r="C372" t="s">
        <v>6</v>
      </c>
    </row>
    <row r="373" spans="1:4" x14ac:dyDescent="0.25">
      <c r="A373" t="s">
        <v>393</v>
      </c>
      <c r="B373" t="s">
        <v>6</v>
      </c>
      <c r="C373" t="s">
        <v>6</v>
      </c>
      <c r="D373" t="s">
        <v>597</v>
      </c>
    </row>
    <row r="374" spans="1:4" x14ac:dyDescent="0.25">
      <c r="A374" t="s">
        <v>393</v>
      </c>
      <c r="B374" t="s">
        <v>0</v>
      </c>
      <c r="C374" t="s">
        <v>302</v>
      </c>
    </row>
    <row r="375" spans="1:4" x14ac:dyDescent="0.25">
      <c r="A375" t="s">
        <v>393</v>
      </c>
      <c r="B375" t="s">
        <v>6</v>
      </c>
      <c r="C375" t="s">
        <v>227</v>
      </c>
      <c r="D375" t="s">
        <v>597</v>
      </c>
    </row>
    <row r="376" spans="1:4" x14ac:dyDescent="0.25">
      <c r="A376" t="s">
        <v>82</v>
      </c>
      <c r="B376" t="s">
        <v>0</v>
      </c>
      <c r="C376" t="s">
        <v>238</v>
      </c>
    </row>
    <row r="377" spans="1:4" x14ac:dyDescent="0.25">
      <c r="A377" t="s">
        <v>82</v>
      </c>
      <c r="B377" t="s">
        <v>6</v>
      </c>
      <c r="C377" t="s">
        <v>238</v>
      </c>
    </row>
    <row r="378" spans="1:4" x14ac:dyDescent="0.25">
      <c r="A378" t="s">
        <v>82</v>
      </c>
      <c r="B378" t="s">
        <v>6</v>
      </c>
      <c r="C378" t="s">
        <v>301</v>
      </c>
    </row>
    <row r="379" spans="1:4" x14ac:dyDescent="0.25">
      <c r="A379" t="s">
        <v>82</v>
      </c>
      <c r="B379" t="s">
        <v>0</v>
      </c>
      <c r="C379" t="s">
        <v>301</v>
      </c>
    </row>
    <row r="380" spans="1:4" x14ac:dyDescent="0.25">
      <c r="A380" t="s">
        <v>82</v>
      </c>
      <c r="B380" t="s">
        <v>0</v>
      </c>
      <c r="C380" t="s">
        <v>6</v>
      </c>
    </row>
    <row r="381" spans="1:4" x14ac:dyDescent="0.25">
      <c r="A381" t="s">
        <v>82</v>
      </c>
      <c r="B381" t="s">
        <v>0</v>
      </c>
      <c r="C381" t="s">
        <v>302</v>
      </c>
    </row>
    <row r="382" spans="1:4" x14ac:dyDescent="0.25">
      <c r="A382" t="s">
        <v>394</v>
      </c>
      <c r="B382" t="s">
        <v>6</v>
      </c>
      <c r="C382" t="s">
        <v>238</v>
      </c>
    </row>
    <row r="383" spans="1:4" x14ac:dyDescent="0.25">
      <c r="A383" t="s">
        <v>394</v>
      </c>
      <c r="B383" t="s">
        <v>6</v>
      </c>
      <c r="C383" t="s">
        <v>301</v>
      </c>
    </row>
    <row r="384" spans="1:4" x14ac:dyDescent="0.25">
      <c r="A384" t="s">
        <v>394</v>
      </c>
      <c r="B384" t="s">
        <v>0</v>
      </c>
      <c r="C384" t="s">
        <v>6</v>
      </c>
    </row>
    <row r="385" spans="1:3" x14ac:dyDescent="0.25">
      <c r="A385" t="s">
        <v>83</v>
      </c>
      <c r="B385" t="s">
        <v>6</v>
      </c>
      <c r="C385" t="s">
        <v>301</v>
      </c>
    </row>
    <row r="386" spans="1:3" x14ac:dyDescent="0.25">
      <c r="A386" t="s">
        <v>83</v>
      </c>
      <c r="B386" t="s">
        <v>0</v>
      </c>
      <c r="C386" t="s">
        <v>6</v>
      </c>
    </row>
    <row r="387" spans="1:3" x14ac:dyDescent="0.25">
      <c r="A387" t="s">
        <v>598</v>
      </c>
      <c r="B387" t="s">
        <v>0</v>
      </c>
      <c r="C387" t="s">
        <v>301</v>
      </c>
    </row>
    <row r="388" spans="1:3" x14ac:dyDescent="0.25">
      <c r="A388" t="s">
        <v>598</v>
      </c>
      <c r="B388" t="s">
        <v>6</v>
      </c>
      <c r="C388" t="s">
        <v>301</v>
      </c>
    </row>
    <row r="389" spans="1:3" x14ac:dyDescent="0.25">
      <c r="A389" t="s">
        <v>598</v>
      </c>
      <c r="B389" t="s">
        <v>0</v>
      </c>
      <c r="C389" t="s">
        <v>6</v>
      </c>
    </row>
    <row r="390" spans="1:3" x14ac:dyDescent="0.25">
      <c r="A390" t="s">
        <v>395</v>
      </c>
      <c r="B390" t="s">
        <v>6</v>
      </c>
      <c r="C390" t="s">
        <v>301</v>
      </c>
    </row>
    <row r="391" spans="1:3" x14ac:dyDescent="0.25">
      <c r="A391" t="s">
        <v>395</v>
      </c>
      <c r="B391" t="s">
        <v>0</v>
      </c>
      <c r="C391" t="s">
        <v>6</v>
      </c>
    </row>
    <row r="392" spans="1:3" x14ac:dyDescent="0.25">
      <c r="A392" t="s">
        <v>395</v>
      </c>
      <c r="B392" t="s">
        <v>0</v>
      </c>
      <c r="C392" t="s">
        <v>302</v>
      </c>
    </row>
    <row r="393" spans="1:3" x14ac:dyDescent="0.25">
      <c r="A393" t="s">
        <v>84</v>
      </c>
      <c r="B393" t="s">
        <v>0</v>
      </c>
      <c r="C393" t="s">
        <v>301</v>
      </c>
    </row>
    <row r="394" spans="1:3" x14ac:dyDescent="0.25">
      <c r="A394" t="s">
        <v>84</v>
      </c>
      <c r="B394" t="s">
        <v>6</v>
      </c>
      <c r="C394" t="s">
        <v>301</v>
      </c>
    </row>
    <row r="395" spans="1:3" x14ac:dyDescent="0.25">
      <c r="A395" t="s">
        <v>84</v>
      </c>
      <c r="B395" t="s">
        <v>6</v>
      </c>
      <c r="C395" t="s">
        <v>6</v>
      </c>
    </row>
    <row r="396" spans="1:3" x14ac:dyDescent="0.25">
      <c r="A396" t="s">
        <v>84</v>
      </c>
      <c r="B396" t="s">
        <v>0</v>
      </c>
      <c r="C396" t="s">
        <v>6</v>
      </c>
    </row>
    <row r="397" spans="1:3" ht="15" customHeight="1" x14ac:dyDescent="0.25">
      <c r="A397" t="s">
        <v>84</v>
      </c>
      <c r="B397" t="s">
        <v>0</v>
      </c>
      <c r="C397" t="s">
        <v>302</v>
      </c>
    </row>
    <row r="398" spans="1:3" x14ac:dyDescent="0.25">
      <c r="A398" t="s">
        <v>396</v>
      </c>
      <c r="B398" t="s">
        <v>6</v>
      </c>
      <c r="C398" t="s">
        <v>301</v>
      </c>
    </row>
    <row r="399" spans="1:3" x14ac:dyDescent="0.25">
      <c r="A399" t="s">
        <v>396</v>
      </c>
      <c r="B399" t="s">
        <v>6</v>
      </c>
      <c r="C399" t="s">
        <v>6</v>
      </c>
    </row>
    <row r="400" spans="1:3" x14ac:dyDescent="0.25">
      <c r="A400" t="s">
        <v>396</v>
      </c>
      <c r="B400" t="s">
        <v>0</v>
      </c>
      <c r="C400" t="s">
        <v>6</v>
      </c>
    </row>
    <row r="401" spans="1:4" x14ac:dyDescent="0.25">
      <c r="A401" t="s">
        <v>396</v>
      </c>
      <c r="B401" t="s">
        <v>0</v>
      </c>
      <c r="C401" t="s">
        <v>302</v>
      </c>
    </row>
    <row r="402" spans="1:4" x14ac:dyDescent="0.25">
      <c r="A402" t="s">
        <v>85</v>
      </c>
      <c r="B402" t="s">
        <v>0</v>
      </c>
      <c r="C402" t="s">
        <v>301</v>
      </c>
    </row>
    <row r="403" spans="1:4" x14ac:dyDescent="0.25">
      <c r="A403" t="s">
        <v>85</v>
      </c>
      <c r="B403" t="s">
        <v>6</v>
      </c>
      <c r="C403" t="s">
        <v>301</v>
      </c>
    </row>
    <row r="404" spans="1:4" x14ac:dyDescent="0.25">
      <c r="A404" t="s">
        <v>85</v>
      </c>
      <c r="B404" t="s">
        <v>0</v>
      </c>
      <c r="C404" t="s">
        <v>6</v>
      </c>
    </row>
    <row r="405" spans="1:4" x14ac:dyDescent="0.25">
      <c r="A405" t="s">
        <v>152</v>
      </c>
      <c r="B405" t="s">
        <v>6</v>
      </c>
      <c r="C405" t="s">
        <v>238</v>
      </c>
    </row>
    <row r="406" spans="1:4" x14ac:dyDescent="0.25">
      <c r="A406" t="s">
        <v>152</v>
      </c>
      <c r="B406" t="s">
        <v>6</v>
      </c>
      <c r="C406" t="s">
        <v>301</v>
      </c>
    </row>
    <row r="407" spans="1:4" x14ac:dyDescent="0.25">
      <c r="A407" t="s">
        <v>152</v>
      </c>
      <c r="B407" t="s">
        <v>0</v>
      </c>
      <c r="C407" t="s">
        <v>301</v>
      </c>
    </row>
    <row r="408" spans="1:4" x14ac:dyDescent="0.25">
      <c r="A408" t="s">
        <v>152</v>
      </c>
      <c r="B408" t="s">
        <v>0</v>
      </c>
      <c r="C408" t="s">
        <v>6</v>
      </c>
    </row>
    <row r="409" spans="1:4" x14ac:dyDescent="0.25">
      <c r="A409" t="s">
        <v>86</v>
      </c>
      <c r="B409" t="s">
        <v>6</v>
      </c>
      <c r="C409" t="s">
        <v>301</v>
      </c>
      <c r="D409" t="s">
        <v>322</v>
      </c>
    </row>
    <row r="410" spans="1:4" x14ac:dyDescent="0.25">
      <c r="A410" t="s">
        <v>86</v>
      </c>
      <c r="B410" t="s">
        <v>0</v>
      </c>
      <c r="C410" t="s">
        <v>6</v>
      </c>
    </row>
    <row r="411" spans="1:4" x14ac:dyDescent="0.25">
      <c r="A411" t="s">
        <v>86</v>
      </c>
      <c r="B411" t="s">
        <v>0</v>
      </c>
      <c r="C411" t="s">
        <v>302</v>
      </c>
    </row>
    <row r="412" spans="1:4" x14ac:dyDescent="0.25">
      <c r="A412" t="s">
        <v>86</v>
      </c>
      <c r="B412" t="s">
        <v>6</v>
      </c>
      <c r="C412" t="s">
        <v>227</v>
      </c>
      <c r="D412" t="s">
        <v>322</v>
      </c>
    </row>
    <row r="413" spans="1:4" x14ac:dyDescent="0.25">
      <c r="A413" t="s">
        <v>87</v>
      </c>
      <c r="B413" t="s">
        <v>0</v>
      </c>
      <c r="C413" t="s">
        <v>6</v>
      </c>
    </row>
    <row r="414" spans="1:4" x14ac:dyDescent="0.25">
      <c r="A414" t="s">
        <v>87</v>
      </c>
      <c r="B414" t="s">
        <v>6</v>
      </c>
      <c r="C414" t="s">
        <v>6</v>
      </c>
    </row>
    <row r="415" spans="1:4" x14ac:dyDescent="0.25">
      <c r="A415" t="s">
        <v>87</v>
      </c>
      <c r="B415" t="s">
        <v>0</v>
      </c>
      <c r="C415" t="s">
        <v>302</v>
      </c>
    </row>
    <row r="416" spans="1:4" x14ac:dyDescent="0.25">
      <c r="A416" t="s">
        <v>88</v>
      </c>
      <c r="B416" t="s">
        <v>6</v>
      </c>
      <c r="C416" t="s">
        <v>301</v>
      </c>
    </row>
    <row r="417" spans="1:4" x14ac:dyDescent="0.25">
      <c r="A417" t="s">
        <v>88</v>
      </c>
      <c r="B417" t="s">
        <v>0</v>
      </c>
      <c r="C417" t="s">
        <v>6</v>
      </c>
    </row>
    <row r="418" spans="1:4" x14ac:dyDescent="0.25">
      <c r="A418" t="s">
        <v>89</v>
      </c>
      <c r="B418" t="s">
        <v>6</v>
      </c>
      <c r="C418" t="s">
        <v>301</v>
      </c>
    </row>
    <row r="419" spans="1:4" x14ac:dyDescent="0.25">
      <c r="A419" t="s">
        <v>89</v>
      </c>
      <c r="B419" t="s">
        <v>0</v>
      </c>
      <c r="C419" t="s">
        <v>6</v>
      </c>
    </row>
    <row r="420" spans="1:4" x14ac:dyDescent="0.25">
      <c r="A420" t="s">
        <v>397</v>
      </c>
      <c r="B420" t="s">
        <v>6</v>
      </c>
      <c r="C420" t="s">
        <v>238</v>
      </c>
    </row>
    <row r="421" spans="1:4" x14ac:dyDescent="0.25">
      <c r="A421" t="s">
        <v>397</v>
      </c>
      <c r="B421" t="s">
        <v>0</v>
      </c>
      <c r="C421" t="s">
        <v>238</v>
      </c>
    </row>
    <row r="422" spans="1:4" x14ac:dyDescent="0.25">
      <c r="A422" t="s">
        <v>397</v>
      </c>
      <c r="B422" t="s">
        <v>0</v>
      </c>
      <c r="C422" t="s">
        <v>301</v>
      </c>
    </row>
    <row r="423" spans="1:4" x14ac:dyDescent="0.25">
      <c r="A423" t="s">
        <v>397</v>
      </c>
      <c r="B423" t="s">
        <v>6</v>
      </c>
      <c r="C423" t="s">
        <v>301</v>
      </c>
    </row>
    <row r="424" spans="1:4" x14ac:dyDescent="0.25">
      <c r="A424" t="s">
        <v>397</v>
      </c>
      <c r="B424" t="s">
        <v>0</v>
      </c>
      <c r="C424" t="s">
        <v>6</v>
      </c>
    </row>
    <row r="425" spans="1:4" x14ac:dyDescent="0.25">
      <c r="A425" t="s">
        <v>397</v>
      </c>
      <c r="B425" t="s">
        <v>6</v>
      </c>
      <c r="C425" t="s">
        <v>302</v>
      </c>
    </row>
    <row r="426" spans="1:4" x14ac:dyDescent="0.25">
      <c r="A426" t="s">
        <v>90</v>
      </c>
      <c r="B426" t="s">
        <v>6</v>
      </c>
      <c r="C426" t="s">
        <v>301</v>
      </c>
    </row>
    <row r="427" spans="1:4" x14ac:dyDescent="0.25">
      <c r="A427" t="s">
        <v>90</v>
      </c>
      <c r="B427" t="s">
        <v>0</v>
      </c>
      <c r="C427" t="s">
        <v>6</v>
      </c>
    </row>
    <row r="428" spans="1:4" x14ac:dyDescent="0.25">
      <c r="A428" t="s">
        <v>91</v>
      </c>
      <c r="B428" t="s">
        <v>0</v>
      </c>
      <c r="C428" t="s">
        <v>6</v>
      </c>
    </row>
    <row r="429" spans="1:4" x14ac:dyDescent="0.25">
      <c r="A429" t="s">
        <v>91</v>
      </c>
      <c r="B429" t="s">
        <v>6</v>
      </c>
      <c r="C429" t="s">
        <v>227</v>
      </c>
      <c r="D429" t="s">
        <v>323</v>
      </c>
    </row>
    <row r="430" spans="1:4" x14ac:dyDescent="0.25">
      <c r="A430" t="s">
        <v>92</v>
      </c>
      <c r="B430" t="s">
        <v>0</v>
      </c>
      <c r="C430" t="s">
        <v>301</v>
      </c>
    </row>
    <row r="431" spans="1:4" x14ac:dyDescent="0.25">
      <c r="A431" t="s">
        <v>92</v>
      </c>
      <c r="B431" t="s">
        <v>6</v>
      </c>
      <c r="C431" t="s">
        <v>301</v>
      </c>
    </row>
    <row r="432" spans="1:4" x14ac:dyDescent="0.25">
      <c r="A432" t="s">
        <v>92</v>
      </c>
      <c r="B432" t="s">
        <v>0</v>
      </c>
      <c r="C432" t="s">
        <v>302</v>
      </c>
    </row>
    <row r="433" spans="1:4" x14ac:dyDescent="0.25">
      <c r="A433" t="s">
        <v>92</v>
      </c>
      <c r="B433" t="s">
        <v>0</v>
      </c>
      <c r="C433" t="s">
        <v>310</v>
      </c>
    </row>
    <row r="434" spans="1:4" x14ac:dyDescent="0.25">
      <c r="A434" t="s">
        <v>93</v>
      </c>
      <c r="B434" t="s">
        <v>6</v>
      </c>
      <c r="C434" t="s">
        <v>301</v>
      </c>
    </row>
    <row r="435" spans="1:4" x14ac:dyDescent="0.25">
      <c r="A435" t="s">
        <v>93</v>
      </c>
      <c r="B435" t="s">
        <v>0</v>
      </c>
      <c r="C435" t="s">
        <v>227</v>
      </c>
      <c r="D435" t="s">
        <v>324</v>
      </c>
    </row>
    <row r="436" spans="1:4" x14ac:dyDescent="0.25">
      <c r="A436" t="s">
        <v>94</v>
      </c>
      <c r="B436" t="s">
        <v>6</v>
      </c>
      <c r="C436" t="s">
        <v>301</v>
      </c>
    </row>
    <row r="437" spans="1:4" x14ac:dyDescent="0.25">
      <c r="A437" t="s">
        <v>94</v>
      </c>
      <c r="B437" t="s">
        <v>6</v>
      </c>
      <c r="C437" t="s">
        <v>6</v>
      </c>
    </row>
    <row r="438" spans="1:4" x14ac:dyDescent="0.25">
      <c r="A438" t="s">
        <v>94</v>
      </c>
      <c r="B438" t="s">
        <v>0</v>
      </c>
      <c r="C438" t="s">
        <v>6</v>
      </c>
    </row>
    <row r="439" spans="1:4" x14ac:dyDescent="0.25">
      <c r="A439" t="s">
        <v>94</v>
      </c>
      <c r="B439" t="s">
        <v>0</v>
      </c>
      <c r="C439" t="s">
        <v>302</v>
      </c>
    </row>
    <row r="440" spans="1:4" x14ac:dyDescent="0.25">
      <c r="A440" t="s">
        <v>95</v>
      </c>
      <c r="B440" t="s">
        <v>6</v>
      </c>
      <c r="C440" t="s">
        <v>301</v>
      </c>
    </row>
    <row r="441" spans="1:4" x14ac:dyDescent="0.25">
      <c r="A441" t="s">
        <v>95</v>
      </c>
      <c r="B441" t="s">
        <v>0</v>
      </c>
      <c r="C441" t="s">
        <v>6</v>
      </c>
    </row>
    <row r="442" spans="1:4" x14ac:dyDescent="0.25">
      <c r="A442" t="s">
        <v>96</v>
      </c>
      <c r="B442" t="s">
        <v>6</v>
      </c>
      <c r="C442" t="s">
        <v>301</v>
      </c>
    </row>
    <row r="443" spans="1:4" x14ac:dyDescent="0.25">
      <c r="A443" t="s">
        <v>96</v>
      </c>
      <c r="B443" t="s">
        <v>6</v>
      </c>
      <c r="C443" t="s">
        <v>6</v>
      </c>
    </row>
    <row r="444" spans="1:4" x14ac:dyDescent="0.25">
      <c r="A444" t="s">
        <v>96</v>
      </c>
      <c r="B444" t="s">
        <v>0</v>
      </c>
      <c r="C444" t="s">
        <v>6</v>
      </c>
    </row>
    <row r="445" spans="1:4" x14ac:dyDescent="0.25">
      <c r="A445" t="s">
        <v>96</v>
      </c>
      <c r="B445" t="s">
        <v>0</v>
      </c>
      <c r="C445" t="s">
        <v>302</v>
      </c>
    </row>
    <row r="446" spans="1:4" x14ac:dyDescent="0.25">
      <c r="A446" t="s">
        <v>97</v>
      </c>
      <c r="B446" t="s">
        <v>6</v>
      </c>
      <c r="C446" t="s">
        <v>238</v>
      </c>
    </row>
    <row r="447" spans="1:4" x14ac:dyDescent="0.25">
      <c r="A447" t="s">
        <v>97</v>
      </c>
      <c r="B447" t="s">
        <v>6</v>
      </c>
      <c r="C447" t="s">
        <v>301</v>
      </c>
    </row>
    <row r="448" spans="1:4" x14ac:dyDescent="0.25">
      <c r="A448" t="s">
        <v>97</v>
      </c>
      <c r="B448" t="s">
        <v>6</v>
      </c>
      <c r="C448" t="s">
        <v>6</v>
      </c>
    </row>
    <row r="449" spans="1:4" x14ac:dyDescent="0.25">
      <c r="A449" t="s">
        <v>97</v>
      </c>
      <c r="B449" t="s">
        <v>6</v>
      </c>
      <c r="C449" t="s">
        <v>302</v>
      </c>
    </row>
    <row r="450" spans="1:4" x14ac:dyDescent="0.25">
      <c r="A450" t="s">
        <v>97</v>
      </c>
      <c r="B450" t="s">
        <v>6</v>
      </c>
      <c r="C450" t="s">
        <v>310</v>
      </c>
    </row>
    <row r="451" spans="1:4" x14ac:dyDescent="0.25">
      <c r="A451" t="s">
        <v>97</v>
      </c>
      <c r="B451" t="s">
        <v>0</v>
      </c>
      <c r="C451" t="s">
        <v>310</v>
      </c>
    </row>
    <row r="452" spans="1:4" x14ac:dyDescent="0.25">
      <c r="A452" t="s">
        <v>98</v>
      </c>
      <c r="B452" t="s">
        <v>6</v>
      </c>
      <c r="C452" t="s">
        <v>301</v>
      </c>
    </row>
    <row r="453" spans="1:4" x14ac:dyDescent="0.25">
      <c r="A453" t="s">
        <v>98</v>
      </c>
      <c r="B453" t="s">
        <v>6</v>
      </c>
      <c r="C453" t="s">
        <v>6</v>
      </c>
    </row>
    <row r="454" spans="1:4" x14ac:dyDescent="0.25">
      <c r="A454" t="s">
        <v>98</v>
      </c>
      <c r="B454" t="s">
        <v>0</v>
      </c>
      <c r="C454" t="s">
        <v>6</v>
      </c>
    </row>
    <row r="455" spans="1:4" x14ac:dyDescent="0.25">
      <c r="A455" t="s">
        <v>98</v>
      </c>
      <c r="B455" t="s">
        <v>0</v>
      </c>
      <c r="C455" t="s">
        <v>302</v>
      </c>
    </row>
    <row r="456" spans="1:4" x14ac:dyDescent="0.25">
      <c r="A456" t="s">
        <v>99</v>
      </c>
      <c r="B456" t="s">
        <v>6</v>
      </c>
      <c r="C456" t="s">
        <v>238</v>
      </c>
    </row>
    <row r="457" spans="1:4" x14ac:dyDescent="0.25">
      <c r="A457" t="s">
        <v>99</v>
      </c>
      <c r="B457" t="s">
        <v>6</v>
      </c>
      <c r="C457" t="s">
        <v>301</v>
      </c>
    </row>
    <row r="458" spans="1:4" x14ac:dyDescent="0.25">
      <c r="A458" t="s">
        <v>99</v>
      </c>
      <c r="B458" t="s">
        <v>0</v>
      </c>
      <c r="C458" t="s">
        <v>301</v>
      </c>
    </row>
    <row r="459" spans="1:4" x14ac:dyDescent="0.25">
      <c r="A459" s="42" t="s">
        <v>663</v>
      </c>
      <c r="B459" s="42" t="s">
        <v>532</v>
      </c>
      <c r="C459" s="42" t="s">
        <v>532</v>
      </c>
      <c r="D459" s="42" t="s">
        <v>532</v>
      </c>
    </row>
    <row r="460" spans="1:4" x14ac:dyDescent="0.25">
      <c r="A460" t="s">
        <v>267</v>
      </c>
      <c r="B460" t="s">
        <v>6</v>
      </c>
      <c r="C460" t="s">
        <v>301</v>
      </c>
      <c r="D460" t="s">
        <v>325</v>
      </c>
    </row>
    <row r="461" spans="1:4" x14ac:dyDescent="0.25">
      <c r="A461" t="s">
        <v>267</v>
      </c>
      <c r="B461" t="s">
        <v>0</v>
      </c>
      <c r="C461" t="s">
        <v>6</v>
      </c>
    </row>
    <row r="462" spans="1:4" x14ac:dyDescent="0.25">
      <c r="A462" t="s">
        <v>267</v>
      </c>
      <c r="B462" t="s">
        <v>6</v>
      </c>
      <c r="C462" t="s">
        <v>227</v>
      </c>
      <c r="D462" t="s">
        <v>325</v>
      </c>
    </row>
    <row r="463" spans="1:4" x14ac:dyDescent="0.25">
      <c r="A463" t="s">
        <v>100</v>
      </c>
      <c r="B463" t="s">
        <v>6</v>
      </c>
      <c r="C463" t="s">
        <v>301</v>
      </c>
    </row>
    <row r="464" spans="1:4" x14ac:dyDescent="0.25">
      <c r="A464" t="s">
        <v>100</v>
      </c>
      <c r="B464" t="s">
        <v>0</v>
      </c>
      <c r="C464" t="s">
        <v>6</v>
      </c>
    </row>
    <row r="465" spans="1:4" x14ac:dyDescent="0.25">
      <c r="A465" t="s">
        <v>100</v>
      </c>
      <c r="B465" t="s">
        <v>0</v>
      </c>
      <c r="C465" t="s">
        <v>302</v>
      </c>
    </row>
    <row r="466" spans="1:4" x14ac:dyDescent="0.25">
      <c r="A466" t="s">
        <v>398</v>
      </c>
      <c r="B466" t="s">
        <v>6</v>
      </c>
      <c r="C466" t="s">
        <v>301</v>
      </c>
      <c r="D466" t="s">
        <v>599</v>
      </c>
    </row>
    <row r="467" spans="1:4" x14ac:dyDescent="0.25">
      <c r="A467" t="s">
        <v>398</v>
      </c>
      <c r="B467" t="s">
        <v>6</v>
      </c>
      <c r="C467" t="s">
        <v>6</v>
      </c>
      <c r="D467" t="s">
        <v>599</v>
      </c>
    </row>
    <row r="468" spans="1:4" x14ac:dyDescent="0.25">
      <c r="A468" t="s">
        <v>398</v>
      </c>
      <c r="B468" t="s">
        <v>0</v>
      </c>
      <c r="C468" t="s">
        <v>6</v>
      </c>
      <c r="D468" t="s">
        <v>599</v>
      </c>
    </row>
    <row r="469" spans="1:4" x14ac:dyDescent="0.25">
      <c r="A469" t="s">
        <v>398</v>
      </c>
      <c r="B469" t="s">
        <v>0</v>
      </c>
      <c r="C469" t="s">
        <v>302</v>
      </c>
      <c r="D469" t="s">
        <v>599</v>
      </c>
    </row>
    <row r="470" spans="1:4" x14ac:dyDescent="0.25">
      <c r="A470" t="s">
        <v>398</v>
      </c>
      <c r="B470" t="s">
        <v>0</v>
      </c>
      <c r="C470" t="s">
        <v>227</v>
      </c>
      <c r="D470" t="s">
        <v>599</v>
      </c>
    </row>
    <row r="471" spans="1:4" x14ac:dyDescent="0.25">
      <c r="A471" t="s">
        <v>398</v>
      </c>
      <c r="B471" t="s">
        <v>6</v>
      </c>
      <c r="C471" t="s">
        <v>227</v>
      </c>
      <c r="D471" t="s">
        <v>599</v>
      </c>
    </row>
    <row r="472" spans="1:4" x14ac:dyDescent="0.25">
      <c r="A472" t="s">
        <v>101</v>
      </c>
      <c r="B472" t="s">
        <v>0</v>
      </c>
      <c r="C472" t="s">
        <v>301</v>
      </c>
    </row>
    <row r="473" spans="1:4" x14ac:dyDescent="0.25">
      <c r="A473" t="s">
        <v>101</v>
      </c>
      <c r="B473" t="s">
        <v>6</v>
      </c>
      <c r="C473" t="s">
        <v>301</v>
      </c>
    </row>
    <row r="474" spans="1:4" x14ac:dyDescent="0.25">
      <c r="A474" t="s">
        <v>101</v>
      </c>
      <c r="B474" t="s">
        <v>6</v>
      </c>
      <c r="C474" t="s">
        <v>6</v>
      </c>
    </row>
    <row r="475" spans="1:4" x14ac:dyDescent="0.25">
      <c r="A475" t="s">
        <v>101</v>
      </c>
      <c r="B475" t="s">
        <v>0</v>
      </c>
      <c r="C475" t="s">
        <v>6</v>
      </c>
    </row>
    <row r="476" spans="1:4" x14ac:dyDescent="0.25">
      <c r="A476" t="s">
        <v>101</v>
      </c>
      <c r="B476" t="s">
        <v>0</v>
      </c>
      <c r="C476" t="s">
        <v>302</v>
      </c>
    </row>
    <row r="477" spans="1:4" x14ac:dyDescent="0.25">
      <c r="A477" t="s">
        <v>102</v>
      </c>
      <c r="B477" t="s">
        <v>6</v>
      </c>
      <c r="C477" t="s">
        <v>301</v>
      </c>
    </row>
    <row r="478" spans="1:4" x14ac:dyDescent="0.25">
      <c r="A478" t="s">
        <v>102</v>
      </c>
      <c r="B478" t="s">
        <v>0</v>
      </c>
      <c r="C478" t="s">
        <v>6</v>
      </c>
    </row>
    <row r="479" spans="1:4" x14ac:dyDescent="0.25">
      <c r="A479" t="s">
        <v>103</v>
      </c>
      <c r="B479" t="s">
        <v>6</v>
      </c>
      <c r="C479" t="s">
        <v>301</v>
      </c>
    </row>
    <row r="480" spans="1:4" x14ac:dyDescent="0.25">
      <c r="A480" t="s">
        <v>103</v>
      </c>
      <c r="B480" t="s">
        <v>6</v>
      </c>
      <c r="C480" t="s">
        <v>6</v>
      </c>
    </row>
    <row r="481" spans="1:4" x14ac:dyDescent="0.25">
      <c r="A481" t="s">
        <v>103</v>
      </c>
      <c r="B481" t="s">
        <v>0</v>
      </c>
      <c r="C481" t="s">
        <v>6</v>
      </c>
    </row>
    <row r="482" spans="1:4" x14ac:dyDescent="0.25">
      <c r="A482" t="s">
        <v>103</v>
      </c>
      <c r="B482" t="s">
        <v>0</v>
      </c>
      <c r="C482" t="s">
        <v>302</v>
      </c>
    </row>
    <row r="483" spans="1:4" x14ac:dyDescent="0.25">
      <c r="A483" t="s">
        <v>104</v>
      </c>
      <c r="B483" t="s">
        <v>6</v>
      </c>
      <c r="C483" t="s">
        <v>301</v>
      </c>
    </row>
    <row r="484" spans="1:4" x14ac:dyDescent="0.25">
      <c r="A484" t="s">
        <v>104</v>
      </c>
      <c r="B484" t="s">
        <v>0</v>
      </c>
      <c r="C484" t="s">
        <v>6</v>
      </c>
    </row>
    <row r="485" spans="1:4" x14ac:dyDescent="0.25">
      <c r="A485" t="s">
        <v>105</v>
      </c>
      <c r="B485" t="s">
        <v>6</v>
      </c>
      <c r="C485" t="s">
        <v>238</v>
      </c>
    </row>
    <row r="486" spans="1:4" x14ac:dyDescent="0.25">
      <c r="A486" t="s">
        <v>105</v>
      </c>
      <c r="B486" t="s">
        <v>6</v>
      </c>
      <c r="C486" t="s">
        <v>301</v>
      </c>
    </row>
    <row r="487" spans="1:4" x14ac:dyDescent="0.25">
      <c r="A487" t="s">
        <v>105</v>
      </c>
      <c r="B487" t="s">
        <v>0</v>
      </c>
      <c r="C487" t="s">
        <v>6</v>
      </c>
    </row>
    <row r="488" spans="1:4" x14ac:dyDescent="0.25">
      <c r="A488" t="s">
        <v>106</v>
      </c>
      <c r="B488" t="s">
        <v>6</v>
      </c>
      <c r="C488" t="s">
        <v>301</v>
      </c>
      <c r="D488" t="s">
        <v>326</v>
      </c>
    </row>
    <row r="489" spans="1:4" x14ac:dyDescent="0.25">
      <c r="A489" t="s">
        <v>106</v>
      </c>
      <c r="B489" t="s">
        <v>6</v>
      </c>
      <c r="C489" t="s">
        <v>6</v>
      </c>
      <c r="D489" t="s">
        <v>326</v>
      </c>
    </row>
    <row r="490" spans="1:4" x14ac:dyDescent="0.25">
      <c r="A490" t="s">
        <v>106</v>
      </c>
      <c r="B490" t="s">
        <v>0</v>
      </c>
      <c r="C490" t="s">
        <v>6</v>
      </c>
      <c r="D490" t="s">
        <v>327</v>
      </c>
    </row>
    <row r="491" spans="1:4" x14ac:dyDescent="0.25">
      <c r="A491" t="s">
        <v>106</v>
      </c>
      <c r="B491" t="s">
        <v>0</v>
      </c>
      <c r="C491" t="s">
        <v>302</v>
      </c>
      <c r="D491" t="s">
        <v>327</v>
      </c>
    </row>
    <row r="492" spans="1:4" x14ac:dyDescent="0.25">
      <c r="A492" t="s">
        <v>106</v>
      </c>
      <c r="B492" t="s">
        <v>0</v>
      </c>
      <c r="C492" t="s">
        <v>227</v>
      </c>
      <c r="D492" t="s">
        <v>327</v>
      </c>
    </row>
    <row r="493" spans="1:4" x14ac:dyDescent="0.25">
      <c r="A493" t="s">
        <v>106</v>
      </c>
      <c r="B493" t="s">
        <v>6</v>
      </c>
      <c r="C493" t="s">
        <v>227</v>
      </c>
      <c r="D493" t="s">
        <v>326</v>
      </c>
    </row>
    <row r="494" spans="1:4" x14ac:dyDescent="0.25">
      <c r="A494" t="s">
        <v>654</v>
      </c>
      <c r="B494" t="s">
        <v>6</v>
      </c>
      <c r="C494" t="s">
        <v>301</v>
      </c>
    </row>
    <row r="495" spans="1:4" x14ac:dyDescent="0.25">
      <c r="A495" t="s">
        <v>654</v>
      </c>
      <c r="B495" t="s">
        <v>0</v>
      </c>
      <c r="C495" t="s">
        <v>6</v>
      </c>
    </row>
    <row r="496" spans="1:4" x14ac:dyDescent="0.25">
      <c r="A496" t="s">
        <v>399</v>
      </c>
      <c r="B496" t="s">
        <v>6</v>
      </c>
      <c r="C496" t="s">
        <v>301</v>
      </c>
    </row>
    <row r="497" spans="1:4" x14ac:dyDescent="0.25">
      <c r="A497" t="s">
        <v>399</v>
      </c>
      <c r="B497" t="s">
        <v>0</v>
      </c>
      <c r="C497" t="s">
        <v>6</v>
      </c>
    </row>
    <row r="498" spans="1:4" x14ac:dyDescent="0.25">
      <c r="A498" t="s">
        <v>107</v>
      </c>
      <c r="B498" t="s">
        <v>6</v>
      </c>
      <c r="C498" t="s">
        <v>301</v>
      </c>
    </row>
    <row r="499" spans="1:4" x14ac:dyDescent="0.25">
      <c r="A499" t="s">
        <v>107</v>
      </c>
      <c r="B499" t="s">
        <v>0</v>
      </c>
      <c r="C499" t="s">
        <v>6</v>
      </c>
    </row>
    <row r="500" spans="1:4" x14ac:dyDescent="0.25">
      <c r="A500" t="s">
        <v>600</v>
      </c>
      <c r="B500" t="s">
        <v>6</v>
      </c>
      <c r="C500" t="s">
        <v>301</v>
      </c>
    </row>
    <row r="501" spans="1:4" x14ac:dyDescent="0.25">
      <c r="A501" t="s">
        <v>600</v>
      </c>
      <c r="B501" t="s">
        <v>0</v>
      </c>
      <c r="C501" t="s">
        <v>6</v>
      </c>
    </row>
    <row r="502" spans="1:4" x14ac:dyDescent="0.25">
      <c r="A502" t="s">
        <v>400</v>
      </c>
      <c r="B502" t="s">
        <v>6</v>
      </c>
      <c r="C502" t="s">
        <v>238</v>
      </c>
    </row>
    <row r="503" spans="1:4" x14ac:dyDescent="0.25">
      <c r="A503" t="s">
        <v>400</v>
      </c>
      <c r="B503" t="s">
        <v>6</v>
      </c>
      <c r="C503" t="s">
        <v>301</v>
      </c>
    </row>
    <row r="504" spans="1:4" x14ac:dyDescent="0.25">
      <c r="A504" t="s">
        <v>400</v>
      </c>
      <c r="B504" t="s">
        <v>0</v>
      </c>
      <c r="C504" t="s">
        <v>301</v>
      </c>
    </row>
    <row r="505" spans="1:4" x14ac:dyDescent="0.25">
      <c r="A505" t="s">
        <v>400</v>
      </c>
      <c r="B505" t="s">
        <v>0</v>
      </c>
      <c r="C505" t="s">
        <v>6</v>
      </c>
    </row>
    <row r="506" spans="1:4" x14ac:dyDescent="0.25">
      <c r="A506" s="42" t="s">
        <v>664</v>
      </c>
      <c r="B506" s="42" t="s">
        <v>532</v>
      </c>
      <c r="C506" s="42" t="s">
        <v>532</v>
      </c>
      <c r="D506" s="42" t="s">
        <v>532</v>
      </c>
    </row>
    <row r="507" spans="1:4" x14ac:dyDescent="0.25">
      <c r="A507" t="s">
        <v>108</v>
      </c>
      <c r="B507" t="s">
        <v>6</v>
      </c>
      <c r="C507" t="s">
        <v>238</v>
      </c>
    </row>
    <row r="508" spans="1:4" x14ac:dyDescent="0.25">
      <c r="A508" t="s">
        <v>108</v>
      </c>
      <c r="B508" t="s">
        <v>0</v>
      </c>
      <c r="C508" t="s">
        <v>301</v>
      </c>
    </row>
    <row r="509" spans="1:4" x14ac:dyDescent="0.25">
      <c r="A509" t="s">
        <v>109</v>
      </c>
      <c r="B509" t="s">
        <v>6</v>
      </c>
      <c r="C509" t="s">
        <v>301</v>
      </c>
    </row>
    <row r="510" spans="1:4" x14ac:dyDescent="0.25">
      <c r="A510" t="s">
        <v>109</v>
      </c>
      <c r="B510" t="s">
        <v>0</v>
      </c>
      <c r="C510" t="s">
        <v>6</v>
      </c>
    </row>
    <row r="511" spans="1:4" x14ac:dyDescent="0.25">
      <c r="A511" t="s">
        <v>110</v>
      </c>
      <c r="B511" t="s">
        <v>6</v>
      </c>
      <c r="C511" t="s">
        <v>6</v>
      </c>
      <c r="D511" t="s">
        <v>328</v>
      </c>
    </row>
    <row r="512" spans="1:4" x14ac:dyDescent="0.25">
      <c r="A512" t="s">
        <v>110</v>
      </c>
      <c r="B512" t="s">
        <v>0</v>
      </c>
      <c r="C512" t="s">
        <v>6</v>
      </c>
    </row>
    <row r="513" spans="1:4" x14ac:dyDescent="0.25">
      <c r="A513" t="s">
        <v>110</v>
      </c>
      <c r="B513" t="s">
        <v>0</v>
      </c>
      <c r="C513" t="s">
        <v>302</v>
      </c>
    </row>
    <row r="514" spans="1:4" x14ac:dyDescent="0.25">
      <c r="A514" t="s">
        <v>110</v>
      </c>
      <c r="B514" t="s">
        <v>6</v>
      </c>
      <c r="C514" t="s">
        <v>227</v>
      </c>
      <c r="D514" t="s">
        <v>328</v>
      </c>
    </row>
    <row r="515" spans="1:4" x14ac:dyDescent="0.25">
      <c r="A515" t="s">
        <v>111</v>
      </c>
      <c r="B515" t="s">
        <v>6</v>
      </c>
      <c r="C515" t="s">
        <v>301</v>
      </c>
    </row>
    <row r="516" spans="1:4" x14ac:dyDescent="0.25">
      <c r="A516" t="s">
        <v>111</v>
      </c>
      <c r="B516" t="s">
        <v>0</v>
      </c>
      <c r="C516" t="s">
        <v>6</v>
      </c>
    </row>
    <row r="517" spans="1:4" x14ac:dyDescent="0.25">
      <c r="A517" t="s">
        <v>111</v>
      </c>
      <c r="B517" t="s">
        <v>0</v>
      </c>
      <c r="C517" t="s">
        <v>302</v>
      </c>
    </row>
    <row r="518" spans="1:4" x14ac:dyDescent="0.25">
      <c r="A518" t="s">
        <v>112</v>
      </c>
      <c r="B518" t="s">
        <v>6</v>
      </c>
      <c r="C518" t="s">
        <v>301</v>
      </c>
    </row>
    <row r="519" spans="1:4" x14ac:dyDescent="0.25">
      <c r="A519" t="s">
        <v>112</v>
      </c>
      <c r="B519" t="s">
        <v>0</v>
      </c>
      <c r="C519" t="s">
        <v>6</v>
      </c>
    </row>
    <row r="520" spans="1:4" x14ac:dyDescent="0.25">
      <c r="A520" t="s">
        <v>113</v>
      </c>
      <c r="B520" t="s">
        <v>6</v>
      </c>
      <c r="C520" t="s">
        <v>301</v>
      </c>
    </row>
    <row r="521" spans="1:4" x14ac:dyDescent="0.25">
      <c r="A521" t="s">
        <v>113</v>
      </c>
      <c r="B521" t="s">
        <v>0</v>
      </c>
      <c r="C521" t="s">
        <v>6</v>
      </c>
    </row>
    <row r="522" spans="1:4" x14ac:dyDescent="0.25">
      <c r="A522" t="s">
        <v>114</v>
      </c>
      <c r="B522" t="s">
        <v>6</v>
      </c>
      <c r="C522" t="s">
        <v>238</v>
      </c>
    </row>
    <row r="523" spans="1:4" x14ac:dyDescent="0.25">
      <c r="A523" t="s">
        <v>114</v>
      </c>
      <c r="B523" t="s">
        <v>6</v>
      </c>
      <c r="C523" t="s">
        <v>6</v>
      </c>
    </row>
    <row r="524" spans="1:4" x14ac:dyDescent="0.25">
      <c r="A524" t="s">
        <v>114</v>
      </c>
      <c r="B524" t="s">
        <v>0</v>
      </c>
      <c r="C524" t="s">
        <v>6</v>
      </c>
    </row>
    <row r="525" spans="1:4" x14ac:dyDescent="0.25">
      <c r="A525" t="s">
        <v>114</v>
      </c>
      <c r="B525" t="s">
        <v>0</v>
      </c>
      <c r="C525" t="s">
        <v>302</v>
      </c>
    </row>
    <row r="526" spans="1:4" x14ac:dyDescent="0.25">
      <c r="A526" t="s">
        <v>115</v>
      </c>
      <c r="B526" t="s">
        <v>6</v>
      </c>
      <c r="C526" t="s">
        <v>301</v>
      </c>
    </row>
    <row r="527" spans="1:4" x14ac:dyDescent="0.25">
      <c r="A527" t="s">
        <v>115</v>
      </c>
      <c r="B527" t="s">
        <v>6</v>
      </c>
      <c r="C527" t="s">
        <v>6</v>
      </c>
    </row>
    <row r="528" spans="1:4" x14ac:dyDescent="0.25">
      <c r="A528" t="s">
        <v>115</v>
      </c>
      <c r="B528" t="s">
        <v>0</v>
      </c>
      <c r="C528" t="s">
        <v>6</v>
      </c>
    </row>
    <row r="529" spans="1:4" x14ac:dyDescent="0.25">
      <c r="A529" t="s">
        <v>115</v>
      </c>
      <c r="B529" t="s">
        <v>0</v>
      </c>
      <c r="C529" t="s">
        <v>302</v>
      </c>
    </row>
    <row r="530" spans="1:4" x14ac:dyDescent="0.25">
      <c r="A530" t="s">
        <v>116</v>
      </c>
      <c r="B530" t="s">
        <v>6</v>
      </c>
      <c r="C530" t="s">
        <v>301</v>
      </c>
    </row>
    <row r="531" spans="1:4" x14ac:dyDescent="0.25">
      <c r="A531" t="s">
        <v>116</v>
      </c>
      <c r="B531" t="s">
        <v>0</v>
      </c>
      <c r="C531" t="s">
        <v>6</v>
      </c>
    </row>
    <row r="532" spans="1:4" x14ac:dyDescent="0.25">
      <c r="A532" t="s">
        <v>117</v>
      </c>
      <c r="B532" t="s">
        <v>6</v>
      </c>
      <c r="C532" t="s">
        <v>301</v>
      </c>
    </row>
    <row r="533" spans="1:4" x14ac:dyDescent="0.25">
      <c r="A533" t="s">
        <v>117</v>
      </c>
      <c r="B533" t="s">
        <v>0</v>
      </c>
      <c r="C533" t="s">
        <v>6</v>
      </c>
    </row>
    <row r="534" spans="1:4" x14ac:dyDescent="0.25">
      <c r="A534" t="s">
        <v>117</v>
      </c>
      <c r="B534" t="s">
        <v>0</v>
      </c>
      <c r="C534" t="s">
        <v>302</v>
      </c>
    </row>
    <row r="535" spans="1:4" x14ac:dyDescent="0.25">
      <c r="A535" t="s">
        <v>118</v>
      </c>
      <c r="B535" t="s">
        <v>6</v>
      </c>
      <c r="C535" t="s">
        <v>238</v>
      </c>
    </row>
    <row r="536" spans="1:4" x14ac:dyDescent="0.25">
      <c r="A536" t="s">
        <v>118</v>
      </c>
      <c r="B536" t="s">
        <v>6</v>
      </c>
      <c r="C536" t="s">
        <v>301</v>
      </c>
    </row>
    <row r="537" spans="1:4" x14ac:dyDescent="0.25">
      <c r="A537" t="s">
        <v>118</v>
      </c>
      <c r="B537" t="s">
        <v>0</v>
      </c>
      <c r="C537" t="s">
        <v>301</v>
      </c>
    </row>
    <row r="538" spans="1:4" x14ac:dyDescent="0.25">
      <c r="A538" t="s">
        <v>118</v>
      </c>
      <c r="B538" t="s">
        <v>0</v>
      </c>
      <c r="C538" t="s">
        <v>6</v>
      </c>
    </row>
    <row r="539" spans="1:4" x14ac:dyDescent="0.25">
      <c r="A539" t="s">
        <v>119</v>
      </c>
      <c r="B539" t="s">
        <v>6</v>
      </c>
      <c r="C539" t="s">
        <v>238</v>
      </c>
    </row>
    <row r="540" spans="1:4" x14ac:dyDescent="0.25">
      <c r="A540" t="s">
        <v>119</v>
      </c>
      <c r="B540" t="s">
        <v>6</v>
      </c>
      <c r="C540" t="s">
        <v>301</v>
      </c>
    </row>
    <row r="541" spans="1:4" x14ac:dyDescent="0.25">
      <c r="A541" t="s">
        <v>119</v>
      </c>
      <c r="B541" t="s">
        <v>0</v>
      </c>
      <c r="C541" t="s">
        <v>6</v>
      </c>
    </row>
    <row r="542" spans="1:4" x14ac:dyDescent="0.25">
      <c r="A542" t="s">
        <v>401</v>
      </c>
      <c r="B542" t="s">
        <v>6</v>
      </c>
      <c r="C542" t="s">
        <v>301</v>
      </c>
    </row>
    <row r="543" spans="1:4" x14ac:dyDescent="0.25">
      <c r="A543" t="s">
        <v>401</v>
      </c>
      <c r="B543" t="s">
        <v>0</v>
      </c>
      <c r="C543" t="s">
        <v>6</v>
      </c>
    </row>
    <row r="544" spans="1:4" x14ac:dyDescent="0.25">
      <c r="A544" t="s">
        <v>120</v>
      </c>
      <c r="B544" t="s">
        <v>6</v>
      </c>
      <c r="C544" t="s">
        <v>301</v>
      </c>
      <c r="D544" t="s">
        <v>329</v>
      </c>
    </row>
    <row r="545" spans="1:4" x14ac:dyDescent="0.25">
      <c r="A545" t="s">
        <v>120</v>
      </c>
      <c r="B545" t="s">
        <v>6</v>
      </c>
      <c r="C545" t="s">
        <v>6</v>
      </c>
      <c r="D545" t="s">
        <v>329</v>
      </c>
    </row>
    <row r="546" spans="1:4" x14ac:dyDescent="0.25">
      <c r="A546" t="s">
        <v>120</v>
      </c>
      <c r="B546" t="s">
        <v>0</v>
      </c>
      <c r="C546" t="s">
        <v>6</v>
      </c>
    </row>
    <row r="547" spans="1:4" x14ac:dyDescent="0.25">
      <c r="A547" t="s">
        <v>120</v>
      </c>
      <c r="B547" t="s">
        <v>0</v>
      </c>
      <c r="C547" t="s">
        <v>302</v>
      </c>
    </row>
    <row r="548" spans="1:4" x14ac:dyDescent="0.25">
      <c r="A548" t="s">
        <v>120</v>
      </c>
      <c r="B548" t="s">
        <v>6</v>
      </c>
      <c r="C548" t="s">
        <v>227</v>
      </c>
      <c r="D548" t="s">
        <v>329</v>
      </c>
    </row>
    <row r="549" spans="1:4" x14ac:dyDescent="0.25">
      <c r="A549" t="s">
        <v>665</v>
      </c>
      <c r="B549" t="s">
        <v>6</v>
      </c>
      <c r="C549" t="s">
        <v>238</v>
      </c>
    </row>
    <row r="550" spans="1:4" x14ac:dyDescent="0.25">
      <c r="A550" t="s">
        <v>665</v>
      </c>
      <c r="B550" t="s">
        <v>0</v>
      </c>
      <c r="C550" t="s">
        <v>301</v>
      </c>
    </row>
    <row r="551" spans="1:4" x14ac:dyDescent="0.25">
      <c r="A551" t="s">
        <v>402</v>
      </c>
      <c r="B551" t="s">
        <v>0</v>
      </c>
      <c r="C551" t="s">
        <v>6</v>
      </c>
      <c r="D551" t="s">
        <v>601</v>
      </c>
    </row>
    <row r="552" spans="1:4" x14ac:dyDescent="0.25">
      <c r="A552" t="s">
        <v>402</v>
      </c>
      <c r="B552" t="s">
        <v>0</v>
      </c>
      <c r="C552" t="s">
        <v>302</v>
      </c>
      <c r="D552" t="s">
        <v>601</v>
      </c>
    </row>
    <row r="553" spans="1:4" x14ac:dyDescent="0.25">
      <c r="A553" t="s">
        <v>402</v>
      </c>
      <c r="B553" t="s">
        <v>0</v>
      </c>
      <c r="C553" t="s">
        <v>227</v>
      </c>
      <c r="D553" t="s">
        <v>601</v>
      </c>
    </row>
    <row r="554" spans="1:4" x14ac:dyDescent="0.25">
      <c r="A554" t="s">
        <v>402</v>
      </c>
      <c r="B554" t="s">
        <v>6</v>
      </c>
      <c r="C554" t="s">
        <v>227</v>
      </c>
      <c r="D554" t="s">
        <v>602</v>
      </c>
    </row>
    <row r="555" spans="1:4" x14ac:dyDescent="0.25">
      <c r="A555" t="s">
        <v>666</v>
      </c>
      <c r="B555" t="s">
        <v>6</v>
      </c>
      <c r="C555" t="s">
        <v>301</v>
      </c>
    </row>
    <row r="556" spans="1:4" x14ac:dyDescent="0.25">
      <c r="A556" t="s">
        <v>666</v>
      </c>
      <c r="B556" t="s">
        <v>0</v>
      </c>
      <c r="C556" t="s">
        <v>6</v>
      </c>
    </row>
    <row r="557" spans="1:4" x14ac:dyDescent="0.25">
      <c r="A557" t="s">
        <v>121</v>
      </c>
      <c r="B557" t="s">
        <v>0</v>
      </c>
      <c r="C557" t="s">
        <v>6</v>
      </c>
    </row>
    <row r="558" spans="1:4" x14ac:dyDescent="0.25">
      <c r="A558" t="s">
        <v>121</v>
      </c>
      <c r="B558" t="s">
        <v>6</v>
      </c>
      <c r="C558" t="s">
        <v>6</v>
      </c>
      <c r="D558" t="s">
        <v>314</v>
      </c>
    </row>
    <row r="559" spans="1:4" x14ac:dyDescent="0.25">
      <c r="A559" t="s">
        <v>121</v>
      </c>
      <c r="B559" t="s">
        <v>0</v>
      </c>
      <c r="C559" t="s">
        <v>302</v>
      </c>
    </row>
    <row r="560" spans="1:4" x14ac:dyDescent="0.25">
      <c r="A560" t="s">
        <v>121</v>
      </c>
      <c r="B560" t="s">
        <v>6</v>
      </c>
      <c r="C560" t="s">
        <v>227</v>
      </c>
      <c r="D560" t="s">
        <v>314</v>
      </c>
    </row>
    <row r="561" spans="1:3" x14ac:dyDescent="0.25">
      <c r="A561" t="s">
        <v>122</v>
      </c>
      <c r="B561" t="s">
        <v>6</v>
      </c>
      <c r="C561" t="s">
        <v>301</v>
      </c>
    </row>
    <row r="562" spans="1:3" x14ac:dyDescent="0.25">
      <c r="A562" t="s">
        <v>122</v>
      </c>
      <c r="B562" t="s">
        <v>6</v>
      </c>
      <c r="C562" t="s">
        <v>6</v>
      </c>
    </row>
    <row r="563" spans="1:3" x14ac:dyDescent="0.25">
      <c r="A563" t="s">
        <v>122</v>
      </c>
      <c r="B563" t="s">
        <v>0</v>
      </c>
      <c r="C563" t="s">
        <v>6</v>
      </c>
    </row>
    <row r="564" spans="1:3" x14ac:dyDescent="0.25">
      <c r="A564" t="s">
        <v>122</v>
      </c>
      <c r="B564" t="s">
        <v>0</v>
      </c>
      <c r="C564" t="s">
        <v>302</v>
      </c>
    </row>
    <row r="565" spans="1:3" x14ac:dyDescent="0.25">
      <c r="A565" t="s">
        <v>403</v>
      </c>
      <c r="B565" t="s">
        <v>6</v>
      </c>
      <c r="C565" t="s">
        <v>238</v>
      </c>
    </row>
    <row r="566" spans="1:3" x14ac:dyDescent="0.25">
      <c r="A566" t="s">
        <v>403</v>
      </c>
      <c r="B566" t="s">
        <v>0</v>
      </c>
      <c r="C566" t="s">
        <v>6</v>
      </c>
    </row>
    <row r="567" spans="1:3" x14ac:dyDescent="0.25">
      <c r="A567" t="s">
        <v>123</v>
      </c>
      <c r="B567" t="s">
        <v>6</v>
      </c>
      <c r="C567" t="s">
        <v>238</v>
      </c>
    </row>
    <row r="568" spans="1:3" x14ac:dyDescent="0.25">
      <c r="A568" t="s">
        <v>123</v>
      </c>
      <c r="B568" t="s">
        <v>6</v>
      </c>
      <c r="C568" t="s">
        <v>301</v>
      </c>
    </row>
    <row r="569" spans="1:3" x14ac:dyDescent="0.25">
      <c r="A569" t="s">
        <v>123</v>
      </c>
      <c r="B569" t="s">
        <v>0</v>
      </c>
      <c r="C569" t="s">
        <v>301</v>
      </c>
    </row>
    <row r="570" spans="1:3" x14ac:dyDescent="0.25">
      <c r="A570" t="s">
        <v>123</v>
      </c>
      <c r="B570" t="s">
        <v>0</v>
      </c>
      <c r="C570" t="s">
        <v>6</v>
      </c>
    </row>
    <row r="571" spans="1:3" x14ac:dyDescent="0.25">
      <c r="A571" t="s">
        <v>124</v>
      </c>
      <c r="B571" t="s">
        <v>0</v>
      </c>
      <c r="C571" t="s">
        <v>238</v>
      </c>
    </row>
    <row r="572" spans="1:3" x14ac:dyDescent="0.25">
      <c r="A572" t="s">
        <v>124</v>
      </c>
      <c r="B572" t="s">
        <v>6</v>
      </c>
      <c r="C572" t="s">
        <v>238</v>
      </c>
    </row>
    <row r="573" spans="1:3" x14ac:dyDescent="0.25">
      <c r="A573" t="s">
        <v>124</v>
      </c>
      <c r="B573" t="s">
        <v>6</v>
      </c>
      <c r="C573" t="s">
        <v>301</v>
      </c>
    </row>
    <row r="574" spans="1:3" x14ac:dyDescent="0.25">
      <c r="A574" t="s">
        <v>124</v>
      </c>
      <c r="B574" t="s">
        <v>0</v>
      </c>
      <c r="C574" t="s">
        <v>301</v>
      </c>
    </row>
    <row r="575" spans="1:3" x14ac:dyDescent="0.25">
      <c r="A575" t="s">
        <v>124</v>
      </c>
      <c r="B575" t="s">
        <v>0</v>
      </c>
      <c r="C575" t="s">
        <v>6</v>
      </c>
    </row>
    <row r="576" spans="1:3" x14ac:dyDescent="0.25">
      <c r="A576" t="s">
        <v>124</v>
      </c>
      <c r="B576" t="s">
        <v>6</v>
      </c>
      <c r="C576" t="s">
        <v>6</v>
      </c>
    </row>
    <row r="577" spans="1:4" x14ac:dyDescent="0.25">
      <c r="A577" t="s">
        <v>124</v>
      </c>
      <c r="B577" t="s">
        <v>6</v>
      </c>
      <c r="C577" t="s">
        <v>302</v>
      </c>
    </row>
    <row r="578" spans="1:4" x14ac:dyDescent="0.25">
      <c r="A578" t="s">
        <v>124</v>
      </c>
      <c r="B578" t="s">
        <v>0</v>
      </c>
      <c r="C578" t="s">
        <v>302</v>
      </c>
    </row>
    <row r="579" spans="1:4" x14ac:dyDescent="0.25">
      <c r="A579" t="s">
        <v>125</v>
      </c>
      <c r="B579" t="s">
        <v>6</v>
      </c>
      <c r="C579" t="s">
        <v>301</v>
      </c>
    </row>
    <row r="580" spans="1:4" x14ac:dyDescent="0.25">
      <c r="A580" t="s">
        <v>125</v>
      </c>
      <c r="B580" t="s">
        <v>6</v>
      </c>
      <c r="C580" t="s">
        <v>6</v>
      </c>
    </row>
    <row r="581" spans="1:4" x14ac:dyDescent="0.25">
      <c r="A581" t="s">
        <v>125</v>
      </c>
      <c r="B581" t="s">
        <v>6</v>
      </c>
      <c r="C581" t="s">
        <v>302</v>
      </c>
    </row>
    <row r="582" spans="1:4" x14ac:dyDescent="0.25">
      <c r="A582" t="s">
        <v>125</v>
      </c>
      <c r="B582" t="s">
        <v>6</v>
      </c>
      <c r="C582" t="s">
        <v>310</v>
      </c>
    </row>
    <row r="583" spans="1:4" x14ac:dyDescent="0.25">
      <c r="A583" t="s">
        <v>125</v>
      </c>
      <c r="B583" t="s">
        <v>0</v>
      </c>
      <c r="C583" t="s">
        <v>311</v>
      </c>
    </row>
    <row r="584" spans="1:4" x14ac:dyDescent="0.25">
      <c r="A584" t="s">
        <v>126</v>
      </c>
      <c r="B584" t="s">
        <v>6</v>
      </c>
      <c r="C584" t="s">
        <v>238</v>
      </c>
    </row>
    <row r="585" spans="1:4" x14ac:dyDescent="0.25">
      <c r="A585" t="s">
        <v>126</v>
      </c>
      <c r="B585" t="s">
        <v>6</v>
      </c>
      <c r="C585" t="s">
        <v>301</v>
      </c>
    </row>
    <row r="586" spans="1:4" x14ac:dyDescent="0.25">
      <c r="A586" t="s">
        <v>126</v>
      </c>
      <c r="B586" t="s">
        <v>0</v>
      </c>
      <c r="C586" t="s">
        <v>301</v>
      </c>
    </row>
    <row r="587" spans="1:4" x14ac:dyDescent="0.25">
      <c r="A587" t="s">
        <v>126</v>
      </c>
      <c r="B587" t="s">
        <v>0</v>
      </c>
      <c r="C587" t="s">
        <v>6</v>
      </c>
    </row>
    <row r="588" spans="1:4" x14ac:dyDescent="0.25">
      <c r="A588" t="s">
        <v>127</v>
      </c>
      <c r="B588" t="s">
        <v>6</v>
      </c>
      <c r="C588" t="s">
        <v>301</v>
      </c>
    </row>
    <row r="589" spans="1:4" x14ac:dyDescent="0.25">
      <c r="A589" t="s">
        <v>127</v>
      </c>
      <c r="B589" t="s">
        <v>0</v>
      </c>
      <c r="C589" t="s">
        <v>6</v>
      </c>
    </row>
    <row r="590" spans="1:4" x14ac:dyDescent="0.25">
      <c r="A590" t="s">
        <v>128</v>
      </c>
      <c r="B590" t="s">
        <v>6</v>
      </c>
      <c r="C590" t="s">
        <v>301</v>
      </c>
      <c r="D590" t="s">
        <v>330</v>
      </c>
    </row>
    <row r="591" spans="1:4" x14ac:dyDescent="0.25">
      <c r="A591" t="s">
        <v>128</v>
      </c>
      <c r="B591" t="s">
        <v>0</v>
      </c>
      <c r="C591" t="s">
        <v>6</v>
      </c>
      <c r="D591" t="s">
        <v>330</v>
      </c>
    </row>
    <row r="592" spans="1:4" x14ac:dyDescent="0.25">
      <c r="A592" t="s">
        <v>128</v>
      </c>
      <c r="B592" t="s">
        <v>0</v>
      </c>
      <c r="C592" t="s">
        <v>227</v>
      </c>
      <c r="D592" t="s">
        <v>330</v>
      </c>
    </row>
    <row r="593" spans="1:4" x14ac:dyDescent="0.25">
      <c r="A593" t="s">
        <v>128</v>
      </c>
      <c r="B593" t="s">
        <v>6</v>
      </c>
      <c r="C593" t="s">
        <v>227</v>
      </c>
      <c r="D593" t="s">
        <v>330</v>
      </c>
    </row>
    <row r="594" spans="1:4" x14ac:dyDescent="0.25">
      <c r="A594" t="s">
        <v>129</v>
      </c>
      <c r="B594" t="s">
        <v>6</v>
      </c>
      <c r="C594" t="s">
        <v>301</v>
      </c>
    </row>
    <row r="595" spans="1:4" x14ac:dyDescent="0.25">
      <c r="A595" t="s">
        <v>129</v>
      </c>
      <c r="B595" t="s">
        <v>0</v>
      </c>
      <c r="C595" t="s">
        <v>6</v>
      </c>
    </row>
    <row r="596" spans="1:4" x14ac:dyDescent="0.25">
      <c r="A596" t="s">
        <v>130</v>
      </c>
      <c r="B596" t="s">
        <v>6</v>
      </c>
      <c r="C596" t="s">
        <v>238</v>
      </c>
    </row>
    <row r="597" spans="1:4" x14ac:dyDescent="0.25">
      <c r="A597" t="s">
        <v>130</v>
      </c>
      <c r="B597" t="s">
        <v>6</v>
      </c>
      <c r="C597" t="s">
        <v>301</v>
      </c>
    </row>
    <row r="598" spans="1:4" x14ac:dyDescent="0.25">
      <c r="A598" t="s">
        <v>130</v>
      </c>
      <c r="B598" t="s">
        <v>0</v>
      </c>
      <c r="C598" t="s">
        <v>6</v>
      </c>
    </row>
    <row r="599" spans="1:4" x14ac:dyDescent="0.25">
      <c r="A599" t="s">
        <v>130</v>
      </c>
      <c r="B599" t="s">
        <v>0</v>
      </c>
      <c r="C599" t="s">
        <v>302</v>
      </c>
    </row>
    <row r="600" spans="1:4" x14ac:dyDescent="0.25">
      <c r="A600" t="s">
        <v>131</v>
      </c>
      <c r="B600" t="s">
        <v>6</v>
      </c>
      <c r="C600" t="s">
        <v>238</v>
      </c>
    </row>
    <row r="601" spans="1:4" x14ac:dyDescent="0.25">
      <c r="A601" t="s">
        <v>131</v>
      </c>
      <c r="B601" t="s">
        <v>0</v>
      </c>
      <c r="C601" t="s">
        <v>301</v>
      </c>
    </row>
    <row r="602" spans="1:4" x14ac:dyDescent="0.25">
      <c r="A602" t="s">
        <v>131</v>
      </c>
      <c r="B602" t="s">
        <v>0</v>
      </c>
      <c r="C602" t="s">
        <v>6</v>
      </c>
    </row>
    <row r="603" spans="1:4" x14ac:dyDescent="0.25">
      <c r="A603" t="s">
        <v>132</v>
      </c>
      <c r="B603" t="s">
        <v>0</v>
      </c>
      <c r="C603" t="s">
        <v>301</v>
      </c>
    </row>
    <row r="604" spans="1:4" x14ac:dyDescent="0.25">
      <c r="A604" t="s">
        <v>132</v>
      </c>
      <c r="B604" t="s">
        <v>6</v>
      </c>
      <c r="C604" t="s">
        <v>301</v>
      </c>
    </row>
    <row r="605" spans="1:4" x14ac:dyDescent="0.25">
      <c r="A605" t="s">
        <v>132</v>
      </c>
      <c r="B605" t="s">
        <v>0</v>
      </c>
      <c r="C605" t="s">
        <v>6</v>
      </c>
    </row>
    <row r="606" spans="1:4" x14ac:dyDescent="0.25">
      <c r="A606" t="s">
        <v>133</v>
      </c>
      <c r="B606" t="s">
        <v>6</v>
      </c>
      <c r="C606" t="s">
        <v>238</v>
      </c>
    </row>
    <row r="607" spans="1:4" x14ac:dyDescent="0.25">
      <c r="A607" t="s">
        <v>133</v>
      </c>
      <c r="B607" t="s">
        <v>0</v>
      </c>
      <c r="C607" t="s">
        <v>301</v>
      </c>
    </row>
    <row r="608" spans="1:4" x14ac:dyDescent="0.25">
      <c r="A608" t="s">
        <v>134</v>
      </c>
      <c r="B608" t="s">
        <v>6</v>
      </c>
      <c r="C608" t="s">
        <v>238</v>
      </c>
    </row>
    <row r="609" spans="1:3" x14ac:dyDescent="0.25">
      <c r="A609" t="s">
        <v>134</v>
      </c>
      <c r="B609" t="s">
        <v>0</v>
      </c>
      <c r="C609" t="s">
        <v>238</v>
      </c>
    </row>
    <row r="610" spans="1:3" x14ac:dyDescent="0.25">
      <c r="A610" t="s">
        <v>134</v>
      </c>
      <c r="B610" t="s">
        <v>0</v>
      </c>
      <c r="C610" t="s">
        <v>301</v>
      </c>
    </row>
    <row r="611" spans="1:3" x14ac:dyDescent="0.25">
      <c r="A611" t="s">
        <v>134</v>
      </c>
      <c r="B611" t="s">
        <v>6</v>
      </c>
      <c r="C611" t="s">
        <v>301</v>
      </c>
    </row>
    <row r="612" spans="1:3" x14ac:dyDescent="0.25">
      <c r="A612" t="s">
        <v>134</v>
      </c>
      <c r="B612" t="s">
        <v>6</v>
      </c>
      <c r="C612" t="s">
        <v>6</v>
      </c>
    </row>
    <row r="613" spans="1:3" x14ac:dyDescent="0.25">
      <c r="A613" t="s">
        <v>134</v>
      </c>
      <c r="B613" t="s">
        <v>0</v>
      </c>
      <c r="C613" t="s">
        <v>6</v>
      </c>
    </row>
    <row r="614" spans="1:3" x14ac:dyDescent="0.25">
      <c r="A614" t="s">
        <v>134</v>
      </c>
      <c r="B614" t="s">
        <v>0</v>
      </c>
      <c r="C614" t="s">
        <v>302</v>
      </c>
    </row>
    <row r="615" spans="1:3" x14ac:dyDescent="0.25">
      <c r="A615" t="s">
        <v>135</v>
      </c>
      <c r="B615" t="s">
        <v>6</v>
      </c>
      <c r="C615" t="s">
        <v>238</v>
      </c>
    </row>
    <row r="616" spans="1:3" x14ac:dyDescent="0.25">
      <c r="A616" t="s">
        <v>135</v>
      </c>
      <c r="B616" t="s">
        <v>6</v>
      </c>
      <c r="C616" t="s">
        <v>301</v>
      </c>
    </row>
    <row r="617" spans="1:3" x14ac:dyDescent="0.25">
      <c r="A617" t="s">
        <v>135</v>
      </c>
      <c r="B617" t="s">
        <v>0</v>
      </c>
      <c r="C617" t="s">
        <v>301</v>
      </c>
    </row>
    <row r="618" spans="1:3" x14ac:dyDescent="0.25">
      <c r="A618" t="s">
        <v>135</v>
      </c>
      <c r="B618" t="s">
        <v>0</v>
      </c>
      <c r="C618" t="s">
        <v>6</v>
      </c>
    </row>
    <row r="619" spans="1:3" x14ac:dyDescent="0.25">
      <c r="A619" t="s">
        <v>135</v>
      </c>
      <c r="B619" t="s">
        <v>0</v>
      </c>
      <c r="C619" t="s">
        <v>302</v>
      </c>
    </row>
    <row r="620" spans="1:3" x14ac:dyDescent="0.25">
      <c r="A620" t="s">
        <v>136</v>
      </c>
      <c r="B620" t="s">
        <v>6</v>
      </c>
      <c r="C620" t="s">
        <v>238</v>
      </c>
    </row>
    <row r="621" spans="1:3" x14ac:dyDescent="0.25">
      <c r="A621" t="s">
        <v>136</v>
      </c>
      <c r="B621" t="s">
        <v>6</v>
      </c>
      <c r="C621" t="s">
        <v>301</v>
      </c>
    </row>
    <row r="622" spans="1:3" x14ac:dyDescent="0.25">
      <c r="A622" t="s">
        <v>136</v>
      </c>
      <c r="B622" t="s">
        <v>6</v>
      </c>
      <c r="C622" t="s">
        <v>6</v>
      </c>
    </row>
    <row r="623" spans="1:3" x14ac:dyDescent="0.25">
      <c r="A623" t="s">
        <v>136</v>
      </c>
      <c r="B623" t="s">
        <v>0</v>
      </c>
      <c r="C623" t="s">
        <v>6</v>
      </c>
    </row>
    <row r="624" spans="1:3" x14ac:dyDescent="0.25">
      <c r="A624" t="s">
        <v>136</v>
      </c>
      <c r="B624" t="s">
        <v>0</v>
      </c>
      <c r="C624" t="s">
        <v>302</v>
      </c>
    </row>
    <row r="625" spans="1:4" x14ac:dyDescent="0.25">
      <c r="A625" t="s">
        <v>137</v>
      </c>
      <c r="B625" t="s">
        <v>6</v>
      </c>
      <c r="C625" t="s">
        <v>301</v>
      </c>
    </row>
    <row r="626" spans="1:4" x14ac:dyDescent="0.25">
      <c r="A626" t="s">
        <v>137</v>
      </c>
      <c r="B626" t="s">
        <v>6</v>
      </c>
      <c r="C626" t="s">
        <v>6</v>
      </c>
    </row>
    <row r="627" spans="1:4" x14ac:dyDescent="0.25">
      <c r="A627" t="s">
        <v>137</v>
      </c>
      <c r="B627" t="s">
        <v>0</v>
      </c>
      <c r="C627" t="s">
        <v>6</v>
      </c>
    </row>
    <row r="628" spans="1:4" x14ac:dyDescent="0.25">
      <c r="A628" t="s">
        <v>137</v>
      </c>
      <c r="B628" t="s">
        <v>0</v>
      </c>
      <c r="C628" t="s">
        <v>302</v>
      </c>
    </row>
    <row r="629" spans="1:4" x14ac:dyDescent="0.25">
      <c r="A629" t="s">
        <v>138</v>
      </c>
      <c r="B629" t="s">
        <v>6</v>
      </c>
      <c r="C629" t="s">
        <v>301</v>
      </c>
    </row>
    <row r="630" spans="1:4" x14ac:dyDescent="0.25">
      <c r="A630" t="s">
        <v>138</v>
      </c>
      <c r="B630" t="s">
        <v>0</v>
      </c>
      <c r="C630" t="s">
        <v>6</v>
      </c>
    </row>
    <row r="631" spans="1:4" x14ac:dyDescent="0.25">
      <c r="A631" t="s">
        <v>274</v>
      </c>
      <c r="B631" t="s">
        <v>6</v>
      </c>
      <c r="C631" t="s">
        <v>238</v>
      </c>
    </row>
    <row r="632" spans="1:4" x14ac:dyDescent="0.25">
      <c r="A632" t="s">
        <v>274</v>
      </c>
      <c r="B632" t="s">
        <v>0</v>
      </c>
      <c r="C632" t="s">
        <v>301</v>
      </c>
    </row>
    <row r="633" spans="1:4" x14ac:dyDescent="0.25">
      <c r="A633" t="s">
        <v>274</v>
      </c>
      <c r="B633" t="s">
        <v>0</v>
      </c>
      <c r="C633" t="s">
        <v>6</v>
      </c>
    </row>
    <row r="634" spans="1:4" x14ac:dyDescent="0.25">
      <c r="A634" t="s">
        <v>139</v>
      </c>
      <c r="B634" t="s">
        <v>6</v>
      </c>
      <c r="C634" t="s">
        <v>301</v>
      </c>
    </row>
    <row r="635" spans="1:4" x14ac:dyDescent="0.25">
      <c r="A635" t="s">
        <v>139</v>
      </c>
      <c r="B635" t="s">
        <v>0</v>
      </c>
      <c r="C635" t="s">
        <v>6</v>
      </c>
    </row>
    <row r="636" spans="1:4" x14ac:dyDescent="0.25">
      <c r="A636" t="s">
        <v>140</v>
      </c>
      <c r="B636" t="s">
        <v>6</v>
      </c>
      <c r="C636" t="s">
        <v>6</v>
      </c>
      <c r="D636" t="s">
        <v>331</v>
      </c>
    </row>
    <row r="637" spans="1:4" x14ac:dyDescent="0.25">
      <c r="A637" t="s">
        <v>140</v>
      </c>
      <c r="B637" t="s">
        <v>0</v>
      </c>
      <c r="C637" t="s">
        <v>6</v>
      </c>
    </row>
    <row r="638" spans="1:4" x14ac:dyDescent="0.25">
      <c r="A638" t="s">
        <v>140</v>
      </c>
      <c r="B638" t="s">
        <v>0</v>
      </c>
      <c r="C638" t="s">
        <v>302</v>
      </c>
    </row>
    <row r="639" spans="1:4" x14ac:dyDescent="0.25">
      <c r="A639" t="s">
        <v>140</v>
      </c>
      <c r="B639" t="s">
        <v>6</v>
      </c>
      <c r="C639" t="s">
        <v>227</v>
      </c>
      <c r="D639" t="s">
        <v>331</v>
      </c>
    </row>
    <row r="640" spans="1:4" x14ac:dyDescent="0.25">
      <c r="A640" t="s">
        <v>404</v>
      </c>
      <c r="B640" t="s">
        <v>6</v>
      </c>
      <c r="C640" t="s">
        <v>301</v>
      </c>
    </row>
    <row r="641" spans="1:4" x14ac:dyDescent="0.25">
      <c r="A641" t="s">
        <v>404</v>
      </c>
      <c r="B641" t="s">
        <v>0</v>
      </c>
      <c r="C641" t="s">
        <v>6</v>
      </c>
    </row>
    <row r="642" spans="1:4" x14ac:dyDescent="0.25">
      <c r="A642" t="s">
        <v>404</v>
      </c>
      <c r="B642" t="s">
        <v>0</v>
      </c>
      <c r="C642" t="s">
        <v>302</v>
      </c>
    </row>
    <row r="643" spans="1:4" x14ac:dyDescent="0.25">
      <c r="A643" t="s">
        <v>405</v>
      </c>
      <c r="B643" t="s">
        <v>6</v>
      </c>
      <c r="C643" t="s">
        <v>238</v>
      </c>
    </row>
    <row r="644" spans="1:4" x14ac:dyDescent="0.25">
      <c r="A644" t="s">
        <v>405</v>
      </c>
      <c r="B644" t="s">
        <v>0</v>
      </c>
      <c r="C644" t="s">
        <v>301</v>
      </c>
    </row>
    <row r="645" spans="1:4" x14ac:dyDescent="0.25">
      <c r="A645" t="s">
        <v>405</v>
      </c>
      <c r="B645" t="s">
        <v>0</v>
      </c>
      <c r="C645" t="s">
        <v>302</v>
      </c>
    </row>
    <row r="646" spans="1:4" x14ac:dyDescent="0.25">
      <c r="A646" t="s">
        <v>405</v>
      </c>
      <c r="B646" t="s">
        <v>6</v>
      </c>
      <c r="C646" t="s">
        <v>302</v>
      </c>
    </row>
    <row r="647" spans="1:4" x14ac:dyDescent="0.25">
      <c r="A647" t="s">
        <v>405</v>
      </c>
      <c r="B647" t="s">
        <v>6</v>
      </c>
      <c r="C647" t="s">
        <v>310</v>
      </c>
    </row>
    <row r="648" spans="1:4" x14ac:dyDescent="0.25">
      <c r="A648" t="s">
        <v>141</v>
      </c>
      <c r="B648" t="s">
        <v>0</v>
      </c>
      <c r="C648" t="s">
        <v>301</v>
      </c>
    </row>
    <row r="649" spans="1:4" x14ac:dyDescent="0.25">
      <c r="A649" t="s">
        <v>141</v>
      </c>
      <c r="B649" t="s">
        <v>0</v>
      </c>
      <c r="C649" t="s">
        <v>6</v>
      </c>
    </row>
    <row r="650" spans="1:4" x14ac:dyDescent="0.25">
      <c r="A650" t="s">
        <v>141</v>
      </c>
      <c r="B650" t="s">
        <v>6</v>
      </c>
      <c r="C650" t="s">
        <v>227</v>
      </c>
      <c r="D650" t="s">
        <v>275</v>
      </c>
    </row>
    <row r="651" spans="1:4" x14ac:dyDescent="0.25">
      <c r="A651" t="s">
        <v>142</v>
      </c>
      <c r="B651" t="s">
        <v>0</v>
      </c>
      <c r="C651" t="s">
        <v>6</v>
      </c>
    </row>
    <row r="652" spans="1:4" x14ac:dyDescent="0.25">
      <c r="A652" t="s">
        <v>142</v>
      </c>
      <c r="B652" t="s">
        <v>6</v>
      </c>
      <c r="C652" t="s">
        <v>227</v>
      </c>
      <c r="D652" t="s">
        <v>332</v>
      </c>
    </row>
    <row r="653" spans="1:4" x14ac:dyDescent="0.25">
      <c r="A653" t="s">
        <v>143</v>
      </c>
      <c r="B653" t="s">
        <v>6</v>
      </c>
      <c r="C653" t="s">
        <v>301</v>
      </c>
    </row>
    <row r="654" spans="1:4" x14ac:dyDescent="0.25">
      <c r="A654" t="s">
        <v>143</v>
      </c>
      <c r="B654" t="s">
        <v>0</v>
      </c>
      <c r="C654" t="s">
        <v>6</v>
      </c>
    </row>
    <row r="655" spans="1:4" x14ac:dyDescent="0.25">
      <c r="A655" t="s">
        <v>144</v>
      </c>
      <c r="B655" t="s">
        <v>6</v>
      </c>
      <c r="C655" t="s">
        <v>301</v>
      </c>
    </row>
    <row r="656" spans="1:4" x14ac:dyDescent="0.25">
      <c r="A656" t="s">
        <v>144</v>
      </c>
      <c r="B656" t="s">
        <v>0</v>
      </c>
      <c r="C656" t="s">
        <v>6</v>
      </c>
    </row>
    <row r="657" spans="1:4" x14ac:dyDescent="0.25">
      <c r="A657" t="s">
        <v>145</v>
      </c>
      <c r="B657" t="s">
        <v>0</v>
      </c>
      <c r="C657" t="s">
        <v>6</v>
      </c>
      <c r="D657" t="s">
        <v>276</v>
      </c>
    </row>
    <row r="658" spans="1:4" x14ac:dyDescent="0.25">
      <c r="A658" t="s">
        <v>145</v>
      </c>
      <c r="B658" t="s">
        <v>0</v>
      </c>
      <c r="C658" t="s">
        <v>227</v>
      </c>
      <c r="D658" t="s">
        <v>276</v>
      </c>
    </row>
    <row r="659" spans="1:4" x14ac:dyDescent="0.25">
      <c r="A659" t="s">
        <v>145</v>
      </c>
      <c r="B659" t="s">
        <v>6</v>
      </c>
      <c r="C659" t="s">
        <v>227</v>
      </c>
      <c r="D659" t="s">
        <v>276</v>
      </c>
    </row>
    <row r="660" spans="1:4" x14ac:dyDescent="0.25">
      <c r="A660" t="s">
        <v>146</v>
      </c>
      <c r="B660" t="s">
        <v>6</v>
      </c>
      <c r="C660" t="s">
        <v>301</v>
      </c>
    </row>
    <row r="661" spans="1:4" x14ac:dyDescent="0.25">
      <c r="A661" t="s">
        <v>146</v>
      </c>
      <c r="B661" t="s">
        <v>0</v>
      </c>
      <c r="C661" t="s">
        <v>6</v>
      </c>
    </row>
    <row r="662" spans="1:4" x14ac:dyDescent="0.25">
      <c r="A662" t="s">
        <v>277</v>
      </c>
      <c r="B662" t="s">
        <v>0</v>
      </c>
      <c r="C662" t="s">
        <v>238</v>
      </c>
    </row>
    <row r="663" spans="1:4" x14ac:dyDescent="0.25">
      <c r="A663" t="s">
        <v>277</v>
      </c>
      <c r="B663" t="s">
        <v>6</v>
      </c>
      <c r="C663" t="s">
        <v>238</v>
      </c>
    </row>
    <row r="664" spans="1:4" x14ac:dyDescent="0.25">
      <c r="A664" t="s">
        <v>277</v>
      </c>
      <c r="B664" t="s">
        <v>6</v>
      </c>
      <c r="C664" t="s">
        <v>301</v>
      </c>
    </row>
    <row r="665" spans="1:4" x14ac:dyDescent="0.25">
      <c r="A665" t="s">
        <v>277</v>
      </c>
      <c r="B665" t="s">
        <v>0</v>
      </c>
      <c r="C665" t="s">
        <v>301</v>
      </c>
    </row>
    <row r="666" spans="1:4" x14ac:dyDescent="0.25">
      <c r="A666" t="s">
        <v>277</v>
      </c>
      <c r="B666" t="s">
        <v>0</v>
      </c>
      <c r="C666" t="s">
        <v>6</v>
      </c>
    </row>
    <row r="667" spans="1:4" x14ac:dyDescent="0.25">
      <c r="A667" t="s">
        <v>277</v>
      </c>
      <c r="B667" t="s">
        <v>0</v>
      </c>
      <c r="C667" t="s">
        <v>302</v>
      </c>
    </row>
    <row r="668" spans="1:4" x14ac:dyDescent="0.25">
      <c r="A668" t="s">
        <v>147</v>
      </c>
      <c r="B668" t="s">
        <v>0</v>
      </c>
      <c r="C668" t="s">
        <v>6</v>
      </c>
    </row>
    <row r="669" spans="1:4" x14ac:dyDescent="0.25">
      <c r="A669" t="s">
        <v>147</v>
      </c>
      <c r="B669" t="s">
        <v>6</v>
      </c>
      <c r="C669" t="s">
        <v>302</v>
      </c>
    </row>
    <row r="670" spans="1:4" x14ac:dyDescent="0.25">
      <c r="A670" t="s">
        <v>147</v>
      </c>
      <c r="B670" t="s">
        <v>6</v>
      </c>
      <c r="C670" t="s">
        <v>310</v>
      </c>
    </row>
    <row r="671" spans="1:4" x14ac:dyDescent="0.25">
      <c r="A671" t="s">
        <v>148</v>
      </c>
      <c r="B671" t="s">
        <v>6</v>
      </c>
      <c r="C671" t="s">
        <v>301</v>
      </c>
      <c r="D671" t="s">
        <v>307</v>
      </c>
    </row>
    <row r="672" spans="1:4" x14ac:dyDescent="0.25">
      <c r="A672" t="s">
        <v>148</v>
      </c>
      <c r="B672" t="s">
        <v>0</v>
      </c>
      <c r="C672" t="s">
        <v>6</v>
      </c>
      <c r="D672" t="s">
        <v>333</v>
      </c>
    </row>
    <row r="673" spans="1:4" x14ac:dyDescent="0.25">
      <c r="A673" t="s">
        <v>148</v>
      </c>
      <c r="B673" t="s">
        <v>0</v>
      </c>
      <c r="C673" t="s">
        <v>227</v>
      </c>
      <c r="D673" t="s">
        <v>333</v>
      </c>
    </row>
    <row r="674" spans="1:4" x14ac:dyDescent="0.25">
      <c r="A674" t="s">
        <v>148</v>
      </c>
      <c r="B674" t="s">
        <v>6</v>
      </c>
      <c r="C674" t="s">
        <v>227</v>
      </c>
      <c r="D674" t="s">
        <v>307</v>
      </c>
    </row>
    <row r="675" spans="1:4" x14ac:dyDescent="0.25">
      <c r="A675" t="s">
        <v>149</v>
      </c>
      <c r="B675" t="s">
        <v>0</v>
      </c>
      <c r="C675" t="s">
        <v>6</v>
      </c>
      <c r="D675" t="s">
        <v>334</v>
      </c>
    </row>
    <row r="676" spans="1:4" x14ac:dyDescent="0.25">
      <c r="A676" t="s">
        <v>149</v>
      </c>
      <c r="B676" t="s">
        <v>6</v>
      </c>
      <c r="C676" t="s">
        <v>6</v>
      </c>
      <c r="D676" t="s">
        <v>335</v>
      </c>
    </row>
    <row r="677" spans="1:4" x14ac:dyDescent="0.25">
      <c r="A677" t="s">
        <v>149</v>
      </c>
      <c r="B677" t="s">
        <v>6</v>
      </c>
      <c r="C677" t="s">
        <v>227</v>
      </c>
      <c r="D677" t="s">
        <v>335</v>
      </c>
    </row>
    <row r="678" spans="1:4" x14ac:dyDescent="0.25">
      <c r="A678" t="s">
        <v>149</v>
      </c>
      <c r="B678" t="s">
        <v>0</v>
      </c>
      <c r="C678" t="s">
        <v>227</v>
      </c>
      <c r="D678" t="s">
        <v>334</v>
      </c>
    </row>
    <row r="679" spans="1:4" x14ac:dyDescent="0.25">
      <c r="A679" t="s">
        <v>282</v>
      </c>
      <c r="B679" t="s">
        <v>6</v>
      </c>
      <c r="C679" t="s">
        <v>238</v>
      </c>
    </row>
    <row r="680" spans="1:4" x14ac:dyDescent="0.25">
      <c r="A680" t="s">
        <v>282</v>
      </c>
      <c r="B680" t="s">
        <v>6</v>
      </c>
      <c r="C680" t="s">
        <v>301</v>
      </c>
    </row>
    <row r="681" spans="1:4" x14ac:dyDescent="0.25">
      <c r="A681" t="s">
        <v>282</v>
      </c>
      <c r="B681" t="s">
        <v>0</v>
      </c>
      <c r="C681" t="s">
        <v>301</v>
      </c>
    </row>
    <row r="682" spans="1:4" x14ac:dyDescent="0.25">
      <c r="A682" t="s">
        <v>282</v>
      </c>
      <c r="B682" t="s">
        <v>0</v>
      </c>
      <c r="C682" t="s">
        <v>6</v>
      </c>
    </row>
    <row r="683" spans="1:4" x14ac:dyDescent="0.25">
      <c r="A683" t="s">
        <v>150</v>
      </c>
      <c r="B683" t="s">
        <v>6</v>
      </c>
      <c r="C683" t="s">
        <v>301</v>
      </c>
    </row>
    <row r="684" spans="1:4" x14ac:dyDescent="0.25">
      <c r="A684" t="s">
        <v>150</v>
      </c>
      <c r="B684" t="s">
        <v>6</v>
      </c>
      <c r="C684" t="s">
        <v>302</v>
      </c>
    </row>
    <row r="685" spans="1:4" x14ac:dyDescent="0.25">
      <c r="A685" t="s">
        <v>150</v>
      </c>
      <c r="B685" t="s">
        <v>6</v>
      </c>
      <c r="C685" t="s">
        <v>310</v>
      </c>
    </row>
    <row r="686" spans="1:4" x14ac:dyDescent="0.25">
      <c r="A686" t="s">
        <v>150</v>
      </c>
      <c r="B686" t="s">
        <v>0</v>
      </c>
      <c r="C686" t="s">
        <v>311</v>
      </c>
    </row>
    <row r="687" spans="1:4" x14ac:dyDescent="0.25">
      <c r="A687" t="s">
        <v>151</v>
      </c>
      <c r="B687" t="s">
        <v>6</v>
      </c>
      <c r="C687" t="s">
        <v>301</v>
      </c>
      <c r="D687" t="s">
        <v>307</v>
      </c>
    </row>
    <row r="688" spans="1:4" x14ac:dyDescent="0.25">
      <c r="A688" t="s">
        <v>151</v>
      </c>
      <c r="B688" t="s">
        <v>0</v>
      </c>
      <c r="C688" t="s">
        <v>6</v>
      </c>
      <c r="D688" t="s">
        <v>336</v>
      </c>
    </row>
    <row r="689" spans="1:4" x14ac:dyDescent="0.25">
      <c r="A689" t="s">
        <v>151</v>
      </c>
      <c r="B689" t="s">
        <v>0</v>
      </c>
      <c r="C689" t="s">
        <v>227</v>
      </c>
      <c r="D689" t="s">
        <v>336</v>
      </c>
    </row>
    <row r="690" spans="1:4" x14ac:dyDescent="0.25">
      <c r="A690" t="s">
        <v>151</v>
      </c>
      <c r="B690" t="s">
        <v>6</v>
      </c>
      <c r="C690" t="s">
        <v>227</v>
      </c>
      <c r="D690" t="s">
        <v>307</v>
      </c>
    </row>
    <row r="691" spans="1:4" x14ac:dyDescent="0.25">
      <c r="A691" t="s">
        <v>153</v>
      </c>
      <c r="B691" t="s">
        <v>6</v>
      </c>
      <c r="C691" t="s">
        <v>301</v>
      </c>
    </row>
    <row r="692" spans="1:4" x14ac:dyDescent="0.25">
      <c r="A692" t="s">
        <v>153</v>
      </c>
      <c r="B692" t="s">
        <v>6</v>
      </c>
      <c r="C692" t="s">
        <v>6</v>
      </c>
    </row>
    <row r="693" spans="1:4" x14ac:dyDescent="0.25">
      <c r="A693" t="s">
        <v>153</v>
      </c>
      <c r="B693" t="s">
        <v>0</v>
      </c>
      <c r="C693" t="s">
        <v>6</v>
      </c>
    </row>
    <row r="694" spans="1:4" x14ac:dyDescent="0.25">
      <c r="A694" t="s">
        <v>153</v>
      </c>
      <c r="B694" t="s">
        <v>0</v>
      </c>
      <c r="C694" t="s">
        <v>302</v>
      </c>
    </row>
    <row r="695" spans="1:4" x14ac:dyDescent="0.25">
      <c r="A695" t="s">
        <v>154</v>
      </c>
      <c r="B695" t="s">
        <v>6</v>
      </c>
      <c r="C695" t="s">
        <v>238</v>
      </c>
    </row>
    <row r="696" spans="1:4" x14ac:dyDescent="0.25">
      <c r="A696" t="s">
        <v>154</v>
      </c>
      <c r="B696" t="s">
        <v>6</v>
      </c>
      <c r="C696" t="s">
        <v>301</v>
      </c>
    </row>
    <row r="697" spans="1:4" x14ac:dyDescent="0.25">
      <c r="A697" t="s">
        <v>154</v>
      </c>
      <c r="B697" t="s">
        <v>6</v>
      </c>
      <c r="C697" t="s">
        <v>6</v>
      </c>
    </row>
    <row r="698" spans="1:4" x14ac:dyDescent="0.25">
      <c r="A698" t="s">
        <v>154</v>
      </c>
      <c r="B698" t="s">
        <v>0</v>
      </c>
      <c r="C698" t="s">
        <v>6</v>
      </c>
    </row>
    <row r="699" spans="1:4" x14ac:dyDescent="0.25">
      <c r="A699" t="s">
        <v>154</v>
      </c>
      <c r="B699" t="s">
        <v>0</v>
      </c>
      <c r="C699" t="s">
        <v>302</v>
      </c>
    </row>
    <row r="700" spans="1:4" x14ac:dyDescent="0.25">
      <c r="A700" t="s">
        <v>155</v>
      </c>
      <c r="B700" t="s">
        <v>6</v>
      </c>
      <c r="C700" t="s">
        <v>301</v>
      </c>
    </row>
    <row r="701" spans="1:4" x14ac:dyDescent="0.25">
      <c r="A701" t="s">
        <v>155</v>
      </c>
      <c r="B701" t="s">
        <v>0</v>
      </c>
      <c r="C701" t="s">
        <v>6</v>
      </c>
    </row>
    <row r="702" spans="1:4" x14ac:dyDescent="0.25">
      <c r="A702" t="s">
        <v>156</v>
      </c>
      <c r="B702" t="s">
        <v>0</v>
      </c>
      <c r="C702" t="s">
        <v>238</v>
      </c>
    </row>
    <row r="703" spans="1:4" x14ac:dyDescent="0.25">
      <c r="A703" t="s">
        <v>156</v>
      </c>
      <c r="B703" t="s">
        <v>6</v>
      </c>
      <c r="C703" t="s">
        <v>301</v>
      </c>
    </row>
    <row r="704" spans="1:4" x14ac:dyDescent="0.25">
      <c r="A704" t="s">
        <v>157</v>
      </c>
      <c r="B704" t="s">
        <v>0</v>
      </c>
      <c r="C704" t="s">
        <v>6</v>
      </c>
    </row>
    <row r="705" spans="1:4" x14ac:dyDescent="0.25">
      <c r="A705" t="s">
        <v>157</v>
      </c>
      <c r="B705" t="s">
        <v>6</v>
      </c>
      <c r="C705" t="s">
        <v>227</v>
      </c>
      <c r="D705" t="s">
        <v>337</v>
      </c>
    </row>
    <row r="706" spans="1:4" x14ac:dyDescent="0.25">
      <c r="A706" t="s">
        <v>158</v>
      </c>
      <c r="B706" t="s">
        <v>6</v>
      </c>
      <c r="C706" t="s">
        <v>238</v>
      </c>
    </row>
    <row r="707" spans="1:4" x14ac:dyDescent="0.25">
      <c r="A707" t="s">
        <v>158</v>
      </c>
      <c r="B707" t="s">
        <v>6</v>
      </c>
      <c r="C707" t="s">
        <v>301</v>
      </c>
    </row>
    <row r="708" spans="1:4" x14ac:dyDescent="0.25">
      <c r="A708" t="s">
        <v>158</v>
      </c>
      <c r="B708" t="s">
        <v>6</v>
      </c>
      <c r="C708" t="s">
        <v>6</v>
      </c>
    </row>
    <row r="709" spans="1:4" x14ac:dyDescent="0.25">
      <c r="A709" t="s">
        <v>158</v>
      </c>
      <c r="B709" t="s">
        <v>0</v>
      </c>
      <c r="C709" t="s">
        <v>6</v>
      </c>
    </row>
    <row r="710" spans="1:4" x14ac:dyDescent="0.25">
      <c r="A710" t="s">
        <v>159</v>
      </c>
      <c r="B710" t="s">
        <v>6</v>
      </c>
      <c r="C710" t="s">
        <v>301</v>
      </c>
    </row>
    <row r="711" spans="1:4" x14ac:dyDescent="0.25">
      <c r="A711" t="s">
        <v>159</v>
      </c>
      <c r="B711" t="s">
        <v>6</v>
      </c>
      <c r="C711" t="s">
        <v>6</v>
      </c>
    </row>
    <row r="712" spans="1:4" x14ac:dyDescent="0.25">
      <c r="A712" t="s">
        <v>159</v>
      </c>
      <c r="B712" t="s">
        <v>0</v>
      </c>
      <c r="C712" t="s">
        <v>6</v>
      </c>
    </row>
    <row r="713" spans="1:4" x14ac:dyDescent="0.25">
      <c r="A713" t="s">
        <v>159</v>
      </c>
      <c r="B713" t="s">
        <v>0</v>
      </c>
      <c r="C713" t="s">
        <v>302</v>
      </c>
    </row>
    <row r="714" spans="1:4" x14ac:dyDescent="0.25">
      <c r="A714" t="s">
        <v>406</v>
      </c>
      <c r="B714" t="s">
        <v>6</v>
      </c>
      <c r="C714" t="s">
        <v>301</v>
      </c>
      <c r="D714" t="s">
        <v>276</v>
      </c>
    </row>
    <row r="715" spans="1:4" x14ac:dyDescent="0.25">
      <c r="A715" t="s">
        <v>406</v>
      </c>
      <c r="B715" t="s">
        <v>0</v>
      </c>
      <c r="C715" t="s">
        <v>6</v>
      </c>
      <c r="D715" t="s">
        <v>276</v>
      </c>
    </row>
    <row r="716" spans="1:4" x14ac:dyDescent="0.25">
      <c r="A716" t="s">
        <v>406</v>
      </c>
      <c r="B716" t="s">
        <v>0</v>
      </c>
      <c r="C716" t="s">
        <v>227</v>
      </c>
      <c r="D716" t="s">
        <v>276</v>
      </c>
    </row>
    <row r="717" spans="1:4" x14ac:dyDescent="0.25">
      <c r="A717" t="s">
        <v>406</v>
      </c>
      <c r="B717" t="s">
        <v>6</v>
      </c>
      <c r="C717" t="s">
        <v>227</v>
      </c>
      <c r="D717" t="s">
        <v>276</v>
      </c>
    </row>
    <row r="718" spans="1:4" x14ac:dyDescent="0.25">
      <c r="A718" t="s">
        <v>407</v>
      </c>
      <c r="B718" t="s">
        <v>6</v>
      </c>
      <c r="C718" t="s">
        <v>238</v>
      </c>
    </row>
    <row r="719" spans="1:4" x14ac:dyDescent="0.25">
      <c r="A719" t="s">
        <v>407</v>
      </c>
      <c r="B719" t="s">
        <v>6</v>
      </c>
      <c r="C719" t="s">
        <v>301</v>
      </c>
    </row>
    <row r="720" spans="1:4" x14ac:dyDescent="0.25">
      <c r="A720" t="s">
        <v>407</v>
      </c>
      <c r="B720" t="s">
        <v>0</v>
      </c>
      <c r="C720" t="s">
        <v>6</v>
      </c>
    </row>
    <row r="721" spans="1:3" x14ac:dyDescent="0.25">
      <c r="A721" t="s">
        <v>407</v>
      </c>
      <c r="B721" t="s">
        <v>0</v>
      </c>
      <c r="C721" t="s">
        <v>302</v>
      </c>
    </row>
    <row r="722" spans="1:3" x14ac:dyDescent="0.25">
      <c r="A722" t="s">
        <v>160</v>
      </c>
      <c r="B722" t="s">
        <v>6</v>
      </c>
      <c r="C722" t="s">
        <v>301</v>
      </c>
    </row>
    <row r="723" spans="1:3" x14ac:dyDescent="0.25">
      <c r="A723" t="s">
        <v>160</v>
      </c>
      <c r="B723" t="s">
        <v>6</v>
      </c>
      <c r="C723" t="s">
        <v>6</v>
      </c>
    </row>
    <row r="724" spans="1:3" x14ac:dyDescent="0.25">
      <c r="A724" t="s">
        <v>160</v>
      </c>
      <c r="B724" t="s">
        <v>0</v>
      </c>
      <c r="C724" t="s">
        <v>6</v>
      </c>
    </row>
    <row r="725" spans="1:3" x14ac:dyDescent="0.25">
      <c r="A725" t="s">
        <v>160</v>
      </c>
      <c r="B725" t="s">
        <v>0</v>
      </c>
      <c r="C725" t="s">
        <v>302</v>
      </c>
    </row>
    <row r="726" spans="1:3" x14ac:dyDescent="0.25">
      <c r="A726" t="s">
        <v>408</v>
      </c>
      <c r="B726" t="s">
        <v>6</v>
      </c>
      <c r="C726" t="s">
        <v>301</v>
      </c>
    </row>
    <row r="727" spans="1:3" x14ac:dyDescent="0.25">
      <c r="A727" t="s">
        <v>408</v>
      </c>
      <c r="B727" t="s">
        <v>6</v>
      </c>
      <c r="C727" t="s">
        <v>6</v>
      </c>
    </row>
    <row r="728" spans="1:3" x14ac:dyDescent="0.25">
      <c r="A728" t="s">
        <v>408</v>
      </c>
      <c r="B728" t="s">
        <v>0</v>
      </c>
      <c r="C728" t="s">
        <v>6</v>
      </c>
    </row>
    <row r="729" spans="1:3" x14ac:dyDescent="0.25">
      <c r="A729" t="s">
        <v>408</v>
      </c>
      <c r="B729" t="s">
        <v>0</v>
      </c>
      <c r="C729" t="s">
        <v>302</v>
      </c>
    </row>
    <row r="730" spans="1:3" x14ac:dyDescent="0.25">
      <c r="A730" t="s">
        <v>161</v>
      </c>
      <c r="B730" t="s">
        <v>6</v>
      </c>
      <c r="C730" t="s">
        <v>301</v>
      </c>
    </row>
    <row r="731" spans="1:3" x14ac:dyDescent="0.25">
      <c r="A731" t="s">
        <v>161</v>
      </c>
      <c r="B731" t="s">
        <v>0</v>
      </c>
      <c r="C731" t="s">
        <v>6</v>
      </c>
    </row>
    <row r="732" spans="1:3" x14ac:dyDescent="0.25">
      <c r="A732" t="s">
        <v>162</v>
      </c>
      <c r="B732" t="s">
        <v>6</v>
      </c>
      <c r="C732" t="s">
        <v>238</v>
      </c>
    </row>
    <row r="733" spans="1:3" x14ac:dyDescent="0.25">
      <c r="A733" t="s">
        <v>162</v>
      </c>
      <c r="B733" t="s">
        <v>0</v>
      </c>
      <c r="C733" t="s">
        <v>301</v>
      </c>
    </row>
    <row r="734" spans="1:3" x14ac:dyDescent="0.25">
      <c r="A734" t="s">
        <v>162</v>
      </c>
      <c r="B734" t="s">
        <v>0</v>
      </c>
      <c r="C734" t="s">
        <v>302</v>
      </c>
    </row>
    <row r="735" spans="1:3" x14ac:dyDescent="0.25">
      <c r="A735" t="s">
        <v>163</v>
      </c>
      <c r="B735" t="s">
        <v>6</v>
      </c>
      <c r="C735" t="s">
        <v>301</v>
      </c>
    </row>
    <row r="736" spans="1:3" x14ac:dyDescent="0.25">
      <c r="A736" t="s">
        <v>163</v>
      </c>
      <c r="B736" t="s">
        <v>0</v>
      </c>
      <c r="C736" t="s">
        <v>6</v>
      </c>
    </row>
    <row r="737" spans="1:4" x14ac:dyDescent="0.25">
      <c r="A737" t="s">
        <v>603</v>
      </c>
      <c r="B737" t="s">
        <v>6</v>
      </c>
      <c r="C737" t="s">
        <v>301</v>
      </c>
    </row>
    <row r="738" spans="1:4" x14ac:dyDescent="0.25">
      <c r="A738" t="s">
        <v>603</v>
      </c>
      <c r="B738" t="s">
        <v>0</v>
      </c>
      <c r="C738" t="s">
        <v>6</v>
      </c>
    </row>
    <row r="739" spans="1:4" x14ac:dyDescent="0.25">
      <c r="A739" t="s">
        <v>164</v>
      </c>
      <c r="B739" t="s">
        <v>6</v>
      </c>
      <c r="C739" t="s">
        <v>301</v>
      </c>
    </row>
    <row r="740" spans="1:4" x14ac:dyDescent="0.25">
      <c r="A740" t="s">
        <v>164</v>
      </c>
      <c r="B740" t="s">
        <v>6</v>
      </c>
      <c r="C740" t="s">
        <v>6</v>
      </c>
    </row>
    <row r="741" spans="1:4" x14ac:dyDescent="0.25">
      <c r="A741" t="s">
        <v>164</v>
      </c>
      <c r="B741" t="s">
        <v>0</v>
      </c>
      <c r="C741" t="s">
        <v>6</v>
      </c>
    </row>
    <row r="742" spans="1:4" x14ac:dyDescent="0.25">
      <c r="A742" t="s">
        <v>164</v>
      </c>
      <c r="B742" t="s">
        <v>0</v>
      </c>
      <c r="C742" t="s">
        <v>302</v>
      </c>
    </row>
    <row r="743" spans="1:4" x14ac:dyDescent="0.25">
      <c r="A743" t="s">
        <v>604</v>
      </c>
      <c r="B743" t="s">
        <v>6</v>
      </c>
      <c r="C743" t="s">
        <v>238</v>
      </c>
    </row>
    <row r="744" spans="1:4" x14ac:dyDescent="0.25">
      <c r="A744" t="s">
        <v>604</v>
      </c>
      <c r="B744" t="s">
        <v>0</v>
      </c>
      <c r="C744" t="s">
        <v>6</v>
      </c>
    </row>
    <row r="745" spans="1:4" x14ac:dyDescent="0.25">
      <c r="A745" t="s">
        <v>604</v>
      </c>
      <c r="B745" t="s">
        <v>0</v>
      </c>
      <c r="C745" t="s">
        <v>302</v>
      </c>
    </row>
    <row r="746" spans="1:4" x14ac:dyDescent="0.25">
      <c r="A746" t="s">
        <v>409</v>
      </c>
      <c r="B746" t="s">
        <v>0</v>
      </c>
      <c r="C746" t="s">
        <v>6</v>
      </c>
    </row>
    <row r="747" spans="1:4" x14ac:dyDescent="0.25">
      <c r="A747" t="s">
        <v>409</v>
      </c>
      <c r="B747" t="s">
        <v>0</v>
      </c>
      <c r="C747" t="s">
        <v>302</v>
      </c>
    </row>
    <row r="748" spans="1:4" x14ac:dyDescent="0.25">
      <c r="A748" t="s">
        <v>409</v>
      </c>
      <c r="B748" t="s">
        <v>6</v>
      </c>
      <c r="C748" t="s">
        <v>227</v>
      </c>
      <c r="D748" t="s">
        <v>605</v>
      </c>
    </row>
    <row r="749" spans="1:4" x14ac:dyDescent="0.25">
      <c r="A749" t="s">
        <v>165</v>
      </c>
      <c r="B749" t="s">
        <v>0</v>
      </c>
      <c r="C749" t="s">
        <v>301</v>
      </c>
    </row>
    <row r="750" spans="1:4" x14ac:dyDescent="0.25">
      <c r="A750" t="s">
        <v>165</v>
      </c>
      <c r="B750" t="s">
        <v>6</v>
      </c>
      <c r="C750" t="s">
        <v>301</v>
      </c>
    </row>
    <row r="751" spans="1:4" x14ac:dyDescent="0.25">
      <c r="A751" t="s">
        <v>165</v>
      </c>
      <c r="B751" t="s">
        <v>0</v>
      </c>
      <c r="C751" t="s">
        <v>6</v>
      </c>
    </row>
    <row r="752" spans="1:4" x14ac:dyDescent="0.25">
      <c r="A752" t="s">
        <v>166</v>
      </c>
      <c r="B752" t="s">
        <v>6</v>
      </c>
      <c r="C752" t="s">
        <v>301</v>
      </c>
    </row>
    <row r="753" spans="1:4" x14ac:dyDescent="0.25">
      <c r="A753" t="s">
        <v>166</v>
      </c>
      <c r="B753" t="s">
        <v>0</v>
      </c>
      <c r="C753" t="s">
        <v>6</v>
      </c>
    </row>
    <row r="754" spans="1:4" x14ac:dyDescent="0.25">
      <c r="A754" t="s">
        <v>166</v>
      </c>
      <c r="B754" t="s">
        <v>6</v>
      </c>
      <c r="C754" t="s">
        <v>302</v>
      </c>
    </row>
    <row r="755" spans="1:4" x14ac:dyDescent="0.25">
      <c r="A755" t="s">
        <v>166</v>
      </c>
      <c r="B755" t="s">
        <v>6</v>
      </c>
      <c r="C755" t="s">
        <v>310</v>
      </c>
    </row>
    <row r="756" spans="1:4" x14ac:dyDescent="0.25">
      <c r="A756" t="s">
        <v>166</v>
      </c>
      <c r="B756" t="s">
        <v>6</v>
      </c>
      <c r="C756" t="s">
        <v>311</v>
      </c>
    </row>
    <row r="757" spans="1:4" x14ac:dyDescent="0.25">
      <c r="A757" t="s">
        <v>166</v>
      </c>
      <c r="B757" t="s">
        <v>0</v>
      </c>
      <c r="C757" t="s">
        <v>311</v>
      </c>
    </row>
    <row r="758" spans="1:4" x14ac:dyDescent="0.25">
      <c r="A758" t="s">
        <v>167</v>
      </c>
      <c r="B758" t="s">
        <v>6</v>
      </c>
      <c r="C758" t="s">
        <v>301</v>
      </c>
    </row>
    <row r="759" spans="1:4" x14ac:dyDescent="0.25">
      <c r="A759" t="s">
        <v>167</v>
      </c>
      <c r="B759" t="s">
        <v>0</v>
      </c>
      <c r="C759" t="s">
        <v>6</v>
      </c>
    </row>
    <row r="760" spans="1:4" x14ac:dyDescent="0.25">
      <c r="A760" t="s">
        <v>168</v>
      </c>
      <c r="B760" t="s">
        <v>6</v>
      </c>
      <c r="C760" t="s">
        <v>301</v>
      </c>
    </row>
    <row r="761" spans="1:4" x14ac:dyDescent="0.25">
      <c r="A761" t="s">
        <v>168</v>
      </c>
      <c r="B761" t="s">
        <v>6</v>
      </c>
      <c r="C761" t="s">
        <v>6</v>
      </c>
    </row>
    <row r="762" spans="1:4" x14ac:dyDescent="0.25">
      <c r="A762" t="s">
        <v>168</v>
      </c>
      <c r="B762" t="s">
        <v>0</v>
      </c>
      <c r="C762" t="s">
        <v>6</v>
      </c>
    </row>
    <row r="763" spans="1:4" x14ac:dyDescent="0.25">
      <c r="A763" t="s">
        <v>168</v>
      </c>
      <c r="B763" t="s">
        <v>0</v>
      </c>
      <c r="C763" t="s">
        <v>302</v>
      </c>
    </row>
    <row r="764" spans="1:4" x14ac:dyDescent="0.25">
      <c r="A764" t="s">
        <v>410</v>
      </c>
      <c r="B764" t="s">
        <v>0</v>
      </c>
      <c r="C764" t="s">
        <v>301</v>
      </c>
    </row>
    <row r="765" spans="1:4" x14ac:dyDescent="0.25">
      <c r="A765" t="s">
        <v>410</v>
      </c>
      <c r="B765" t="s">
        <v>0</v>
      </c>
      <c r="C765" t="s">
        <v>302</v>
      </c>
    </row>
    <row r="766" spans="1:4" x14ac:dyDescent="0.25">
      <c r="A766" t="s">
        <v>410</v>
      </c>
      <c r="B766" t="s">
        <v>6</v>
      </c>
      <c r="C766" t="s">
        <v>227</v>
      </c>
      <c r="D766" t="s">
        <v>606</v>
      </c>
    </row>
    <row r="767" spans="1:4" x14ac:dyDescent="0.25">
      <c r="A767" t="s">
        <v>169</v>
      </c>
      <c r="B767" t="s">
        <v>6</v>
      </c>
      <c r="C767" t="s">
        <v>301</v>
      </c>
    </row>
    <row r="768" spans="1:4" x14ac:dyDescent="0.25">
      <c r="A768" t="s">
        <v>169</v>
      </c>
      <c r="B768" t="s">
        <v>0</v>
      </c>
      <c r="C768" t="s">
        <v>6</v>
      </c>
    </row>
    <row r="769" spans="1:4" x14ac:dyDescent="0.25">
      <c r="A769" t="s">
        <v>655</v>
      </c>
      <c r="B769" t="s">
        <v>6</v>
      </c>
      <c r="C769" t="s">
        <v>301</v>
      </c>
    </row>
    <row r="770" spans="1:4" x14ac:dyDescent="0.25">
      <c r="A770" t="s">
        <v>655</v>
      </c>
      <c r="B770" t="s">
        <v>6</v>
      </c>
      <c r="C770" t="s">
        <v>6</v>
      </c>
    </row>
    <row r="771" spans="1:4" x14ac:dyDescent="0.25">
      <c r="A771" t="s">
        <v>655</v>
      </c>
      <c r="B771" t="s">
        <v>0</v>
      </c>
      <c r="C771" t="s">
        <v>6</v>
      </c>
    </row>
    <row r="772" spans="1:4" x14ac:dyDescent="0.25">
      <c r="A772" t="s">
        <v>655</v>
      </c>
      <c r="B772" t="s">
        <v>0</v>
      </c>
      <c r="C772" t="s">
        <v>302</v>
      </c>
    </row>
    <row r="773" spans="1:4" x14ac:dyDescent="0.25">
      <c r="A773" t="s">
        <v>170</v>
      </c>
      <c r="B773" t="s">
        <v>0</v>
      </c>
      <c r="C773" t="s">
        <v>301</v>
      </c>
      <c r="D773" t="s">
        <v>338</v>
      </c>
    </row>
    <row r="774" spans="1:4" x14ac:dyDescent="0.25">
      <c r="A774" t="s">
        <v>170</v>
      </c>
      <c r="B774" t="s">
        <v>6</v>
      </c>
      <c r="C774" t="s">
        <v>301</v>
      </c>
    </row>
    <row r="775" spans="1:4" x14ac:dyDescent="0.25">
      <c r="A775" t="s">
        <v>170</v>
      </c>
      <c r="B775" t="s">
        <v>0</v>
      </c>
      <c r="C775" t="s">
        <v>227</v>
      </c>
      <c r="D775" t="s">
        <v>338</v>
      </c>
    </row>
    <row r="776" spans="1:4" x14ac:dyDescent="0.25">
      <c r="A776" t="s">
        <v>171</v>
      </c>
      <c r="B776" t="s">
        <v>0</v>
      </c>
      <c r="C776" t="s">
        <v>301</v>
      </c>
    </row>
    <row r="777" spans="1:4" x14ac:dyDescent="0.25">
      <c r="A777" t="s">
        <v>171</v>
      </c>
      <c r="B777" t="s">
        <v>6</v>
      </c>
      <c r="C777" t="s">
        <v>227</v>
      </c>
      <c r="D777" t="s">
        <v>288</v>
      </c>
    </row>
    <row r="778" spans="1:4" x14ac:dyDescent="0.25">
      <c r="A778" t="s">
        <v>172</v>
      </c>
      <c r="B778" t="s">
        <v>6</v>
      </c>
      <c r="C778" t="s">
        <v>301</v>
      </c>
    </row>
    <row r="779" spans="1:4" x14ac:dyDescent="0.25">
      <c r="A779" t="s">
        <v>172</v>
      </c>
      <c r="B779" t="s">
        <v>6</v>
      </c>
      <c r="C779" t="s">
        <v>6</v>
      </c>
    </row>
    <row r="780" spans="1:4" x14ac:dyDescent="0.25">
      <c r="A780" t="s">
        <v>172</v>
      </c>
      <c r="B780" t="s">
        <v>0</v>
      </c>
      <c r="C780" t="s">
        <v>6</v>
      </c>
    </row>
    <row r="781" spans="1:4" x14ac:dyDescent="0.25">
      <c r="A781" t="s">
        <v>172</v>
      </c>
      <c r="B781" t="s">
        <v>0</v>
      </c>
      <c r="C781" t="s">
        <v>302</v>
      </c>
    </row>
    <row r="782" spans="1:4" x14ac:dyDescent="0.25">
      <c r="A782" t="s">
        <v>173</v>
      </c>
      <c r="B782" t="s">
        <v>6</v>
      </c>
      <c r="C782" t="s">
        <v>301</v>
      </c>
    </row>
    <row r="783" spans="1:4" x14ac:dyDescent="0.25">
      <c r="A783" t="s">
        <v>173</v>
      </c>
      <c r="B783" t="s">
        <v>6</v>
      </c>
      <c r="C783" t="s">
        <v>6</v>
      </c>
    </row>
    <row r="784" spans="1:4" x14ac:dyDescent="0.25">
      <c r="A784" t="s">
        <v>173</v>
      </c>
      <c r="B784" t="s">
        <v>0</v>
      </c>
      <c r="C784" t="s">
        <v>6</v>
      </c>
    </row>
    <row r="785" spans="1:3" x14ac:dyDescent="0.25">
      <c r="A785" t="s">
        <v>173</v>
      </c>
      <c r="B785" t="s">
        <v>0</v>
      </c>
      <c r="C785" t="s">
        <v>302</v>
      </c>
    </row>
    <row r="786" spans="1:3" x14ac:dyDescent="0.25">
      <c r="A786" t="s">
        <v>174</v>
      </c>
      <c r="B786" t="s">
        <v>6</v>
      </c>
      <c r="C786" t="s">
        <v>301</v>
      </c>
    </row>
    <row r="787" spans="1:3" x14ac:dyDescent="0.25">
      <c r="A787" t="s">
        <v>174</v>
      </c>
      <c r="B787" t="s">
        <v>0</v>
      </c>
      <c r="C787" t="s">
        <v>6</v>
      </c>
    </row>
    <row r="788" spans="1:3" x14ac:dyDescent="0.25">
      <c r="A788" t="s">
        <v>607</v>
      </c>
      <c r="B788" t="s">
        <v>6</v>
      </c>
      <c r="C788" t="s">
        <v>301</v>
      </c>
    </row>
    <row r="789" spans="1:3" x14ac:dyDescent="0.25">
      <c r="A789" t="s">
        <v>607</v>
      </c>
      <c r="B789" t="s">
        <v>0</v>
      </c>
      <c r="C789" t="s">
        <v>6</v>
      </c>
    </row>
    <row r="790" spans="1:3" x14ac:dyDescent="0.25">
      <c r="A790" t="s">
        <v>176</v>
      </c>
      <c r="B790" t="s">
        <v>6</v>
      </c>
      <c r="C790" t="s">
        <v>301</v>
      </c>
    </row>
    <row r="791" spans="1:3" x14ac:dyDescent="0.25">
      <c r="A791" t="s">
        <v>176</v>
      </c>
      <c r="B791" t="s">
        <v>0</v>
      </c>
      <c r="C791" t="s">
        <v>6</v>
      </c>
    </row>
    <row r="792" spans="1:3" x14ac:dyDescent="0.25">
      <c r="A792" t="s">
        <v>177</v>
      </c>
      <c r="B792" t="s">
        <v>6</v>
      </c>
      <c r="C792" t="s">
        <v>301</v>
      </c>
    </row>
    <row r="793" spans="1:3" x14ac:dyDescent="0.25">
      <c r="A793" t="s">
        <v>177</v>
      </c>
      <c r="B793" t="s">
        <v>0</v>
      </c>
      <c r="C793" t="s">
        <v>6</v>
      </c>
    </row>
    <row r="794" spans="1:3" x14ac:dyDescent="0.25">
      <c r="A794" t="s">
        <v>178</v>
      </c>
      <c r="B794" t="s">
        <v>6</v>
      </c>
      <c r="C794" t="s">
        <v>238</v>
      </c>
    </row>
    <row r="795" spans="1:3" x14ac:dyDescent="0.25">
      <c r="A795" t="s">
        <v>178</v>
      </c>
      <c r="B795" t="s">
        <v>6</v>
      </c>
      <c r="C795" t="s">
        <v>6</v>
      </c>
    </row>
    <row r="796" spans="1:3" x14ac:dyDescent="0.25">
      <c r="A796" t="s">
        <v>178</v>
      </c>
      <c r="B796" t="s">
        <v>0</v>
      </c>
      <c r="C796" t="s">
        <v>6</v>
      </c>
    </row>
    <row r="797" spans="1:3" x14ac:dyDescent="0.25">
      <c r="A797" t="s">
        <v>178</v>
      </c>
      <c r="B797" t="s">
        <v>0</v>
      </c>
      <c r="C797" t="s">
        <v>302</v>
      </c>
    </row>
    <row r="798" spans="1:3" x14ac:dyDescent="0.25">
      <c r="A798" t="s">
        <v>178</v>
      </c>
      <c r="B798" t="s">
        <v>6</v>
      </c>
      <c r="C798" t="s">
        <v>302</v>
      </c>
    </row>
    <row r="799" spans="1:3" x14ac:dyDescent="0.25">
      <c r="A799" t="s">
        <v>178</v>
      </c>
      <c r="B799" t="s">
        <v>6</v>
      </c>
      <c r="C799" t="s">
        <v>310</v>
      </c>
    </row>
    <row r="800" spans="1:3" x14ac:dyDescent="0.25">
      <c r="A800" t="s">
        <v>178</v>
      </c>
      <c r="B800" t="s">
        <v>6</v>
      </c>
      <c r="C800" t="s">
        <v>312</v>
      </c>
    </row>
    <row r="801" spans="1:4" x14ac:dyDescent="0.25">
      <c r="A801" t="s">
        <v>179</v>
      </c>
      <c r="B801" t="s">
        <v>0</v>
      </c>
      <c r="C801" t="s">
        <v>6</v>
      </c>
      <c r="D801" t="s">
        <v>339</v>
      </c>
    </row>
    <row r="802" spans="1:4" x14ac:dyDescent="0.25">
      <c r="A802" t="s">
        <v>179</v>
      </c>
      <c r="B802" t="s">
        <v>0</v>
      </c>
      <c r="C802" t="s">
        <v>227</v>
      </c>
      <c r="D802" t="s">
        <v>339</v>
      </c>
    </row>
    <row r="803" spans="1:4" x14ac:dyDescent="0.25">
      <c r="A803" t="s">
        <v>179</v>
      </c>
      <c r="B803" t="s">
        <v>6</v>
      </c>
      <c r="C803" t="s">
        <v>227</v>
      </c>
      <c r="D803" t="s">
        <v>340</v>
      </c>
    </row>
    <row r="804" spans="1:4" x14ac:dyDescent="0.25">
      <c r="A804" t="s">
        <v>180</v>
      </c>
      <c r="B804" t="s">
        <v>6</v>
      </c>
      <c r="C804" t="s">
        <v>301</v>
      </c>
    </row>
    <row r="805" spans="1:4" x14ac:dyDescent="0.25">
      <c r="A805" t="s">
        <v>180</v>
      </c>
      <c r="B805" t="s">
        <v>0</v>
      </c>
      <c r="C805" t="s">
        <v>6</v>
      </c>
    </row>
    <row r="806" spans="1:4" x14ac:dyDescent="0.25">
      <c r="A806" t="s">
        <v>411</v>
      </c>
      <c r="B806" t="s">
        <v>6</v>
      </c>
      <c r="C806" t="s">
        <v>301</v>
      </c>
    </row>
    <row r="807" spans="1:4" x14ac:dyDescent="0.25">
      <c r="A807" t="s">
        <v>411</v>
      </c>
      <c r="B807" t="s">
        <v>0</v>
      </c>
      <c r="C807" t="s">
        <v>6</v>
      </c>
    </row>
    <row r="808" spans="1:4" x14ac:dyDescent="0.25">
      <c r="A808" t="s">
        <v>181</v>
      </c>
      <c r="B808" t="s">
        <v>6</v>
      </c>
      <c r="C808" t="s">
        <v>301</v>
      </c>
    </row>
    <row r="809" spans="1:4" x14ac:dyDescent="0.25">
      <c r="A809" t="s">
        <v>181</v>
      </c>
      <c r="B809" t="s">
        <v>0</v>
      </c>
      <c r="C809" t="s">
        <v>6</v>
      </c>
    </row>
    <row r="810" spans="1:4" x14ac:dyDescent="0.25">
      <c r="A810" t="s">
        <v>667</v>
      </c>
      <c r="B810" t="s">
        <v>0</v>
      </c>
      <c r="C810" t="s">
        <v>238</v>
      </c>
    </row>
    <row r="811" spans="1:4" x14ac:dyDescent="0.25">
      <c r="A811" t="s">
        <v>667</v>
      </c>
      <c r="B811" t="s">
        <v>6</v>
      </c>
      <c r="C811" t="s">
        <v>227</v>
      </c>
      <c r="D811" t="s">
        <v>686</v>
      </c>
    </row>
    <row r="812" spans="1:4" x14ac:dyDescent="0.25">
      <c r="A812" t="s">
        <v>182</v>
      </c>
      <c r="B812" t="s">
        <v>6</v>
      </c>
      <c r="C812" t="s">
        <v>238</v>
      </c>
    </row>
    <row r="813" spans="1:4" x14ac:dyDescent="0.25">
      <c r="A813" t="s">
        <v>182</v>
      </c>
      <c r="B813" t="s">
        <v>6</v>
      </c>
      <c r="C813" t="s">
        <v>301</v>
      </c>
    </row>
    <row r="814" spans="1:4" x14ac:dyDescent="0.25">
      <c r="A814" t="s">
        <v>182</v>
      </c>
      <c r="B814" t="s">
        <v>0</v>
      </c>
      <c r="C814" t="s">
        <v>6</v>
      </c>
    </row>
    <row r="815" spans="1:4" x14ac:dyDescent="0.25">
      <c r="A815" t="s">
        <v>668</v>
      </c>
      <c r="B815" t="s">
        <v>0</v>
      </c>
      <c r="C815" t="s">
        <v>238</v>
      </c>
    </row>
    <row r="816" spans="1:4" x14ac:dyDescent="0.25">
      <c r="A816" t="s">
        <v>668</v>
      </c>
      <c r="B816" t="s">
        <v>0</v>
      </c>
      <c r="C816" t="s">
        <v>301</v>
      </c>
    </row>
    <row r="817" spans="1:4" x14ac:dyDescent="0.25">
      <c r="A817" t="s">
        <v>668</v>
      </c>
      <c r="B817" t="s">
        <v>6</v>
      </c>
      <c r="C817" t="s">
        <v>227</v>
      </c>
      <c r="D817" t="s">
        <v>738</v>
      </c>
    </row>
    <row r="818" spans="1:4" x14ac:dyDescent="0.25">
      <c r="A818" t="s">
        <v>183</v>
      </c>
      <c r="B818" t="s">
        <v>6</v>
      </c>
      <c r="C818" t="s">
        <v>301</v>
      </c>
    </row>
    <row r="819" spans="1:4" x14ac:dyDescent="0.25">
      <c r="A819" t="s">
        <v>183</v>
      </c>
      <c r="B819" t="s">
        <v>0</v>
      </c>
      <c r="C819" t="s">
        <v>6</v>
      </c>
    </row>
    <row r="820" spans="1:4" x14ac:dyDescent="0.25">
      <c r="A820" t="s">
        <v>184</v>
      </c>
      <c r="B820" t="s">
        <v>6</v>
      </c>
      <c r="C820" t="s">
        <v>238</v>
      </c>
    </row>
    <row r="821" spans="1:4" x14ac:dyDescent="0.25">
      <c r="A821" t="s">
        <v>184</v>
      </c>
      <c r="B821" t="s">
        <v>6</v>
      </c>
      <c r="C821" t="s">
        <v>301</v>
      </c>
    </row>
    <row r="822" spans="1:4" x14ac:dyDescent="0.25">
      <c r="A822" t="s">
        <v>184</v>
      </c>
      <c r="B822" t="s">
        <v>6</v>
      </c>
      <c r="C822" t="s">
        <v>6</v>
      </c>
    </row>
    <row r="823" spans="1:4" x14ac:dyDescent="0.25">
      <c r="A823" t="s">
        <v>184</v>
      </c>
      <c r="B823" t="s">
        <v>0</v>
      </c>
      <c r="C823" t="s">
        <v>6</v>
      </c>
    </row>
    <row r="824" spans="1:4" x14ac:dyDescent="0.25">
      <c r="A824" t="s">
        <v>184</v>
      </c>
      <c r="B824" t="s">
        <v>0</v>
      </c>
      <c r="C824" t="s">
        <v>302</v>
      </c>
    </row>
    <row r="825" spans="1:4" x14ac:dyDescent="0.25">
      <c r="A825" t="s">
        <v>184</v>
      </c>
      <c r="B825" t="s">
        <v>0</v>
      </c>
      <c r="C825" t="s">
        <v>310</v>
      </c>
    </row>
    <row r="826" spans="1:4" x14ac:dyDescent="0.25">
      <c r="A826" t="s">
        <v>185</v>
      </c>
      <c r="B826" t="s">
        <v>6</v>
      </c>
      <c r="C826" t="s">
        <v>301</v>
      </c>
    </row>
    <row r="827" spans="1:4" x14ac:dyDescent="0.25">
      <c r="A827" t="s">
        <v>185</v>
      </c>
      <c r="B827" t="s">
        <v>6</v>
      </c>
      <c r="C827" t="s">
        <v>6</v>
      </c>
    </row>
    <row r="828" spans="1:4" x14ac:dyDescent="0.25">
      <c r="A828" t="s">
        <v>185</v>
      </c>
      <c r="B828" t="s">
        <v>0</v>
      </c>
      <c r="C828" t="s">
        <v>6</v>
      </c>
    </row>
    <row r="829" spans="1:4" x14ac:dyDescent="0.25">
      <c r="A829" t="s">
        <v>185</v>
      </c>
      <c r="B829" t="s">
        <v>0</v>
      </c>
      <c r="C829" t="s">
        <v>302</v>
      </c>
    </row>
    <row r="830" spans="1:4" x14ac:dyDescent="0.25">
      <c r="A830" t="s">
        <v>186</v>
      </c>
      <c r="B830" t="s">
        <v>0</v>
      </c>
      <c r="C830" t="s">
        <v>301</v>
      </c>
    </row>
    <row r="831" spans="1:4" x14ac:dyDescent="0.25">
      <c r="A831" t="s">
        <v>186</v>
      </c>
      <c r="B831" t="s">
        <v>6</v>
      </c>
      <c r="C831" t="s">
        <v>301</v>
      </c>
    </row>
    <row r="832" spans="1:4" x14ac:dyDescent="0.25">
      <c r="A832" t="s">
        <v>186</v>
      </c>
      <c r="B832" t="s">
        <v>6</v>
      </c>
      <c r="C832" t="s">
        <v>6</v>
      </c>
    </row>
    <row r="833" spans="1:4" x14ac:dyDescent="0.25">
      <c r="A833" t="s">
        <v>186</v>
      </c>
      <c r="B833" t="s">
        <v>0</v>
      </c>
      <c r="C833" t="s">
        <v>6</v>
      </c>
    </row>
    <row r="834" spans="1:4" x14ac:dyDescent="0.25">
      <c r="A834" t="s">
        <v>186</v>
      </c>
      <c r="B834" t="s">
        <v>0</v>
      </c>
      <c r="C834" t="s">
        <v>302</v>
      </c>
    </row>
    <row r="835" spans="1:4" x14ac:dyDescent="0.25">
      <c r="A835" t="s">
        <v>187</v>
      </c>
      <c r="B835" t="s">
        <v>6</v>
      </c>
      <c r="C835" t="s">
        <v>238</v>
      </c>
    </row>
    <row r="836" spans="1:4" x14ac:dyDescent="0.25">
      <c r="A836" t="s">
        <v>187</v>
      </c>
      <c r="B836" t="s">
        <v>6</v>
      </c>
      <c r="C836" t="s">
        <v>301</v>
      </c>
    </row>
    <row r="837" spans="1:4" x14ac:dyDescent="0.25">
      <c r="A837" t="s">
        <v>187</v>
      </c>
      <c r="B837" t="s">
        <v>0</v>
      </c>
      <c r="C837" t="s">
        <v>6</v>
      </c>
    </row>
    <row r="838" spans="1:4" x14ac:dyDescent="0.25">
      <c r="A838" t="s">
        <v>669</v>
      </c>
      <c r="B838" t="s">
        <v>6</v>
      </c>
      <c r="C838" t="s">
        <v>301</v>
      </c>
    </row>
    <row r="839" spans="1:4" x14ac:dyDescent="0.25">
      <c r="A839" t="s">
        <v>669</v>
      </c>
      <c r="B839" t="s">
        <v>0</v>
      </c>
      <c r="C839" t="s">
        <v>6</v>
      </c>
    </row>
    <row r="840" spans="1:4" x14ac:dyDescent="0.25">
      <c r="A840" t="s">
        <v>188</v>
      </c>
      <c r="B840" t="s">
        <v>6</v>
      </c>
      <c r="C840" t="s">
        <v>301</v>
      </c>
    </row>
    <row r="841" spans="1:4" x14ac:dyDescent="0.25">
      <c r="A841" t="s">
        <v>188</v>
      </c>
      <c r="B841" t="s">
        <v>0</v>
      </c>
      <c r="C841" t="s">
        <v>6</v>
      </c>
    </row>
    <row r="842" spans="1:4" x14ac:dyDescent="0.25">
      <c r="A842" t="s">
        <v>188</v>
      </c>
      <c r="B842" t="s">
        <v>0</v>
      </c>
      <c r="C842" t="s">
        <v>302</v>
      </c>
    </row>
    <row r="843" spans="1:4" x14ac:dyDescent="0.25">
      <c r="A843" t="s">
        <v>656</v>
      </c>
      <c r="B843" t="s">
        <v>0</v>
      </c>
      <c r="C843" t="s">
        <v>6</v>
      </c>
    </row>
    <row r="844" spans="1:4" x14ac:dyDescent="0.25">
      <c r="A844" t="s">
        <v>656</v>
      </c>
      <c r="B844" t="s">
        <v>6</v>
      </c>
      <c r="C844" t="s">
        <v>227</v>
      </c>
      <c r="D844" t="s">
        <v>747</v>
      </c>
    </row>
    <row r="845" spans="1:4" x14ac:dyDescent="0.25">
      <c r="A845" t="s">
        <v>670</v>
      </c>
      <c r="B845" t="s">
        <v>6</v>
      </c>
      <c r="C845" t="s">
        <v>238</v>
      </c>
    </row>
    <row r="846" spans="1:4" x14ac:dyDescent="0.25">
      <c r="A846" t="s">
        <v>670</v>
      </c>
      <c r="B846" t="s">
        <v>6</v>
      </c>
      <c r="C846" t="s">
        <v>301</v>
      </c>
    </row>
    <row r="847" spans="1:4" x14ac:dyDescent="0.25">
      <c r="A847" t="s">
        <v>670</v>
      </c>
      <c r="B847" t="s">
        <v>0</v>
      </c>
      <c r="C847" t="s">
        <v>301</v>
      </c>
    </row>
    <row r="848" spans="1:4" x14ac:dyDescent="0.25">
      <c r="A848" t="s">
        <v>670</v>
      </c>
      <c r="B848" t="s">
        <v>0</v>
      </c>
      <c r="C848" t="s">
        <v>6</v>
      </c>
    </row>
    <row r="849" spans="1:3" x14ac:dyDescent="0.25">
      <c r="A849" t="s">
        <v>670</v>
      </c>
      <c r="B849" t="s">
        <v>6</v>
      </c>
      <c r="C849" t="s">
        <v>6</v>
      </c>
    </row>
    <row r="850" spans="1:3" x14ac:dyDescent="0.25">
      <c r="A850" t="s">
        <v>670</v>
      </c>
      <c r="B850" t="s">
        <v>6</v>
      </c>
      <c r="C850" t="s">
        <v>302</v>
      </c>
    </row>
    <row r="851" spans="1:3" x14ac:dyDescent="0.25">
      <c r="A851" t="s">
        <v>670</v>
      </c>
      <c r="B851" t="s">
        <v>0</v>
      </c>
      <c r="C851" t="s">
        <v>302</v>
      </c>
    </row>
    <row r="852" spans="1:3" x14ac:dyDescent="0.25">
      <c r="A852" t="s">
        <v>670</v>
      </c>
      <c r="B852" t="s">
        <v>0</v>
      </c>
      <c r="C852" t="s">
        <v>310</v>
      </c>
    </row>
    <row r="853" spans="1:3" x14ac:dyDescent="0.25">
      <c r="A853" t="s">
        <v>189</v>
      </c>
      <c r="B853" t="s">
        <v>6</v>
      </c>
      <c r="C853" t="s">
        <v>301</v>
      </c>
    </row>
    <row r="854" spans="1:3" x14ac:dyDescent="0.25">
      <c r="A854" t="s">
        <v>189</v>
      </c>
      <c r="B854" t="s">
        <v>6</v>
      </c>
      <c r="C854" t="s">
        <v>6</v>
      </c>
    </row>
    <row r="855" spans="1:3" x14ac:dyDescent="0.25">
      <c r="A855" t="s">
        <v>189</v>
      </c>
      <c r="B855" t="s">
        <v>0</v>
      </c>
      <c r="C855" t="s">
        <v>6</v>
      </c>
    </row>
    <row r="856" spans="1:3" x14ac:dyDescent="0.25">
      <c r="A856" t="s">
        <v>189</v>
      </c>
      <c r="B856" t="s">
        <v>0</v>
      </c>
      <c r="C856" t="s">
        <v>302</v>
      </c>
    </row>
    <row r="857" spans="1:3" x14ac:dyDescent="0.25">
      <c r="A857" t="s">
        <v>189</v>
      </c>
      <c r="B857" t="s">
        <v>6</v>
      </c>
      <c r="C857" t="s">
        <v>302</v>
      </c>
    </row>
    <row r="858" spans="1:3" x14ac:dyDescent="0.25">
      <c r="A858" t="s">
        <v>190</v>
      </c>
      <c r="B858" t="s">
        <v>6</v>
      </c>
      <c r="C858" t="s">
        <v>238</v>
      </c>
    </row>
    <row r="859" spans="1:3" x14ac:dyDescent="0.25">
      <c r="A859" t="s">
        <v>190</v>
      </c>
      <c r="B859" t="s">
        <v>6</v>
      </c>
      <c r="C859" t="s">
        <v>301</v>
      </c>
    </row>
    <row r="860" spans="1:3" x14ac:dyDescent="0.25">
      <c r="A860" t="s">
        <v>190</v>
      </c>
      <c r="B860" t="s">
        <v>0</v>
      </c>
      <c r="C860" t="s">
        <v>301</v>
      </c>
    </row>
    <row r="861" spans="1:3" x14ac:dyDescent="0.25">
      <c r="A861" t="s">
        <v>190</v>
      </c>
      <c r="B861" t="s">
        <v>0</v>
      </c>
      <c r="C861" t="s">
        <v>6</v>
      </c>
    </row>
    <row r="862" spans="1:3" x14ac:dyDescent="0.25">
      <c r="A862" t="s">
        <v>190</v>
      </c>
      <c r="B862" t="s">
        <v>6</v>
      </c>
      <c r="C862" t="s">
        <v>6</v>
      </c>
    </row>
    <row r="863" spans="1:3" x14ac:dyDescent="0.25">
      <c r="A863" t="s">
        <v>190</v>
      </c>
      <c r="B863" t="s">
        <v>6</v>
      </c>
      <c r="C863" t="s">
        <v>302</v>
      </c>
    </row>
    <row r="864" spans="1:3" x14ac:dyDescent="0.25">
      <c r="A864" t="s">
        <v>190</v>
      </c>
      <c r="B864" t="s">
        <v>0</v>
      </c>
      <c r="C864" t="s">
        <v>302</v>
      </c>
    </row>
    <row r="865" spans="1:4" x14ac:dyDescent="0.25">
      <c r="A865" t="s">
        <v>191</v>
      </c>
      <c r="B865" t="s">
        <v>6</v>
      </c>
      <c r="C865" t="s">
        <v>301</v>
      </c>
    </row>
    <row r="866" spans="1:4" x14ac:dyDescent="0.25">
      <c r="A866" t="s">
        <v>191</v>
      </c>
      <c r="B866" t="s">
        <v>0</v>
      </c>
      <c r="C866" t="s">
        <v>6</v>
      </c>
    </row>
    <row r="867" spans="1:4" x14ac:dyDescent="0.25">
      <c r="A867" t="s">
        <v>412</v>
      </c>
      <c r="B867" t="s">
        <v>6</v>
      </c>
      <c r="C867" t="s">
        <v>238</v>
      </c>
    </row>
    <row r="868" spans="1:4" x14ac:dyDescent="0.25">
      <c r="A868" t="s">
        <v>412</v>
      </c>
      <c r="B868" t="s">
        <v>0</v>
      </c>
      <c r="C868" t="s">
        <v>301</v>
      </c>
    </row>
    <row r="869" spans="1:4" x14ac:dyDescent="0.25">
      <c r="A869" t="s">
        <v>412</v>
      </c>
      <c r="B869" t="s">
        <v>0</v>
      </c>
      <c r="C869" t="s">
        <v>6</v>
      </c>
    </row>
    <row r="870" spans="1:4" x14ac:dyDescent="0.25">
      <c r="A870" t="s">
        <v>412</v>
      </c>
      <c r="B870" t="s">
        <v>6</v>
      </c>
      <c r="C870" t="s">
        <v>302</v>
      </c>
    </row>
    <row r="871" spans="1:4" x14ac:dyDescent="0.25">
      <c r="A871" t="s">
        <v>412</v>
      </c>
      <c r="B871" t="s">
        <v>6</v>
      </c>
      <c r="C871" t="s">
        <v>310</v>
      </c>
    </row>
    <row r="872" spans="1:4" x14ac:dyDescent="0.25">
      <c r="A872" t="s">
        <v>291</v>
      </c>
      <c r="B872" t="s">
        <v>6</v>
      </c>
      <c r="C872" t="s">
        <v>301</v>
      </c>
    </row>
    <row r="873" spans="1:4" x14ac:dyDescent="0.25">
      <c r="A873" t="s">
        <v>291</v>
      </c>
      <c r="B873" t="s">
        <v>0</v>
      </c>
      <c r="C873" t="s">
        <v>6</v>
      </c>
    </row>
    <row r="874" spans="1:4" x14ac:dyDescent="0.25">
      <c r="A874" t="s">
        <v>292</v>
      </c>
      <c r="B874" t="s">
        <v>6</v>
      </c>
      <c r="C874" t="s">
        <v>301</v>
      </c>
    </row>
    <row r="875" spans="1:4" x14ac:dyDescent="0.25">
      <c r="A875" t="s">
        <v>292</v>
      </c>
      <c r="B875" t="s">
        <v>6</v>
      </c>
      <c r="C875" t="s">
        <v>6</v>
      </c>
    </row>
    <row r="876" spans="1:4" x14ac:dyDescent="0.25">
      <c r="A876" t="s">
        <v>292</v>
      </c>
      <c r="B876" t="s">
        <v>0</v>
      </c>
      <c r="C876" t="s">
        <v>6</v>
      </c>
    </row>
    <row r="877" spans="1:4" x14ac:dyDescent="0.25">
      <c r="A877" t="s">
        <v>192</v>
      </c>
      <c r="B877" t="s">
        <v>6</v>
      </c>
      <c r="C877" t="s">
        <v>301</v>
      </c>
      <c r="D877" t="s">
        <v>341</v>
      </c>
    </row>
    <row r="878" spans="1:4" x14ac:dyDescent="0.25">
      <c r="A878" t="s">
        <v>192</v>
      </c>
      <c r="B878" t="s">
        <v>0</v>
      </c>
      <c r="C878" t="s">
        <v>6</v>
      </c>
    </row>
    <row r="879" spans="1:4" x14ac:dyDescent="0.25">
      <c r="A879" t="s">
        <v>192</v>
      </c>
      <c r="B879" t="s">
        <v>6</v>
      </c>
      <c r="C879" t="s">
        <v>227</v>
      </c>
      <c r="D879" t="s">
        <v>341</v>
      </c>
    </row>
    <row r="880" spans="1:4" x14ac:dyDescent="0.25">
      <c r="A880" t="s">
        <v>657</v>
      </c>
      <c r="B880" t="s">
        <v>6</v>
      </c>
      <c r="C880" t="s">
        <v>301</v>
      </c>
    </row>
    <row r="881" spans="1:3" x14ac:dyDescent="0.25">
      <c r="A881" t="s">
        <v>657</v>
      </c>
      <c r="B881" t="s">
        <v>6</v>
      </c>
      <c r="C881" t="s">
        <v>6</v>
      </c>
    </row>
    <row r="882" spans="1:3" x14ac:dyDescent="0.25">
      <c r="A882" t="s">
        <v>657</v>
      </c>
      <c r="B882" t="s">
        <v>0</v>
      </c>
      <c r="C882" t="s">
        <v>6</v>
      </c>
    </row>
    <row r="883" spans="1:3" x14ac:dyDescent="0.25">
      <c r="A883" t="s">
        <v>657</v>
      </c>
      <c r="B883" t="s">
        <v>0</v>
      </c>
      <c r="C883" t="s">
        <v>302</v>
      </c>
    </row>
    <row r="884" spans="1:3" x14ac:dyDescent="0.25">
      <c r="A884" t="s">
        <v>193</v>
      </c>
      <c r="B884" t="s">
        <v>0</v>
      </c>
      <c r="C884" t="s">
        <v>238</v>
      </c>
    </row>
    <row r="885" spans="1:3" x14ac:dyDescent="0.25">
      <c r="A885" t="s">
        <v>193</v>
      </c>
      <c r="B885" t="s">
        <v>6</v>
      </c>
      <c r="C885" t="s">
        <v>238</v>
      </c>
    </row>
    <row r="886" spans="1:3" x14ac:dyDescent="0.25">
      <c r="A886" t="s">
        <v>193</v>
      </c>
      <c r="B886" t="s">
        <v>6</v>
      </c>
      <c r="C886" t="s">
        <v>301</v>
      </c>
    </row>
    <row r="887" spans="1:3" x14ac:dyDescent="0.25">
      <c r="A887" t="s">
        <v>193</v>
      </c>
      <c r="B887" t="s">
        <v>0</v>
      </c>
      <c r="C887" t="s">
        <v>301</v>
      </c>
    </row>
    <row r="888" spans="1:3" x14ac:dyDescent="0.25">
      <c r="A888" t="s">
        <v>193</v>
      </c>
      <c r="B888" t="s">
        <v>0</v>
      </c>
      <c r="C888" t="s">
        <v>6</v>
      </c>
    </row>
    <row r="889" spans="1:3" x14ac:dyDescent="0.25">
      <c r="A889" t="s">
        <v>413</v>
      </c>
      <c r="B889" t="s">
        <v>6</v>
      </c>
      <c r="C889" t="s">
        <v>238</v>
      </c>
    </row>
    <row r="890" spans="1:3" x14ac:dyDescent="0.25">
      <c r="A890" t="s">
        <v>413</v>
      </c>
      <c r="B890" t="s">
        <v>0</v>
      </c>
      <c r="C890" t="s">
        <v>301</v>
      </c>
    </row>
    <row r="891" spans="1:3" x14ac:dyDescent="0.25">
      <c r="A891" t="s">
        <v>413</v>
      </c>
      <c r="B891" t="s">
        <v>0</v>
      </c>
      <c r="C891" t="s">
        <v>6</v>
      </c>
    </row>
    <row r="892" spans="1:3" x14ac:dyDescent="0.25">
      <c r="A892" t="s">
        <v>413</v>
      </c>
      <c r="B892" t="s">
        <v>0</v>
      </c>
      <c r="C892" t="s">
        <v>302</v>
      </c>
    </row>
    <row r="893" spans="1:3" x14ac:dyDescent="0.25">
      <c r="A893" t="s">
        <v>413</v>
      </c>
      <c r="B893" t="s">
        <v>6</v>
      </c>
      <c r="C893" t="s">
        <v>302</v>
      </c>
    </row>
    <row r="894" spans="1:3" x14ac:dyDescent="0.25">
      <c r="A894" t="s">
        <v>175</v>
      </c>
      <c r="B894" t="s">
        <v>6</v>
      </c>
      <c r="C894" t="s">
        <v>301</v>
      </c>
    </row>
    <row r="895" spans="1:3" x14ac:dyDescent="0.25">
      <c r="A895" t="s">
        <v>175</v>
      </c>
      <c r="B895" t="s">
        <v>6</v>
      </c>
      <c r="C895" t="s">
        <v>6</v>
      </c>
    </row>
    <row r="896" spans="1:3" x14ac:dyDescent="0.25">
      <c r="A896" t="s">
        <v>175</v>
      </c>
      <c r="B896" t="s">
        <v>0</v>
      </c>
      <c r="C896" t="s">
        <v>6</v>
      </c>
    </row>
    <row r="897" spans="1:3" x14ac:dyDescent="0.25">
      <c r="A897" t="s">
        <v>175</v>
      </c>
      <c r="B897" t="s">
        <v>0</v>
      </c>
      <c r="C897" t="s">
        <v>302</v>
      </c>
    </row>
    <row r="898" spans="1:3" x14ac:dyDescent="0.25">
      <c r="A898" t="s">
        <v>194</v>
      </c>
      <c r="B898" t="s">
        <v>6</v>
      </c>
      <c r="C898" t="s">
        <v>301</v>
      </c>
    </row>
    <row r="899" spans="1:3" x14ac:dyDescent="0.25">
      <c r="A899" t="s">
        <v>194</v>
      </c>
      <c r="B899" t="s">
        <v>0</v>
      </c>
      <c r="C899" t="s">
        <v>6</v>
      </c>
    </row>
    <row r="900" spans="1:3" x14ac:dyDescent="0.25">
      <c r="A900" t="s">
        <v>414</v>
      </c>
      <c r="B900" t="s">
        <v>6</v>
      </c>
      <c r="C900" t="s">
        <v>301</v>
      </c>
    </row>
    <row r="901" spans="1:3" x14ac:dyDescent="0.25">
      <c r="A901" t="s">
        <v>414</v>
      </c>
      <c r="B901" t="s">
        <v>0</v>
      </c>
      <c r="C901" t="s">
        <v>6</v>
      </c>
    </row>
    <row r="902" spans="1:3" x14ac:dyDescent="0.25">
      <c r="A902" t="s">
        <v>414</v>
      </c>
      <c r="B902" t="s">
        <v>0</v>
      </c>
      <c r="C902" t="s">
        <v>302</v>
      </c>
    </row>
    <row r="903" spans="1:3" x14ac:dyDescent="0.25">
      <c r="A903" t="s">
        <v>195</v>
      </c>
      <c r="B903" t="s">
        <v>6</v>
      </c>
      <c r="C903" t="s">
        <v>301</v>
      </c>
    </row>
    <row r="904" spans="1:3" x14ac:dyDescent="0.25">
      <c r="A904" t="s">
        <v>195</v>
      </c>
      <c r="B904" t="s">
        <v>0</v>
      </c>
      <c r="C904" t="s">
        <v>6</v>
      </c>
    </row>
    <row r="905" spans="1:3" x14ac:dyDescent="0.25">
      <c r="A905" t="s">
        <v>196</v>
      </c>
      <c r="B905" t="s">
        <v>0</v>
      </c>
      <c r="C905" t="s">
        <v>238</v>
      </c>
    </row>
    <row r="906" spans="1:3" x14ac:dyDescent="0.25">
      <c r="A906" t="s">
        <v>196</v>
      </c>
      <c r="B906" t="s">
        <v>6</v>
      </c>
      <c r="C906" t="s">
        <v>238</v>
      </c>
    </row>
    <row r="907" spans="1:3" x14ac:dyDescent="0.25">
      <c r="A907" t="s">
        <v>196</v>
      </c>
      <c r="B907" t="s">
        <v>6</v>
      </c>
      <c r="C907" t="s">
        <v>301</v>
      </c>
    </row>
    <row r="908" spans="1:3" x14ac:dyDescent="0.25">
      <c r="A908" t="s">
        <v>196</v>
      </c>
      <c r="B908" t="s">
        <v>0</v>
      </c>
      <c r="C908" t="s">
        <v>301</v>
      </c>
    </row>
    <row r="909" spans="1:3" x14ac:dyDescent="0.25">
      <c r="A909" t="s">
        <v>196</v>
      </c>
      <c r="B909" t="s">
        <v>0</v>
      </c>
      <c r="C909" t="s">
        <v>6</v>
      </c>
    </row>
    <row r="910" spans="1:3" x14ac:dyDescent="0.25">
      <c r="A910" t="s">
        <v>196</v>
      </c>
      <c r="B910" t="s">
        <v>6</v>
      </c>
      <c r="C910" t="s">
        <v>6</v>
      </c>
    </row>
    <row r="911" spans="1:3" x14ac:dyDescent="0.25">
      <c r="A911" t="s">
        <v>196</v>
      </c>
      <c r="B911" t="s">
        <v>0</v>
      </c>
      <c r="C911" t="s">
        <v>302</v>
      </c>
    </row>
    <row r="912" spans="1:3" x14ac:dyDescent="0.25">
      <c r="A912" t="s">
        <v>197</v>
      </c>
      <c r="B912" t="s">
        <v>0</v>
      </c>
      <c r="C912" t="s">
        <v>6</v>
      </c>
    </row>
    <row r="913" spans="1:4" x14ac:dyDescent="0.25">
      <c r="A913" t="s">
        <v>197</v>
      </c>
      <c r="B913" t="s">
        <v>6</v>
      </c>
      <c r="C913" t="s">
        <v>227</v>
      </c>
      <c r="D913" t="s">
        <v>342</v>
      </c>
    </row>
    <row r="914" spans="1:4" x14ac:dyDescent="0.25">
      <c r="A914" t="s">
        <v>198</v>
      </c>
      <c r="B914" t="s">
        <v>6</v>
      </c>
      <c r="C914" t="s">
        <v>301</v>
      </c>
    </row>
    <row r="915" spans="1:4" x14ac:dyDescent="0.25">
      <c r="A915" t="s">
        <v>198</v>
      </c>
      <c r="B915" t="s">
        <v>6</v>
      </c>
      <c r="C915" t="s">
        <v>6</v>
      </c>
    </row>
    <row r="916" spans="1:4" x14ac:dyDescent="0.25">
      <c r="A916" t="s">
        <v>198</v>
      </c>
      <c r="B916" t="s">
        <v>0</v>
      </c>
      <c r="C916" t="s">
        <v>6</v>
      </c>
    </row>
    <row r="917" spans="1:4" x14ac:dyDescent="0.25">
      <c r="A917" t="s">
        <v>198</v>
      </c>
      <c r="B917" t="s">
        <v>0</v>
      </c>
      <c r="C917" t="s">
        <v>302</v>
      </c>
    </row>
    <row r="918" spans="1:4" x14ac:dyDescent="0.25">
      <c r="A918" t="s">
        <v>199</v>
      </c>
      <c r="B918" t="s">
        <v>6</v>
      </c>
      <c r="C918" t="s">
        <v>301</v>
      </c>
    </row>
    <row r="919" spans="1:4" x14ac:dyDescent="0.25">
      <c r="A919" t="s">
        <v>199</v>
      </c>
      <c r="B919" t="s">
        <v>0</v>
      </c>
      <c r="C919" t="s">
        <v>6</v>
      </c>
    </row>
    <row r="920" spans="1:4" x14ac:dyDescent="0.25">
      <c r="A920" t="s">
        <v>200</v>
      </c>
      <c r="B920" t="s">
        <v>6</v>
      </c>
      <c r="C920" t="s">
        <v>301</v>
      </c>
    </row>
    <row r="921" spans="1:4" x14ac:dyDescent="0.25">
      <c r="A921" t="s">
        <v>200</v>
      </c>
      <c r="B921" t="s">
        <v>0</v>
      </c>
      <c r="C921" t="s">
        <v>6</v>
      </c>
    </row>
    <row r="922" spans="1:4" x14ac:dyDescent="0.25">
      <c r="A922" t="s">
        <v>201</v>
      </c>
      <c r="B922" t="s">
        <v>6</v>
      </c>
      <c r="C922" t="s">
        <v>301</v>
      </c>
    </row>
    <row r="923" spans="1:4" x14ac:dyDescent="0.25">
      <c r="A923" t="s">
        <v>201</v>
      </c>
      <c r="B923" t="s">
        <v>6</v>
      </c>
      <c r="C923" t="s">
        <v>6</v>
      </c>
    </row>
    <row r="924" spans="1:4" x14ac:dyDescent="0.25">
      <c r="A924" t="s">
        <v>201</v>
      </c>
      <c r="B924" t="s">
        <v>0</v>
      </c>
      <c r="C924" t="s">
        <v>6</v>
      </c>
    </row>
    <row r="925" spans="1:4" x14ac:dyDescent="0.25">
      <c r="A925" t="s">
        <v>201</v>
      </c>
      <c r="B925" t="s">
        <v>0</v>
      </c>
      <c r="C925" t="s">
        <v>302</v>
      </c>
    </row>
    <row r="926" spans="1:4" x14ac:dyDescent="0.25">
      <c r="A926" t="s">
        <v>202</v>
      </c>
      <c r="B926" t="s">
        <v>6</v>
      </c>
      <c r="C926" t="s">
        <v>301</v>
      </c>
    </row>
    <row r="927" spans="1:4" x14ac:dyDescent="0.25">
      <c r="A927" t="s">
        <v>202</v>
      </c>
      <c r="B927" t="s">
        <v>0</v>
      </c>
      <c r="C927" t="s">
        <v>6</v>
      </c>
    </row>
    <row r="928" spans="1:4" x14ac:dyDescent="0.25">
      <c r="A928" t="s">
        <v>203</v>
      </c>
      <c r="B928" t="s">
        <v>6</v>
      </c>
      <c r="C928" t="s">
        <v>301</v>
      </c>
    </row>
    <row r="929" spans="1:3" x14ac:dyDescent="0.25">
      <c r="A929" t="s">
        <v>203</v>
      </c>
      <c r="B929" t="s">
        <v>6</v>
      </c>
      <c r="C929" t="s">
        <v>6</v>
      </c>
    </row>
    <row r="930" spans="1:3" x14ac:dyDescent="0.25">
      <c r="A930" t="s">
        <v>203</v>
      </c>
      <c r="B930" t="s">
        <v>0</v>
      </c>
      <c r="C930" t="s">
        <v>6</v>
      </c>
    </row>
    <row r="931" spans="1:3" x14ac:dyDescent="0.25">
      <c r="A931" t="s">
        <v>203</v>
      </c>
      <c r="B931" t="s">
        <v>0</v>
      </c>
      <c r="C931" t="s">
        <v>302</v>
      </c>
    </row>
    <row r="932" spans="1:3" x14ac:dyDescent="0.25">
      <c r="A932" t="s">
        <v>204</v>
      </c>
      <c r="B932" t="s">
        <v>0</v>
      </c>
      <c r="C932" t="s">
        <v>301</v>
      </c>
    </row>
    <row r="933" spans="1:3" x14ac:dyDescent="0.25">
      <c r="A933" t="s">
        <v>204</v>
      </c>
      <c r="B933" t="s">
        <v>6</v>
      </c>
      <c r="C933" t="s">
        <v>301</v>
      </c>
    </row>
    <row r="934" spans="1:3" x14ac:dyDescent="0.25">
      <c r="A934" t="s">
        <v>204</v>
      </c>
      <c r="B934" t="s">
        <v>0</v>
      </c>
      <c r="C934" t="s">
        <v>6</v>
      </c>
    </row>
    <row r="935" spans="1:3" x14ac:dyDescent="0.25">
      <c r="A935" t="s">
        <v>205</v>
      </c>
      <c r="B935" t="s">
        <v>6</v>
      </c>
      <c r="C935" t="s">
        <v>301</v>
      </c>
    </row>
    <row r="936" spans="1:3" x14ac:dyDescent="0.25">
      <c r="A936" t="s">
        <v>205</v>
      </c>
      <c r="B936" t="s">
        <v>0</v>
      </c>
      <c r="C936" t="s">
        <v>6</v>
      </c>
    </row>
    <row r="937" spans="1:3" x14ac:dyDescent="0.25">
      <c r="A937" t="s">
        <v>297</v>
      </c>
      <c r="B937" t="s">
        <v>6</v>
      </c>
      <c r="C937" t="s">
        <v>301</v>
      </c>
    </row>
    <row r="938" spans="1:3" x14ac:dyDescent="0.25">
      <c r="A938" t="s">
        <v>297</v>
      </c>
      <c r="B938" t="s">
        <v>0</v>
      </c>
      <c r="C938" t="s">
        <v>6</v>
      </c>
    </row>
    <row r="939" spans="1:3" x14ac:dyDescent="0.25">
      <c r="A939" t="s">
        <v>297</v>
      </c>
      <c r="B939" t="s">
        <v>6</v>
      </c>
      <c r="C939" t="s">
        <v>310</v>
      </c>
    </row>
    <row r="940" spans="1:3" x14ac:dyDescent="0.25">
      <c r="A940" t="s">
        <v>206</v>
      </c>
      <c r="B940" t="s">
        <v>6</v>
      </c>
      <c r="C940" t="s">
        <v>301</v>
      </c>
    </row>
    <row r="941" spans="1:3" x14ac:dyDescent="0.25">
      <c r="A941" t="s">
        <v>206</v>
      </c>
      <c r="B941" t="s">
        <v>6</v>
      </c>
      <c r="C941" t="s">
        <v>6</v>
      </c>
    </row>
    <row r="942" spans="1:3" x14ac:dyDescent="0.25">
      <c r="A942" t="s">
        <v>206</v>
      </c>
      <c r="B942" t="s">
        <v>0</v>
      </c>
      <c r="C942" t="s">
        <v>6</v>
      </c>
    </row>
    <row r="943" spans="1:3" x14ac:dyDescent="0.25">
      <c r="A943" t="s">
        <v>206</v>
      </c>
      <c r="B943" t="s">
        <v>0</v>
      </c>
      <c r="C943" t="s">
        <v>302</v>
      </c>
    </row>
    <row r="944" spans="1:3" x14ac:dyDescent="0.25">
      <c r="A944" t="s">
        <v>207</v>
      </c>
      <c r="B944" t="s">
        <v>6</v>
      </c>
      <c r="C944" t="s">
        <v>301</v>
      </c>
    </row>
    <row r="945" spans="1:4" x14ac:dyDescent="0.25">
      <c r="A945" t="s">
        <v>207</v>
      </c>
      <c r="B945" t="s">
        <v>0</v>
      </c>
      <c r="C945" t="s">
        <v>6</v>
      </c>
    </row>
    <row r="946" spans="1:4" x14ac:dyDescent="0.25">
      <c r="A946" t="s">
        <v>208</v>
      </c>
      <c r="B946" t="s">
        <v>0</v>
      </c>
      <c r="C946" t="s">
        <v>6</v>
      </c>
    </row>
    <row r="947" spans="1:4" x14ac:dyDescent="0.25">
      <c r="A947" t="s">
        <v>208</v>
      </c>
      <c r="B947" t="s">
        <v>6</v>
      </c>
      <c r="C947" t="s">
        <v>6</v>
      </c>
      <c r="D947" t="s">
        <v>343</v>
      </c>
    </row>
    <row r="948" spans="1:4" x14ac:dyDescent="0.25">
      <c r="A948" t="s">
        <v>208</v>
      </c>
      <c r="B948" t="s">
        <v>0</v>
      </c>
      <c r="C948" t="s">
        <v>302</v>
      </c>
    </row>
    <row r="949" spans="1:4" x14ac:dyDescent="0.25">
      <c r="A949" t="s">
        <v>208</v>
      </c>
      <c r="B949" t="s">
        <v>6</v>
      </c>
      <c r="C949" t="s">
        <v>227</v>
      </c>
      <c r="D949" t="s">
        <v>343</v>
      </c>
    </row>
    <row r="950" spans="1:4" x14ac:dyDescent="0.25">
      <c r="A950" t="s">
        <v>415</v>
      </c>
      <c r="B950" t="s">
        <v>6</v>
      </c>
      <c r="C950" t="s">
        <v>301</v>
      </c>
    </row>
    <row r="951" spans="1:4" x14ac:dyDescent="0.25">
      <c r="A951" t="s">
        <v>415</v>
      </c>
      <c r="B951" t="s">
        <v>0</v>
      </c>
      <c r="C951" t="s">
        <v>6</v>
      </c>
    </row>
    <row r="952" spans="1:4" x14ac:dyDescent="0.25">
      <c r="A952" t="s">
        <v>209</v>
      </c>
      <c r="B952" t="s">
        <v>0</v>
      </c>
      <c r="C952" t="s">
        <v>301</v>
      </c>
    </row>
    <row r="953" spans="1:4" x14ac:dyDescent="0.25">
      <c r="A953" t="s">
        <v>209</v>
      </c>
      <c r="B953" t="s">
        <v>6</v>
      </c>
      <c r="C953" t="s">
        <v>301</v>
      </c>
    </row>
    <row r="954" spans="1:4" x14ac:dyDescent="0.25">
      <c r="A954" t="s">
        <v>209</v>
      </c>
      <c r="B954" t="s">
        <v>0</v>
      </c>
      <c r="C954" t="s">
        <v>6</v>
      </c>
    </row>
    <row r="955" spans="1:4" x14ac:dyDescent="0.25">
      <c r="A955" t="s">
        <v>671</v>
      </c>
      <c r="B955" t="s">
        <v>6</v>
      </c>
      <c r="C955" t="s">
        <v>301</v>
      </c>
    </row>
    <row r="956" spans="1:4" x14ac:dyDescent="0.25">
      <c r="A956" t="s">
        <v>671</v>
      </c>
      <c r="B956" t="s">
        <v>6</v>
      </c>
      <c r="C956" t="s">
        <v>6</v>
      </c>
    </row>
    <row r="957" spans="1:4" x14ac:dyDescent="0.25">
      <c r="A957" t="s">
        <v>671</v>
      </c>
      <c r="B957" t="s">
        <v>0</v>
      </c>
      <c r="C957" t="s">
        <v>6</v>
      </c>
    </row>
    <row r="958" spans="1:4" x14ac:dyDescent="0.25">
      <c r="A958" t="s">
        <v>671</v>
      </c>
      <c r="B958" t="s">
        <v>0</v>
      </c>
      <c r="C958" t="s">
        <v>302</v>
      </c>
    </row>
    <row r="959" spans="1:4" x14ac:dyDescent="0.25">
      <c r="A959" t="s">
        <v>210</v>
      </c>
      <c r="B959" t="s">
        <v>6</v>
      </c>
      <c r="C959" t="s">
        <v>301</v>
      </c>
    </row>
    <row r="960" spans="1:4" x14ac:dyDescent="0.25">
      <c r="A960" t="s">
        <v>210</v>
      </c>
      <c r="B960" t="s">
        <v>6</v>
      </c>
      <c r="C960" t="s">
        <v>6</v>
      </c>
    </row>
    <row r="961" spans="1:4" x14ac:dyDescent="0.25">
      <c r="A961" t="s">
        <v>210</v>
      </c>
      <c r="B961" t="s">
        <v>0</v>
      </c>
      <c r="C961" t="s">
        <v>6</v>
      </c>
    </row>
    <row r="962" spans="1:4" x14ac:dyDescent="0.25">
      <c r="A962" t="s">
        <v>210</v>
      </c>
      <c r="B962" t="s">
        <v>0</v>
      </c>
      <c r="C962" t="s">
        <v>302</v>
      </c>
    </row>
    <row r="963" spans="1:4" x14ac:dyDescent="0.25">
      <c r="A963" t="s">
        <v>211</v>
      </c>
      <c r="B963" t="s">
        <v>6</v>
      </c>
      <c r="C963" t="s">
        <v>301</v>
      </c>
    </row>
    <row r="964" spans="1:4" x14ac:dyDescent="0.25">
      <c r="A964" t="s">
        <v>211</v>
      </c>
      <c r="B964" t="s">
        <v>0</v>
      </c>
      <c r="C964" t="s">
        <v>6</v>
      </c>
    </row>
    <row r="965" spans="1:4" x14ac:dyDescent="0.25">
      <c r="A965" t="s">
        <v>212</v>
      </c>
      <c r="B965" t="s">
        <v>0</v>
      </c>
      <c r="C965" t="s">
        <v>301</v>
      </c>
    </row>
    <row r="966" spans="1:4" x14ac:dyDescent="0.25">
      <c r="A966" t="s">
        <v>212</v>
      </c>
      <c r="B966" t="s">
        <v>6</v>
      </c>
      <c r="C966" t="s">
        <v>301</v>
      </c>
    </row>
    <row r="967" spans="1:4" x14ac:dyDescent="0.25">
      <c r="A967" t="s">
        <v>212</v>
      </c>
      <c r="B967" t="s">
        <v>0</v>
      </c>
      <c r="C967" t="s">
        <v>6</v>
      </c>
    </row>
    <row r="968" spans="1:4" x14ac:dyDescent="0.25">
      <c r="A968" t="s">
        <v>672</v>
      </c>
      <c r="B968" t="s">
        <v>6</v>
      </c>
      <c r="C968" t="s">
        <v>301</v>
      </c>
    </row>
    <row r="969" spans="1:4" x14ac:dyDescent="0.25">
      <c r="A969" t="s">
        <v>672</v>
      </c>
      <c r="B969" t="s">
        <v>6</v>
      </c>
      <c r="C969" t="s">
        <v>6</v>
      </c>
    </row>
    <row r="970" spans="1:4" x14ac:dyDescent="0.25">
      <c r="A970" t="s">
        <v>672</v>
      </c>
      <c r="B970" t="s">
        <v>0</v>
      </c>
      <c r="C970" t="s">
        <v>6</v>
      </c>
    </row>
    <row r="971" spans="1:4" x14ac:dyDescent="0.25">
      <c r="A971" t="s">
        <v>672</v>
      </c>
      <c r="B971" t="s">
        <v>0</v>
      </c>
      <c r="C971" t="s">
        <v>302</v>
      </c>
    </row>
    <row r="972" spans="1:4" x14ac:dyDescent="0.25">
      <c r="A972" t="s">
        <v>673</v>
      </c>
      <c r="B972" t="s">
        <v>0</v>
      </c>
      <c r="C972" t="s">
        <v>301</v>
      </c>
      <c r="D972" t="s">
        <v>749</v>
      </c>
    </row>
    <row r="973" spans="1:4" x14ac:dyDescent="0.25">
      <c r="A973" t="s">
        <v>673</v>
      </c>
      <c r="B973" t="s">
        <v>0</v>
      </c>
      <c r="C973" t="s">
        <v>6</v>
      </c>
      <c r="D973" t="s">
        <v>749</v>
      </c>
    </row>
    <row r="974" spans="1:4" x14ac:dyDescent="0.25">
      <c r="A974" t="s">
        <v>673</v>
      </c>
      <c r="B974" t="s">
        <v>0</v>
      </c>
      <c r="C974" t="s">
        <v>302</v>
      </c>
      <c r="D974" t="s">
        <v>749</v>
      </c>
    </row>
    <row r="975" spans="1:4" x14ac:dyDescent="0.25">
      <c r="A975" t="s">
        <v>673</v>
      </c>
      <c r="B975" t="s">
        <v>0</v>
      </c>
      <c r="C975" t="s">
        <v>227</v>
      </c>
      <c r="D975" t="s">
        <v>749</v>
      </c>
    </row>
    <row r="976" spans="1:4" x14ac:dyDescent="0.25">
      <c r="A976" t="s">
        <v>673</v>
      </c>
      <c r="B976" t="s">
        <v>6</v>
      </c>
      <c r="C976" t="s">
        <v>227</v>
      </c>
      <c r="D976" t="s">
        <v>738</v>
      </c>
    </row>
    <row r="977" spans="1:3" x14ac:dyDescent="0.25">
      <c r="A977" t="s">
        <v>213</v>
      </c>
      <c r="B977" t="s">
        <v>6</v>
      </c>
      <c r="C977" t="s">
        <v>238</v>
      </c>
    </row>
    <row r="978" spans="1:3" x14ac:dyDescent="0.25">
      <c r="A978" t="s">
        <v>213</v>
      </c>
      <c r="B978" t="s">
        <v>6</v>
      </c>
      <c r="C978" t="s">
        <v>301</v>
      </c>
    </row>
    <row r="979" spans="1:3" x14ac:dyDescent="0.25">
      <c r="A979" t="s">
        <v>213</v>
      </c>
      <c r="B979" t="s">
        <v>0</v>
      </c>
      <c r="C979" t="s">
        <v>301</v>
      </c>
    </row>
    <row r="980" spans="1:3" x14ac:dyDescent="0.25">
      <c r="A980" t="s">
        <v>213</v>
      </c>
      <c r="B980" t="s">
        <v>0</v>
      </c>
      <c r="C980" t="s">
        <v>6</v>
      </c>
    </row>
    <row r="981" spans="1:3" x14ac:dyDescent="0.25">
      <c r="A981" t="s">
        <v>213</v>
      </c>
      <c r="B981" t="s">
        <v>6</v>
      </c>
      <c r="C981" t="s">
        <v>302</v>
      </c>
    </row>
    <row r="982" spans="1:3" x14ac:dyDescent="0.25">
      <c r="A982" t="s">
        <v>213</v>
      </c>
      <c r="B982" t="s">
        <v>6</v>
      </c>
      <c r="C982" t="s">
        <v>310</v>
      </c>
    </row>
    <row r="983" spans="1:3" x14ac:dyDescent="0.25">
      <c r="A983" t="s">
        <v>213</v>
      </c>
      <c r="B983" t="s">
        <v>0</v>
      </c>
      <c r="C983" t="s">
        <v>310</v>
      </c>
    </row>
    <row r="984" spans="1:3" x14ac:dyDescent="0.25">
      <c r="A984" t="s">
        <v>213</v>
      </c>
      <c r="B984" t="s">
        <v>6</v>
      </c>
      <c r="C984" t="s">
        <v>311</v>
      </c>
    </row>
    <row r="985" spans="1:3" x14ac:dyDescent="0.25">
      <c r="A985" t="s">
        <v>213</v>
      </c>
      <c r="B985" t="s">
        <v>6</v>
      </c>
      <c r="C985" t="s">
        <v>312</v>
      </c>
    </row>
    <row r="986" spans="1:3" x14ac:dyDescent="0.25">
      <c r="A986" t="s">
        <v>213</v>
      </c>
      <c r="B986" t="s">
        <v>0</v>
      </c>
      <c r="C986" t="s">
        <v>312</v>
      </c>
    </row>
    <row r="987" spans="1:3" x14ac:dyDescent="0.25">
      <c r="A987" t="s">
        <v>416</v>
      </c>
      <c r="B987" t="s">
        <v>6</v>
      </c>
      <c r="C987" t="s">
        <v>301</v>
      </c>
    </row>
    <row r="988" spans="1:3" x14ac:dyDescent="0.25">
      <c r="A988" t="s">
        <v>416</v>
      </c>
      <c r="B988" t="s">
        <v>6</v>
      </c>
      <c r="C988" t="s">
        <v>6</v>
      </c>
    </row>
    <row r="989" spans="1:3" x14ac:dyDescent="0.25">
      <c r="A989" t="s">
        <v>416</v>
      </c>
      <c r="B989" t="s">
        <v>0</v>
      </c>
      <c r="C989" t="s">
        <v>6</v>
      </c>
    </row>
    <row r="990" spans="1:3" x14ac:dyDescent="0.25">
      <c r="A990" t="s">
        <v>416</v>
      </c>
      <c r="B990" t="s">
        <v>0</v>
      </c>
      <c r="C990" t="s">
        <v>302</v>
      </c>
    </row>
    <row r="991" spans="1:3" x14ac:dyDescent="0.25">
      <c r="A991" t="s">
        <v>214</v>
      </c>
      <c r="B991" t="s">
        <v>6</v>
      </c>
      <c r="C991" t="s">
        <v>301</v>
      </c>
    </row>
    <row r="992" spans="1:3" x14ac:dyDescent="0.25">
      <c r="A992" t="s">
        <v>214</v>
      </c>
      <c r="B992" t="s">
        <v>0</v>
      </c>
      <c r="C992" t="s">
        <v>6</v>
      </c>
    </row>
    <row r="993" spans="1:4" x14ac:dyDescent="0.25">
      <c r="A993" t="s">
        <v>214</v>
      </c>
      <c r="B993" t="s">
        <v>0</v>
      </c>
      <c r="C993" t="s">
        <v>302</v>
      </c>
    </row>
    <row r="994" spans="1:4" x14ac:dyDescent="0.25">
      <c r="A994" t="s">
        <v>214</v>
      </c>
      <c r="B994" t="s">
        <v>6</v>
      </c>
      <c r="C994" t="s">
        <v>302</v>
      </c>
    </row>
    <row r="995" spans="1:4" x14ac:dyDescent="0.25">
      <c r="A995" t="s">
        <v>215</v>
      </c>
      <c r="B995" t="s">
        <v>6</v>
      </c>
      <c r="C995" t="s">
        <v>301</v>
      </c>
    </row>
    <row r="996" spans="1:4" x14ac:dyDescent="0.25">
      <c r="A996" t="s">
        <v>215</v>
      </c>
      <c r="B996" t="s">
        <v>0</v>
      </c>
      <c r="C996" t="s">
        <v>6</v>
      </c>
    </row>
    <row r="997" spans="1:4" x14ac:dyDescent="0.25">
      <c r="A997" t="s">
        <v>417</v>
      </c>
      <c r="B997" t="s">
        <v>6</v>
      </c>
      <c r="C997" t="s">
        <v>301</v>
      </c>
      <c r="D997" t="s">
        <v>608</v>
      </c>
    </row>
    <row r="998" spans="1:4" x14ac:dyDescent="0.25">
      <c r="A998" t="s">
        <v>417</v>
      </c>
      <c r="B998" t="s">
        <v>0</v>
      </c>
      <c r="C998" t="s">
        <v>6</v>
      </c>
    </row>
    <row r="999" spans="1:4" x14ac:dyDescent="0.25">
      <c r="A999" t="s">
        <v>417</v>
      </c>
      <c r="B999" t="s">
        <v>6</v>
      </c>
      <c r="C999" t="s">
        <v>227</v>
      </c>
      <c r="D999" t="s">
        <v>608</v>
      </c>
    </row>
    <row r="1000" spans="1:4" x14ac:dyDescent="0.25">
      <c r="A1000" t="s">
        <v>216</v>
      </c>
      <c r="B1000" t="s">
        <v>6</v>
      </c>
      <c r="C1000" t="s">
        <v>301</v>
      </c>
    </row>
    <row r="1001" spans="1:4" x14ac:dyDescent="0.25">
      <c r="A1001" t="s">
        <v>216</v>
      </c>
      <c r="B1001" t="s">
        <v>6</v>
      </c>
      <c r="C1001" t="s">
        <v>6</v>
      </c>
    </row>
    <row r="1002" spans="1:4" x14ac:dyDescent="0.25">
      <c r="A1002" t="s">
        <v>216</v>
      </c>
      <c r="B1002" t="s">
        <v>0</v>
      </c>
      <c r="C1002" t="s">
        <v>6</v>
      </c>
    </row>
    <row r="1003" spans="1:4" x14ac:dyDescent="0.25">
      <c r="A1003" t="s">
        <v>216</v>
      </c>
      <c r="B1003" t="s">
        <v>0</v>
      </c>
      <c r="C1003" t="s">
        <v>302</v>
      </c>
    </row>
    <row r="1004" spans="1:4" x14ac:dyDescent="0.25">
      <c r="A1004" t="s">
        <v>217</v>
      </c>
      <c r="B1004" t="s">
        <v>0</v>
      </c>
      <c r="C1004" t="s">
        <v>301</v>
      </c>
    </row>
    <row r="1005" spans="1:4" x14ac:dyDescent="0.25">
      <c r="A1005" t="s">
        <v>217</v>
      </c>
      <c r="B1005" t="s">
        <v>6</v>
      </c>
      <c r="C1005" t="s">
        <v>301</v>
      </c>
    </row>
    <row r="1006" spans="1:4" x14ac:dyDescent="0.25">
      <c r="A1006" t="s">
        <v>217</v>
      </c>
      <c r="B1006" t="s">
        <v>0</v>
      </c>
      <c r="C1006" t="s">
        <v>6</v>
      </c>
    </row>
  </sheetData>
  <autoFilter ref="A3:D1006">
    <sortState ref="A4:D1018">
      <sortCondition ref="A4:A1018"/>
    </sortState>
  </autoFilter>
  <mergeCells count="2">
    <mergeCell ref="A1:E1"/>
    <mergeCell ref="A2:E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79"/>
  <sheetViews>
    <sheetView workbookViewId="0">
      <pane ySplit="3" topLeftCell="A4" activePane="bottomLeft" state="frozen"/>
      <selection pane="bottomLeft" sqref="A1:E1"/>
    </sheetView>
  </sheetViews>
  <sheetFormatPr defaultRowHeight="15" x14ac:dyDescent="0.25"/>
  <cols>
    <col min="1" max="1" width="43.42578125" customWidth="1"/>
    <col min="2" max="2" width="8.7109375" bestFit="1" customWidth="1"/>
    <col min="3" max="3" width="48.5703125" customWidth="1"/>
    <col min="4" max="4" width="25.28515625" customWidth="1"/>
    <col min="5" max="5" width="31" hidden="1" customWidth="1"/>
    <col min="6" max="7" width="9.140625" hidden="1" customWidth="1"/>
  </cols>
  <sheetData>
    <row r="1" spans="1:7" s="38" customFormat="1" x14ac:dyDescent="0.25">
      <c r="A1" s="94" t="s">
        <v>716</v>
      </c>
      <c r="B1" s="94"/>
      <c r="C1" s="94"/>
      <c r="D1" s="94"/>
      <c r="E1" s="94"/>
    </row>
    <row r="2" spans="1:7" s="38" customFormat="1" x14ac:dyDescent="0.25">
      <c r="A2" s="95" t="s">
        <v>720</v>
      </c>
      <c r="B2" s="95"/>
      <c r="C2" s="95"/>
      <c r="D2" s="95"/>
      <c r="E2" s="95"/>
    </row>
    <row r="3" spans="1:7" s="3" customFormat="1" x14ac:dyDescent="0.25">
      <c r="A3" s="45" t="s">
        <v>219</v>
      </c>
      <c r="B3" s="45" t="s">
        <v>364</v>
      </c>
      <c r="C3" s="45" t="s">
        <v>363</v>
      </c>
      <c r="D3" s="45" t="s">
        <v>300</v>
      </c>
      <c r="E3" s="10" t="s">
        <v>636</v>
      </c>
      <c r="F3" s="3" t="s">
        <v>302</v>
      </c>
      <c r="G3" s="3" t="s">
        <v>627</v>
      </c>
    </row>
    <row r="4" spans="1:7" x14ac:dyDescent="0.25">
      <c r="A4" t="s">
        <v>1</v>
      </c>
      <c r="B4" t="s">
        <v>6</v>
      </c>
      <c r="C4" t="s">
        <v>347</v>
      </c>
      <c r="E4" t="s">
        <v>637</v>
      </c>
    </row>
    <row r="5" spans="1:7" x14ac:dyDescent="0.25">
      <c r="A5" t="s">
        <v>1</v>
      </c>
      <c r="B5" t="s">
        <v>0</v>
      </c>
      <c r="C5" t="s">
        <v>347</v>
      </c>
      <c r="E5" t="s">
        <v>347</v>
      </c>
      <c r="F5">
        <f>COUNTIFS(B$4:B$1144,"Teacher",C$4:C$1144,"In person review")</f>
        <v>282</v>
      </c>
      <c r="G5">
        <f>COUNTIFS(B$4:B$1144,"Principal",C$4:C$1144,"In person review")</f>
        <v>266</v>
      </c>
    </row>
    <row r="6" spans="1:7" x14ac:dyDescent="0.25">
      <c r="A6" t="s">
        <v>1</v>
      </c>
      <c r="B6" t="s">
        <v>0</v>
      </c>
      <c r="C6" t="s">
        <v>348</v>
      </c>
      <c r="E6" t="s">
        <v>348</v>
      </c>
      <c r="F6">
        <f>COUNTIFS(B$4:B$1144,"Teacher",C$4:C$1144,"Written documentation delivered to participant")</f>
        <v>277</v>
      </c>
      <c r="G6">
        <f>COUNTIFS(B$4:B$1144,"Principal",C$4:C$1144,"Written documentation delivered to participant")</f>
        <v>257</v>
      </c>
    </row>
    <row r="7" spans="1:7" x14ac:dyDescent="0.25">
      <c r="A7" t="s">
        <v>1</v>
      </c>
      <c r="B7" t="s">
        <v>6</v>
      </c>
      <c r="C7" t="s">
        <v>348</v>
      </c>
      <c r="E7" t="s">
        <v>349</v>
      </c>
      <c r="F7">
        <f>COUNTIFS(B$4:B$1144,"Teacher",C$4:C$1144,"Team collaboration and presentation")</f>
        <v>11</v>
      </c>
      <c r="G7">
        <f>COUNTIFS(B$4:B$1144,"Principal",C$4:C$1144,"Team collaboration and presentation")</f>
        <v>17</v>
      </c>
    </row>
    <row r="8" spans="1:7" x14ac:dyDescent="0.25">
      <c r="A8" t="s">
        <v>7</v>
      </c>
      <c r="B8" t="s">
        <v>0</v>
      </c>
      <c r="C8" t="s">
        <v>347</v>
      </c>
      <c r="E8" t="s">
        <v>227</v>
      </c>
      <c r="F8">
        <f>COUNTIFS(B$4:B$1144,"Teacher",C$4:C$1144,"Other")</f>
        <v>8</v>
      </c>
      <c r="G8">
        <f>COUNTIFS(B$4:B$1144,"Principal",C$4:C$1144,"Other")</f>
        <v>17</v>
      </c>
    </row>
    <row r="9" spans="1:7" x14ac:dyDescent="0.25">
      <c r="A9" t="s">
        <v>7</v>
      </c>
      <c r="B9" t="s">
        <v>6</v>
      </c>
      <c r="C9" t="s">
        <v>347</v>
      </c>
    </row>
    <row r="10" spans="1:7" x14ac:dyDescent="0.25">
      <c r="A10" t="s">
        <v>7</v>
      </c>
      <c r="B10" t="s">
        <v>6</v>
      </c>
      <c r="C10" t="s">
        <v>348</v>
      </c>
    </row>
    <row r="11" spans="1:7" x14ac:dyDescent="0.25">
      <c r="A11" t="s">
        <v>7</v>
      </c>
      <c r="B11" t="s">
        <v>0</v>
      </c>
      <c r="C11" t="s">
        <v>348</v>
      </c>
    </row>
    <row r="12" spans="1:7" x14ac:dyDescent="0.25">
      <c r="A12" t="s">
        <v>8</v>
      </c>
      <c r="B12" t="s">
        <v>0</v>
      </c>
      <c r="C12" t="s">
        <v>347</v>
      </c>
    </row>
    <row r="13" spans="1:7" x14ac:dyDescent="0.25">
      <c r="A13" t="s">
        <v>8</v>
      </c>
      <c r="B13" t="s">
        <v>6</v>
      </c>
      <c r="C13" t="s">
        <v>347</v>
      </c>
    </row>
    <row r="14" spans="1:7" x14ac:dyDescent="0.25">
      <c r="A14" t="s">
        <v>8</v>
      </c>
      <c r="B14" t="s">
        <v>6</v>
      </c>
      <c r="C14" t="s">
        <v>348</v>
      </c>
    </row>
    <row r="15" spans="1:7" x14ac:dyDescent="0.25">
      <c r="A15" t="s">
        <v>8</v>
      </c>
      <c r="B15" t="s">
        <v>0</v>
      </c>
      <c r="C15" t="s">
        <v>348</v>
      </c>
    </row>
    <row r="16" spans="1:7" x14ac:dyDescent="0.25">
      <c r="A16" t="s">
        <v>8</v>
      </c>
      <c r="B16" t="s">
        <v>0</v>
      </c>
      <c r="C16" t="s">
        <v>349</v>
      </c>
    </row>
    <row r="17" spans="1:4" x14ac:dyDescent="0.25">
      <c r="A17" t="s">
        <v>8</v>
      </c>
      <c r="B17" t="s">
        <v>6</v>
      </c>
      <c r="C17" t="s">
        <v>349</v>
      </c>
    </row>
    <row r="18" spans="1:4" x14ac:dyDescent="0.25">
      <c r="A18" t="s">
        <v>658</v>
      </c>
      <c r="B18" t="s">
        <v>0</v>
      </c>
      <c r="C18" t="s">
        <v>347</v>
      </c>
    </row>
    <row r="19" spans="1:4" x14ac:dyDescent="0.25">
      <c r="A19" t="s">
        <v>658</v>
      </c>
      <c r="B19" t="s">
        <v>6</v>
      </c>
      <c r="C19" t="s">
        <v>347</v>
      </c>
    </row>
    <row r="20" spans="1:4" x14ac:dyDescent="0.25">
      <c r="A20" t="s">
        <v>9</v>
      </c>
      <c r="B20" t="s">
        <v>0</v>
      </c>
      <c r="C20" t="s">
        <v>347</v>
      </c>
    </row>
    <row r="21" spans="1:4" x14ac:dyDescent="0.25">
      <c r="A21" t="s">
        <v>9</v>
      </c>
      <c r="B21" t="s">
        <v>6</v>
      </c>
      <c r="C21" t="s">
        <v>347</v>
      </c>
    </row>
    <row r="22" spans="1:4" x14ac:dyDescent="0.25">
      <c r="A22" t="s">
        <v>9</v>
      </c>
      <c r="B22" t="s">
        <v>6</v>
      </c>
      <c r="C22" t="s">
        <v>348</v>
      </c>
    </row>
    <row r="23" spans="1:4" x14ac:dyDescent="0.25">
      <c r="A23" t="s">
        <v>9</v>
      </c>
      <c r="B23" t="s">
        <v>0</v>
      </c>
      <c r="C23" t="s">
        <v>348</v>
      </c>
    </row>
    <row r="24" spans="1:4" x14ac:dyDescent="0.25">
      <c r="A24" t="s">
        <v>10</v>
      </c>
      <c r="B24" t="s">
        <v>0</v>
      </c>
      <c r="C24" t="s">
        <v>347</v>
      </c>
      <c r="D24" t="s">
        <v>350</v>
      </c>
    </row>
    <row r="25" spans="1:4" x14ac:dyDescent="0.25">
      <c r="A25" t="s">
        <v>10</v>
      </c>
      <c r="B25" t="s">
        <v>6</v>
      </c>
      <c r="C25" t="s">
        <v>347</v>
      </c>
    </row>
    <row r="26" spans="1:4" x14ac:dyDescent="0.25">
      <c r="A26" t="s">
        <v>10</v>
      </c>
      <c r="B26" t="s">
        <v>6</v>
      </c>
      <c r="C26" t="s">
        <v>348</v>
      </c>
    </row>
    <row r="27" spans="1:4" x14ac:dyDescent="0.25">
      <c r="A27" t="s">
        <v>10</v>
      </c>
      <c r="B27" t="s">
        <v>0</v>
      </c>
      <c r="C27" t="s">
        <v>348</v>
      </c>
      <c r="D27" t="s">
        <v>350</v>
      </c>
    </row>
    <row r="28" spans="1:4" x14ac:dyDescent="0.25">
      <c r="A28" t="s">
        <v>10</v>
      </c>
      <c r="B28" t="s">
        <v>6</v>
      </c>
      <c r="C28" t="s">
        <v>349</v>
      </c>
    </row>
    <row r="29" spans="1:4" x14ac:dyDescent="0.25">
      <c r="A29" t="s">
        <v>10</v>
      </c>
      <c r="B29" t="s">
        <v>0</v>
      </c>
      <c r="C29" t="s">
        <v>227</v>
      </c>
      <c r="D29" t="s">
        <v>350</v>
      </c>
    </row>
    <row r="30" spans="1:4" x14ac:dyDescent="0.25">
      <c r="A30" t="s">
        <v>11</v>
      </c>
      <c r="B30" t="s">
        <v>0</v>
      </c>
      <c r="C30" t="s">
        <v>347</v>
      </c>
    </row>
    <row r="31" spans="1:4" x14ac:dyDescent="0.25">
      <c r="A31" t="s">
        <v>11</v>
      </c>
      <c r="B31" t="s">
        <v>6</v>
      </c>
      <c r="C31" t="s">
        <v>347</v>
      </c>
    </row>
    <row r="32" spans="1:4" x14ac:dyDescent="0.25">
      <c r="A32" t="s">
        <v>11</v>
      </c>
      <c r="B32" t="s">
        <v>6</v>
      </c>
      <c r="C32" t="s">
        <v>348</v>
      </c>
    </row>
    <row r="33" spans="1:4" x14ac:dyDescent="0.25">
      <c r="A33" t="s">
        <v>11</v>
      </c>
      <c r="B33" t="s">
        <v>0</v>
      </c>
      <c r="C33" t="s">
        <v>348</v>
      </c>
    </row>
    <row r="34" spans="1:4" x14ac:dyDescent="0.25">
      <c r="A34" t="s">
        <v>12</v>
      </c>
      <c r="B34" t="s">
        <v>0</v>
      </c>
      <c r="C34" t="s">
        <v>347</v>
      </c>
    </row>
    <row r="35" spans="1:4" x14ac:dyDescent="0.25">
      <c r="A35" t="s">
        <v>12</v>
      </c>
      <c r="B35" t="s">
        <v>6</v>
      </c>
      <c r="C35" t="s">
        <v>347</v>
      </c>
    </row>
    <row r="36" spans="1:4" x14ac:dyDescent="0.25">
      <c r="A36" t="s">
        <v>12</v>
      </c>
      <c r="B36" t="s">
        <v>6</v>
      </c>
      <c r="C36" t="s">
        <v>348</v>
      </c>
    </row>
    <row r="37" spans="1:4" x14ac:dyDescent="0.25">
      <c r="A37" t="s">
        <v>12</v>
      </c>
      <c r="B37" t="s">
        <v>0</v>
      </c>
      <c r="C37" t="s">
        <v>348</v>
      </c>
    </row>
    <row r="38" spans="1:4" x14ac:dyDescent="0.25">
      <c r="A38" t="s">
        <v>13</v>
      </c>
      <c r="B38" t="s">
        <v>0</v>
      </c>
      <c r="C38" t="s">
        <v>347</v>
      </c>
    </row>
    <row r="39" spans="1:4" x14ac:dyDescent="0.25">
      <c r="A39" t="s">
        <v>13</v>
      </c>
      <c r="B39" t="s">
        <v>6</v>
      </c>
      <c r="C39" t="s">
        <v>347</v>
      </c>
    </row>
    <row r="40" spans="1:4" x14ac:dyDescent="0.25">
      <c r="A40" t="s">
        <v>13</v>
      </c>
      <c r="B40" t="s">
        <v>6</v>
      </c>
      <c r="C40" t="s">
        <v>348</v>
      </c>
    </row>
    <row r="41" spans="1:4" x14ac:dyDescent="0.25">
      <c r="A41" t="s">
        <v>13</v>
      </c>
      <c r="B41" t="s">
        <v>0</v>
      </c>
      <c r="C41" t="s">
        <v>348</v>
      </c>
    </row>
    <row r="42" spans="1:4" x14ac:dyDescent="0.25">
      <c r="A42" t="s">
        <v>14</v>
      </c>
      <c r="B42" t="s">
        <v>0</v>
      </c>
      <c r="C42" t="s">
        <v>347</v>
      </c>
    </row>
    <row r="43" spans="1:4" x14ac:dyDescent="0.25">
      <c r="A43" t="s">
        <v>14</v>
      </c>
      <c r="B43" t="s">
        <v>6</v>
      </c>
      <c r="C43" t="s">
        <v>347</v>
      </c>
    </row>
    <row r="44" spans="1:4" x14ac:dyDescent="0.25">
      <c r="A44" t="s">
        <v>14</v>
      </c>
      <c r="B44" t="s">
        <v>6</v>
      </c>
      <c r="C44" t="s">
        <v>348</v>
      </c>
    </row>
    <row r="45" spans="1:4" x14ac:dyDescent="0.25">
      <c r="A45" t="s">
        <v>14</v>
      </c>
      <c r="B45" t="s">
        <v>0</v>
      </c>
      <c r="C45" t="s">
        <v>348</v>
      </c>
    </row>
    <row r="46" spans="1:4" x14ac:dyDescent="0.25">
      <c r="A46" t="s">
        <v>14</v>
      </c>
      <c r="B46" t="s">
        <v>6</v>
      </c>
      <c r="C46" t="s">
        <v>349</v>
      </c>
    </row>
    <row r="47" spans="1:4" x14ac:dyDescent="0.25">
      <c r="A47" t="s">
        <v>15</v>
      </c>
      <c r="B47" t="s">
        <v>0</v>
      </c>
      <c r="C47" t="s">
        <v>347</v>
      </c>
      <c r="D47" t="s">
        <v>609</v>
      </c>
    </row>
    <row r="48" spans="1:4" x14ac:dyDescent="0.25">
      <c r="A48" t="s">
        <v>15</v>
      </c>
      <c r="B48" t="s">
        <v>6</v>
      </c>
      <c r="C48" t="s">
        <v>347</v>
      </c>
    </row>
    <row r="49" spans="1:4" x14ac:dyDescent="0.25">
      <c r="A49" t="s">
        <v>15</v>
      </c>
      <c r="B49" t="s">
        <v>6</v>
      </c>
      <c r="C49" t="s">
        <v>348</v>
      </c>
    </row>
    <row r="50" spans="1:4" x14ac:dyDescent="0.25">
      <c r="A50" t="s">
        <v>15</v>
      </c>
      <c r="B50" t="s">
        <v>0</v>
      </c>
      <c r="C50" t="s">
        <v>348</v>
      </c>
      <c r="D50" t="s">
        <v>609</v>
      </c>
    </row>
    <row r="51" spans="1:4" x14ac:dyDescent="0.25">
      <c r="A51" t="s">
        <v>15</v>
      </c>
      <c r="B51" t="s">
        <v>0</v>
      </c>
      <c r="C51" t="s">
        <v>349</v>
      </c>
      <c r="D51" t="s">
        <v>609</v>
      </c>
    </row>
    <row r="52" spans="1:4" x14ac:dyDescent="0.25">
      <c r="A52" t="s">
        <v>16</v>
      </c>
      <c r="B52" t="s">
        <v>0</v>
      </c>
      <c r="C52" t="s">
        <v>347</v>
      </c>
    </row>
    <row r="53" spans="1:4" x14ac:dyDescent="0.25">
      <c r="A53" t="s">
        <v>16</v>
      </c>
      <c r="B53" t="s">
        <v>0</v>
      </c>
      <c r="C53" t="s">
        <v>348</v>
      </c>
    </row>
    <row r="54" spans="1:4" x14ac:dyDescent="0.25">
      <c r="A54" t="s">
        <v>16</v>
      </c>
      <c r="B54" t="s">
        <v>6</v>
      </c>
      <c r="C54" t="s">
        <v>227</v>
      </c>
      <c r="D54" t="s">
        <v>230</v>
      </c>
    </row>
    <row r="55" spans="1:4" x14ac:dyDescent="0.25">
      <c r="A55" t="s">
        <v>17</v>
      </c>
      <c r="B55" t="s">
        <v>0</v>
      </c>
      <c r="C55" t="s">
        <v>347</v>
      </c>
    </row>
    <row r="56" spans="1:4" x14ac:dyDescent="0.25">
      <c r="A56" t="s">
        <v>17</v>
      </c>
      <c r="B56" t="s">
        <v>6</v>
      </c>
      <c r="C56" t="s">
        <v>347</v>
      </c>
    </row>
    <row r="57" spans="1:4" x14ac:dyDescent="0.25">
      <c r="A57" t="s">
        <v>17</v>
      </c>
      <c r="B57" t="s">
        <v>6</v>
      </c>
      <c r="C57" t="s">
        <v>348</v>
      </c>
    </row>
    <row r="58" spans="1:4" x14ac:dyDescent="0.25">
      <c r="A58" t="s">
        <v>17</v>
      </c>
      <c r="B58" t="s">
        <v>0</v>
      </c>
      <c r="C58" t="s">
        <v>348</v>
      </c>
    </row>
    <row r="59" spans="1:4" x14ac:dyDescent="0.25">
      <c r="A59" t="s">
        <v>380</v>
      </c>
      <c r="B59" t="s">
        <v>0</v>
      </c>
      <c r="C59" t="s">
        <v>347</v>
      </c>
    </row>
    <row r="60" spans="1:4" x14ac:dyDescent="0.25">
      <c r="A60" t="s">
        <v>380</v>
      </c>
      <c r="B60" t="s">
        <v>6</v>
      </c>
      <c r="C60" t="s">
        <v>347</v>
      </c>
    </row>
    <row r="61" spans="1:4" x14ac:dyDescent="0.25">
      <c r="A61" t="s">
        <v>380</v>
      </c>
      <c r="B61" t="s">
        <v>6</v>
      </c>
      <c r="C61" t="s">
        <v>348</v>
      </c>
    </row>
    <row r="62" spans="1:4" x14ac:dyDescent="0.25">
      <c r="A62" t="s">
        <v>380</v>
      </c>
      <c r="B62" t="s">
        <v>0</v>
      </c>
      <c r="C62" t="s">
        <v>348</v>
      </c>
    </row>
    <row r="63" spans="1:4" x14ac:dyDescent="0.25">
      <c r="A63" t="s">
        <v>18</v>
      </c>
      <c r="B63" t="s">
        <v>0</v>
      </c>
      <c r="C63" t="s">
        <v>347</v>
      </c>
    </row>
    <row r="64" spans="1:4" x14ac:dyDescent="0.25">
      <c r="A64" t="s">
        <v>18</v>
      </c>
      <c r="B64" t="s">
        <v>6</v>
      </c>
      <c r="C64" t="s">
        <v>347</v>
      </c>
      <c r="D64" t="s">
        <v>351</v>
      </c>
    </row>
    <row r="65" spans="1:4" x14ac:dyDescent="0.25">
      <c r="A65" t="s">
        <v>18</v>
      </c>
      <c r="B65" t="s">
        <v>6</v>
      </c>
      <c r="C65" t="s">
        <v>348</v>
      </c>
      <c r="D65" t="s">
        <v>351</v>
      </c>
    </row>
    <row r="66" spans="1:4" x14ac:dyDescent="0.25">
      <c r="A66" t="s">
        <v>18</v>
      </c>
      <c r="B66" t="s">
        <v>0</v>
      </c>
      <c r="C66" t="s">
        <v>348</v>
      </c>
    </row>
    <row r="67" spans="1:4" x14ac:dyDescent="0.25">
      <c r="A67" t="s">
        <v>18</v>
      </c>
      <c r="B67" t="s">
        <v>6</v>
      </c>
      <c r="C67" t="s">
        <v>349</v>
      </c>
      <c r="D67" t="s">
        <v>351</v>
      </c>
    </row>
    <row r="68" spans="1:4" x14ac:dyDescent="0.25">
      <c r="A68" t="s">
        <v>18</v>
      </c>
      <c r="B68" t="s">
        <v>6</v>
      </c>
      <c r="C68" t="s">
        <v>227</v>
      </c>
      <c r="D68" t="s">
        <v>351</v>
      </c>
    </row>
    <row r="69" spans="1:4" x14ac:dyDescent="0.25">
      <c r="A69" t="s">
        <v>19</v>
      </c>
      <c r="B69" t="s">
        <v>0</v>
      </c>
      <c r="C69" t="s">
        <v>347</v>
      </c>
    </row>
    <row r="70" spans="1:4" x14ac:dyDescent="0.25">
      <c r="A70" t="s">
        <v>19</v>
      </c>
      <c r="B70" t="s">
        <v>6</v>
      </c>
      <c r="C70" t="s">
        <v>347</v>
      </c>
    </row>
    <row r="71" spans="1:4" x14ac:dyDescent="0.25">
      <c r="A71" t="s">
        <v>19</v>
      </c>
      <c r="B71" t="s">
        <v>0</v>
      </c>
      <c r="C71" t="s">
        <v>348</v>
      </c>
    </row>
    <row r="72" spans="1:4" x14ac:dyDescent="0.25">
      <c r="A72" t="s">
        <v>20</v>
      </c>
      <c r="B72" t="s">
        <v>0</v>
      </c>
      <c r="C72" t="s">
        <v>347</v>
      </c>
    </row>
    <row r="73" spans="1:4" x14ac:dyDescent="0.25">
      <c r="A73" t="s">
        <v>20</v>
      </c>
      <c r="B73" t="s">
        <v>6</v>
      </c>
      <c r="C73" t="s">
        <v>347</v>
      </c>
    </row>
    <row r="74" spans="1:4" x14ac:dyDescent="0.25">
      <c r="A74" t="s">
        <v>20</v>
      </c>
      <c r="B74" t="s">
        <v>6</v>
      </c>
      <c r="C74" t="s">
        <v>348</v>
      </c>
    </row>
    <row r="75" spans="1:4" x14ac:dyDescent="0.25">
      <c r="A75" t="s">
        <v>20</v>
      </c>
      <c r="B75" t="s">
        <v>0</v>
      </c>
      <c r="C75" t="s">
        <v>348</v>
      </c>
    </row>
    <row r="76" spans="1:4" x14ac:dyDescent="0.25">
      <c r="A76" t="s">
        <v>21</v>
      </c>
      <c r="B76" t="s">
        <v>0</v>
      </c>
      <c r="C76" t="s">
        <v>347</v>
      </c>
    </row>
    <row r="77" spans="1:4" x14ac:dyDescent="0.25">
      <c r="A77" t="s">
        <v>21</v>
      </c>
      <c r="B77" t="s">
        <v>6</v>
      </c>
      <c r="C77" t="s">
        <v>347</v>
      </c>
    </row>
    <row r="78" spans="1:4" x14ac:dyDescent="0.25">
      <c r="A78" t="s">
        <v>21</v>
      </c>
      <c r="B78" t="s">
        <v>6</v>
      </c>
      <c r="C78" t="s">
        <v>348</v>
      </c>
    </row>
    <row r="79" spans="1:4" x14ac:dyDescent="0.25">
      <c r="A79" t="s">
        <v>21</v>
      </c>
      <c r="B79" t="s">
        <v>0</v>
      </c>
      <c r="C79" t="s">
        <v>348</v>
      </c>
    </row>
    <row r="80" spans="1:4" x14ac:dyDescent="0.25">
      <c r="A80" t="s">
        <v>22</v>
      </c>
      <c r="B80" t="s">
        <v>0</v>
      </c>
      <c r="C80" t="s">
        <v>347</v>
      </c>
    </row>
    <row r="81" spans="1:4" x14ac:dyDescent="0.25">
      <c r="A81" t="s">
        <v>22</v>
      </c>
      <c r="B81" t="s">
        <v>6</v>
      </c>
      <c r="C81" t="s">
        <v>347</v>
      </c>
    </row>
    <row r="82" spans="1:4" x14ac:dyDescent="0.25">
      <c r="A82" t="s">
        <v>22</v>
      </c>
      <c r="B82" t="s">
        <v>6</v>
      </c>
      <c r="C82" t="s">
        <v>348</v>
      </c>
    </row>
    <row r="83" spans="1:4" x14ac:dyDescent="0.25">
      <c r="A83" t="s">
        <v>22</v>
      </c>
      <c r="B83" t="s">
        <v>0</v>
      </c>
      <c r="C83" t="s">
        <v>348</v>
      </c>
    </row>
    <row r="84" spans="1:4" x14ac:dyDescent="0.25">
      <c r="A84" t="s">
        <v>23</v>
      </c>
      <c r="B84" t="s">
        <v>0</v>
      </c>
      <c r="C84" t="s">
        <v>347</v>
      </c>
    </row>
    <row r="85" spans="1:4" x14ac:dyDescent="0.25">
      <c r="A85" t="s">
        <v>23</v>
      </c>
      <c r="B85" t="s">
        <v>0</v>
      </c>
      <c r="C85" t="s">
        <v>348</v>
      </c>
    </row>
    <row r="86" spans="1:4" x14ac:dyDescent="0.25">
      <c r="A86" t="s">
        <v>23</v>
      </c>
      <c r="B86" t="s">
        <v>6</v>
      </c>
      <c r="C86" t="s">
        <v>227</v>
      </c>
      <c r="D86" t="s">
        <v>352</v>
      </c>
    </row>
    <row r="87" spans="1:4" x14ac:dyDescent="0.25">
      <c r="A87" t="s">
        <v>24</v>
      </c>
      <c r="B87" t="s">
        <v>0</v>
      </c>
      <c r="C87" t="s">
        <v>347</v>
      </c>
    </row>
    <row r="88" spans="1:4" x14ac:dyDescent="0.25">
      <c r="A88" t="s">
        <v>24</v>
      </c>
      <c r="B88" t="s">
        <v>6</v>
      </c>
      <c r="C88" t="s">
        <v>347</v>
      </c>
    </row>
    <row r="89" spans="1:4" x14ac:dyDescent="0.25">
      <c r="A89" t="s">
        <v>24</v>
      </c>
      <c r="B89" t="s">
        <v>6</v>
      </c>
      <c r="C89" t="s">
        <v>348</v>
      </c>
    </row>
    <row r="90" spans="1:4" x14ac:dyDescent="0.25">
      <c r="A90" t="s">
        <v>24</v>
      </c>
      <c r="B90" t="s">
        <v>0</v>
      </c>
      <c r="C90" t="s">
        <v>348</v>
      </c>
    </row>
    <row r="91" spans="1:4" x14ac:dyDescent="0.25">
      <c r="A91" t="s">
        <v>25</v>
      </c>
      <c r="B91" t="s">
        <v>0</v>
      </c>
      <c r="C91" t="s">
        <v>347</v>
      </c>
    </row>
    <row r="92" spans="1:4" x14ac:dyDescent="0.25">
      <c r="A92" t="s">
        <v>25</v>
      </c>
      <c r="B92" t="s">
        <v>6</v>
      </c>
      <c r="C92" t="s">
        <v>347</v>
      </c>
      <c r="D92" t="s">
        <v>610</v>
      </c>
    </row>
    <row r="93" spans="1:4" x14ac:dyDescent="0.25">
      <c r="A93" t="s">
        <v>25</v>
      </c>
      <c r="B93" t="s">
        <v>6</v>
      </c>
      <c r="C93" t="s">
        <v>348</v>
      </c>
      <c r="D93" t="s">
        <v>610</v>
      </c>
    </row>
    <row r="94" spans="1:4" x14ac:dyDescent="0.25">
      <c r="A94" t="s">
        <v>25</v>
      </c>
      <c r="B94" t="s">
        <v>0</v>
      </c>
      <c r="C94" t="s">
        <v>348</v>
      </c>
    </row>
    <row r="95" spans="1:4" x14ac:dyDescent="0.25">
      <c r="A95" t="s">
        <v>381</v>
      </c>
      <c r="B95" t="s">
        <v>0</v>
      </c>
      <c r="C95" t="s">
        <v>347</v>
      </c>
    </row>
    <row r="96" spans="1:4" x14ac:dyDescent="0.25">
      <c r="A96" t="s">
        <v>381</v>
      </c>
      <c r="B96" t="s">
        <v>6</v>
      </c>
      <c r="C96" t="s">
        <v>347</v>
      </c>
    </row>
    <row r="97" spans="1:3" x14ac:dyDescent="0.25">
      <c r="A97" t="s">
        <v>381</v>
      </c>
      <c r="B97" t="s">
        <v>6</v>
      </c>
      <c r="C97" t="s">
        <v>348</v>
      </c>
    </row>
    <row r="98" spans="1:3" x14ac:dyDescent="0.25">
      <c r="A98" t="s">
        <v>381</v>
      </c>
      <c r="B98" t="s">
        <v>0</v>
      </c>
      <c r="C98" t="s">
        <v>348</v>
      </c>
    </row>
    <row r="99" spans="1:3" x14ac:dyDescent="0.25">
      <c r="A99" t="s">
        <v>26</v>
      </c>
      <c r="B99" t="s">
        <v>0</v>
      </c>
      <c r="C99" t="s">
        <v>347</v>
      </c>
    </row>
    <row r="100" spans="1:3" x14ac:dyDescent="0.25">
      <c r="A100" t="s">
        <v>26</v>
      </c>
      <c r="B100" t="s">
        <v>6</v>
      </c>
      <c r="C100" t="s">
        <v>347</v>
      </c>
    </row>
    <row r="101" spans="1:3" x14ac:dyDescent="0.25">
      <c r="A101" t="s">
        <v>26</v>
      </c>
      <c r="B101" t="s">
        <v>6</v>
      </c>
      <c r="C101" t="s">
        <v>348</v>
      </c>
    </row>
    <row r="102" spans="1:3" x14ac:dyDescent="0.25">
      <c r="A102" t="s">
        <v>26</v>
      </c>
      <c r="B102" t="s">
        <v>0</v>
      </c>
      <c r="C102" t="s">
        <v>348</v>
      </c>
    </row>
    <row r="103" spans="1:3" x14ac:dyDescent="0.25">
      <c r="A103" t="s">
        <v>382</v>
      </c>
      <c r="B103" t="s">
        <v>0</v>
      </c>
      <c r="C103" t="s">
        <v>347</v>
      </c>
    </row>
    <row r="104" spans="1:3" x14ac:dyDescent="0.25">
      <c r="A104" t="s">
        <v>382</v>
      </c>
      <c r="B104" t="s">
        <v>6</v>
      </c>
      <c r="C104" t="s">
        <v>347</v>
      </c>
    </row>
    <row r="105" spans="1:3" x14ac:dyDescent="0.25">
      <c r="A105" t="s">
        <v>382</v>
      </c>
      <c r="B105" t="s">
        <v>6</v>
      </c>
      <c r="C105" t="s">
        <v>348</v>
      </c>
    </row>
    <row r="106" spans="1:3" x14ac:dyDescent="0.25">
      <c r="A106" t="s">
        <v>382</v>
      </c>
      <c r="B106" t="s">
        <v>0</v>
      </c>
      <c r="C106" t="s">
        <v>348</v>
      </c>
    </row>
    <row r="107" spans="1:3" x14ac:dyDescent="0.25">
      <c r="A107" t="s">
        <v>27</v>
      </c>
      <c r="B107" t="s">
        <v>0</v>
      </c>
      <c r="C107" t="s">
        <v>347</v>
      </c>
    </row>
    <row r="108" spans="1:3" x14ac:dyDescent="0.25">
      <c r="A108" t="s">
        <v>27</v>
      </c>
      <c r="B108" t="s">
        <v>6</v>
      </c>
      <c r="C108" t="s">
        <v>347</v>
      </c>
    </row>
    <row r="109" spans="1:3" x14ac:dyDescent="0.25">
      <c r="A109" t="s">
        <v>27</v>
      </c>
      <c r="B109" t="s">
        <v>6</v>
      </c>
      <c r="C109" t="s">
        <v>348</v>
      </c>
    </row>
    <row r="110" spans="1:3" x14ac:dyDescent="0.25">
      <c r="A110" t="s">
        <v>27</v>
      </c>
      <c r="B110" t="s">
        <v>0</v>
      </c>
      <c r="C110" t="s">
        <v>348</v>
      </c>
    </row>
    <row r="111" spans="1:3" x14ac:dyDescent="0.25">
      <c r="A111" t="s">
        <v>28</v>
      </c>
      <c r="B111" t="s">
        <v>0</v>
      </c>
      <c r="C111" t="s">
        <v>347</v>
      </c>
    </row>
    <row r="112" spans="1:3" x14ac:dyDescent="0.25">
      <c r="A112" t="s">
        <v>28</v>
      </c>
      <c r="B112" t="s">
        <v>6</v>
      </c>
      <c r="C112" t="s">
        <v>347</v>
      </c>
    </row>
    <row r="113" spans="1:3" x14ac:dyDescent="0.25">
      <c r="A113" t="s">
        <v>28</v>
      </c>
      <c r="B113" t="s">
        <v>6</v>
      </c>
      <c r="C113" t="s">
        <v>348</v>
      </c>
    </row>
    <row r="114" spans="1:3" x14ac:dyDescent="0.25">
      <c r="A114" t="s">
        <v>28</v>
      </c>
      <c r="B114" t="s">
        <v>0</v>
      </c>
      <c r="C114" t="s">
        <v>348</v>
      </c>
    </row>
    <row r="115" spans="1:3" x14ac:dyDescent="0.25">
      <c r="A115" t="s">
        <v>383</v>
      </c>
      <c r="B115" t="s">
        <v>0</v>
      </c>
      <c r="C115" t="s">
        <v>347</v>
      </c>
    </row>
    <row r="116" spans="1:3" x14ac:dyDescent="0.25">
      <c r="A116" t="s">
        <v>383</v>
      </c>
      <c r="B116" t="s">
        <v>6</v>
      </c>
      <c r="C116" t="s">
        <v>347</v>
      </c>
    </row>
    <row r="117" spans="1:3" x14ac:dyDescent="0.25">
      <c r="A117" t="s">
        <v>383</v>
      </c>
      <c r="B117" t="s">
        <v>0</v>
      </c>
      <c r="C117" t="s">
        <v>348</v>
      </c>
    </row>
    <row r="118" spans="1:3" x14ac:dyDescent="0.25">
      <c r="A118" t="s">
        <v>29</v>
      </c>
      <c r="B118" t="s">
        <v>6</v>
      </c>
      <c r="C118" t="s">
        <v>347</v>
      </c>
    </row>
    <row r="119" spans="1:3" x14ac:dyDescent="0.25">
      <c r="A119" t="s">
        <v>29</v>
      </c>
      <c r="B119" t="s">
        <v>0</v>
      </c>
      <c r="C119" t="s">
        <v>347</v>
      </c>
    </row>
    <row r="120" spans="1:3" x14ac:dyDescent="0.25">
      <c r="A120" t="s">
        <v>29</v>
      </c>
      <c r="B120" t="s">
        <v>0</v>
      </c>
      <c r="C120" t="s">
        <v>348</v>
      </c>
    </row>
    <row r="121" spans="1:3" x14ac:dyDescent="0.25">
      <c r="A121" t="s">
        <v>29</v>
      </c>
      <c r="B121" t="s">
        <v>6</v>
      </c>
      <c r="C121" t="s">
        <v>348</v>
      </c>
    </row>
    <row r="122" spans="1:3" x14ac:dyDescent="0.25">
      <c r="A122" t="s">
        <v>30</v>
      </c>
      <c r="B122" t="s">
        <v>0</v>
      </c>
      <c r="C122" t="s">
        <v>347</v>
      </c>
    </row>
    <row r="123" spans="1:3" x14ac:dyDescent="0.25">
      <c r="A123" t="s">
        <v>30</v>
      </c>
      <c r="B123" t="s">
        <v>6</v>
      </c>
      <c r="C123" t="s">
        <v>347</v>
      </c>
    </row>
    <row r="124" spans="1:3" x14ac:dyDescent="0.25">
      <c r="A124" t="s">
        <v>30</v>
      </c>
      <c r="B124" t="s">
        <v>6</v>
      </c>
      <c r="C124" t="s">
        <v>348</v>
      </c>
    </row>
    <row r="125" spans="1:3" x14ac:dyDescent="0.25">
      <c r="A125" t="s">
        <v>30</v>
      </c>
      <c r="B125" t="s">
        <v>0</v>
      </c>
      <c r="C125" t="s">
        <v>348</v>
      </c>
    </row>
    <row r="126" spans="1:3" x14ac:dyDescent="0.25">
      <c r="A126" t="s">
        <v>31</v>
      </c>
      <c r="B126" t="s">
        <v>0</v>
      </c>
      <c r="C126" t="s">
        <v>347</v>
      </c>
    </row>
    <row r="127" spans="1:3" x14ac:dyDescent="0.25">
      <c r="A127" t="s">
        <v>31</v>
      </c>
      <c r="B127" t="s">
        <v>6</v>
      </c>
      <c r="C127" t="s">
        <v>347</v>
      </c>
    </row>
    <row r="128" spans="1:3" x14ac:dyDescent="0.25">
      <c r="A128" t="s">
        <v>31</v>
      </c>
      <c r="B128" t="s">
        <v>6</v>
      </c>
      <c r="C128" t="s">
        <v>348</v>
      </c>
    </row>
    <row r="129" spans="1:3" x14ac:dyDescent="0.25">
      <c r="A129" t="s">
        <v>31</v>
      </c>
      <c r="B129" t="s">
        <v>0</v>
      </c>
      <c r="C129" t="s">
        <v>348</v>
      </c>
    </row>
    <row r="130" spans="1:3" x14ac:dyDescent="0.25">
      <c r="A130" t="s">
        <v>32</v>
      </c>
      <c r="B130" t="s">
        <v>0</v>
      </c>
      <c r="C130" t="s">
        <v>347</v>
      </c>
    </row>
    <row r="131" spans="1:3" x14ac:dyDescent="0.25">
      <c r="A131" t="s">
        <v>32</v>
      </c>
      <c r="B131" t="s">
        <v>6</v>
      </c>
      <c r="C131" t="s">
        <v>347</v>
      </c>
    </row>
    <row r="132" spans="1:3" x14ac:dyDescent="0.25">
      <c r="A132" t="s">
        <v>32</v>
      </c>
      <c r="B132" t="s">
        <v>6</v>
      </c>
      <c r="C132" t="s">
        <v>348</v>
      </c>
    </row>
    <row r="133" spans="1:3" x14ac:dyDescent="0.25">
      <c r="A133" t="s">
        <v>32</v>
      </c>
      <c r="B133" t="s">
        <v>0</v>
      </c>
      <c r="C133" t="s">
        <v>348</v>
      </c>
    </row>
    <row r="134" spans="1:3" x14ac:dyDescent="0.25">
      <c r="A134" t="s">
        <v>384</v>
      </c>
      <c r="B134" t="s">
        <v>0</v>
      </c>
      <c r="C134" t="s">
        <v>347</v>
      </c>
    </row>
    <row r="135" spans="1:3" x14ac:dyDescent="0.25">
      <c r="A135" t="s">
        <v>384</v>
      </c>
      <c r="B135" t="s">
        <v>6</v>
      </c>
      <c r="C135" t="s">
        <v>347</v>
      </c>
    </row>
    <row r="136" spans="1:3" x14ac:dyDescent="0.25">
      <c r="A136" t="s">
        <v>384</v>
      </c>
      <c r="B136" t="s">
        <v>6</v>
      </c>
      <c r="C136" t="s">
        <v>348</v>
      </c>
    </row>
    <row r="137" spans="1:3" x14ac:dyDescent="0.25">
      <c r="A137" t="s">
        <v>384</v>
      </c>
      <c r="B137" t="s">
        <v>0</v>
      </c>
      <c r="C137" t="s">
        <v>348</v>
      </c>
    </row>
    <row r="138" spans="1:3" x14ac:dyDescent="0.25">
      <c r="A138" t="s">
        <v>247</v>
      </c>
      <c r="B138" t="s">
        <v>0</v>
      </c>
      <c r="C138" t="s">
        <v>347</v>
      </c>
    </row>
    <row r="139" spans="1:3" x14ac:dyDescent="0.25">
      <c r="A139" t="s">
        <v>247</v>
      </c>
      <c r="B139" t="s">
        <v>6</v>
      </c>
      <c r="C139" t="s">
        <v>347</v>
      </c>
    </row>
    <row r="140" spans="1:3" x14ac:dyDescent="0.25">
      <c r="A140" t="s">
        <v>247</v>
      </c>
      <c r="B140" t="s">
        <v>6</v>
      </c>
      <c r="C140" t="s">
        <v>348</v>
      </c>
    </row>
    <row r="141" spans="1:3" x14ac:dyDescent="0.25">
      <c r="A141" t="s">
        <v>247</v>
      </c>
      <c r="B141" t="s">
        <v>0</v>
      </c>
      <c r="C141" t="s">
        <v>348</v>
      </c>
    </row>
    <row r="142" spans="1:3" x14ac:dyDescent="0.25">
      <c r="A142" t="s">
        <v>248</v>
      </c>
      <c r="B142" t="s">
        <v>0</v>
      </c>
      <c r="C142" t="s">
        <v>347</v>
      </c>
    </row>
    <row r="143" spans="1:3" x14ac:dyDescent="0.25">
      <c r="A143" t="s">
        <v>248</v>
      </c>
      <c r="B143" t="s">
        <v>6</v>
      </c>
      <c r="C143" t="s">
        <v>347</v>
      </c>
    </row>
    <row r="144" spans="1:3" x14ac:dyDescent="0.25">
      <c r="A144" t="s">
        <v>248</v>
      </c>
      <c r="B144" t="s">
        <v>6</v>
      </c>
      <c r="C144" t="s">
        <v>348</v>
      </c>
    </row>
    <row r="145" spans="1:4" x14ac:dyDescent="0.25">
      <c r="A145" t="s">
        <v>248</v>
      </c>
      <c r="B145" t="s">
        <v>0</v>
      </c>
      <c r="C145" t="s">
        <v>348</v>
      </c>
    </row>
    <row r="146" spans="1:4" x14ac:dyDescent="0.25">
      <c r="A146" t="s">
        <v>249</v>
      </c>
      <c r="B146" t="s">
        <v>0</v>
      </c>
      <c r="C146" t="s">
        <v>347</v>
      </c>
    </row>
    <row r="147" spans="1:4" x14ac:dyDescent="0.25">
      <c r="A147" t="s">
        <v>249</v>
      </c>
      <c r="B147" t="s">
        <v>6</v>
      </c>
      <c r="C147" t="s">
        <v>347</v>
      </c>
    </row>
    <row r="148" spans="1:4" x14ac:dyDescent="0.25">
      <c r="A148" t="s">
        <v>249</v>
      </c>
      <c r="B148" t="s">
        <v>6</v>
      </c>
      <c r="C148" t="s">
        <v>348</v>
      </c>
    </row>
    <row r="149" spans="1:4" x14ac:dyDescent="0.25">
      <c r="A149" t="s">
        <v>249</v>
      </c>
      <c r="B149" t="s">
        <v>0</v>
      </c>
      <c r="C149" t="s">
        <v>348</v>
      </c>
    </row>
    <row r="150" spans="1:4" x14ac:dyDescent="0.25">
      <c r="A150" t="s">
        <v>385</v>
      </c>
      <c r="B150" t="s">
        <v>0</v>
      </c>
      <c r="C150" t="s">
        <v>347</v>
      </c>
    </row>
    <row r="151" spans="1:4" x14ac:dyDescent="0.25">
      <c r="A151" t="s">
        <v>385</v>
      </c>
      <c r="B151" t="s">
        <v>6</v>
      </c>
      <c r="C151" t="s">
        <v>347</v>
      </c>
    </row>
    <row r="152" spans="1:4" x14ac:dyDescent="0.25">
      <c r="A152" t="s">
        <v>385</v>
      </c>
      <c r="B152" t="s">
        <v>6</v>
      </c>
      <c r="C152" t="s">
        <v>348</v>
      </c>
    </row>
    <row r="153" spans="1:4" x14ac:dyDescent="0.25">
      <c r="A153" t="s">
        <v>385</v>
      </c>
      <c r="B153" t="s">
        <v>0</v>
      </c>
      <c r="C153" t="s">
        <v>348</v>
      </c>
    </row>
    <row r="154" spans="1:4" x14ac:dyDescent="0.25">
      <c r="A154" t="s">
        <v>385</v>
      </c>
      <c r="B154" t="s">
        <v>0</v>
      </c>
      <c r="C154" t="s">
        <v>349</v>
      </c>
    </row>
    <row r="155" spans="1:4" x14ac:dyDescent="0.25">
      <c r="A155" t="s">
        <v>385</v>
      </c>
      <c r="B155" t="s">
        <v>6</v>
      </c>
      <c r="C155" t="s">
        <v>349</v>
      </c>
    </row>
    <row r="156" spans="1:4" x14ac:dyDescent="0.25">
      <c r="A156" t="s">
        <v>33</v>
      </c>
      <c r="B156" t="s">
        <v>0</v>
      </c>
      <c r="C156" t="s">
        <v>347</v>
      </c>
    </row>
    <row r="157" spans="1:4" x14ac:dyDescent="0.25">
      <c r="A157" t="s">
        <v>33</v>
      </c>
      <c r="B157" t="s">
        <v>6</v>
      </c>
      <c r="C157" t="s">
        <v>347</v>
      </c>
    </row>
    <row r="158" spans="1:4" x14ac:dyDescent="0.25">
      <c r="A158" t="s">
        <v>33</v>
      </c>
      <c r="B158" t="s">
        <v>6</v>
      </c>
      <c r="C158" t="s">
        <v>348</v>
      </c>
    </row>
    <row r="159" spans="1:4" x14ac:dyDescent="0.25">
      <c r="A159" t="s">
        <v>33</v>
      </c>
      <c r="B159" t="s">
        <v>0</v>
      </c>
      <c r="C159" t="s">
        <v>348</v>
      </c>
    </row>
    <row r="160" spans="1:4" x14ac:dyDescent="0.25">
      <c r="A160" t="s">
        <v>34</v>
      </c>
      <c r="B160" t="s">
        <v>0</v>
      </c>
      <c r="C160" t="s">
        <v>347</v>
      </c>
      <c r="D160" t="s">
        <v>353</v>
      </c>
    </row>
    <row r="161" spans="1:4" x14ac:dyDescent="0.25">
      <c r="A161" t="s">
        <v>34</v>
      </c>
      <c r="B161" t="s">
        <v>6</v>
      </c>
      <c r="C161" t="s">
        <v>347</v>
      </c>
    </row>
    <row r="162" spans="1:4" x14ac:dyDescent="0.25">
      <c r="A162" t="s">
        <v>34</v>
      </c>
      <c r="B162" t="s">
        <v>6</v>
      </c>
      <c r="C162" t="s">
        <v>348</v>
      </c>
    </row>
    <row r="163" spans="1:4" x14ac:dyDescent="0.25">
      <c r="A163" t="s">
        <v>34</v>
      </c>
      <c r="B163" t="s">
        <v>0</v>
      </c>
      <c r="C163" t="s">
        <v>348</v>
      </c>
      <c r="D163" t="s">
        <v>353</v>
      </c>
    </row>
    <row r="164" spans="1:4" x14ac:dyDescent="0.25">
      <c r="A164" t="s">
        <v>34</v>
      </c>
      <c r="B164" t="s">
        <v>0</v>
      </c>
      <c r="C164" t="s">
        <v>227</v>
      </c>
      <c r="D164" t="s">
        <v>353</v>
      </c>
    </row>
    <row r="165" spans="1:4" x14ac:dyDescent="0.25">
      <c r="A165" t="s">
        <v>35</v>
      </c>
      <c r="B165" t="s">
        <v>0</v>
      </c>
      <c r="C165" t="s">
        <v>347</v>
      </c>
    </row>
    <row r="166" spans="1:4" x14ac:dyDescent="0.25">
      <c r="A166" t="s">
        <v>35</v>
      </c>
      <c r="B166" t="s">
        <v>6</v>
      </c>
      <c r="C166" t="s">
        <v>347</v>
      </c>
    </row>
    <row r="167" spans="1:4" x14ac:dyDescent="0.25">
      <c r="A167" t="s">
        <v>35</v>
      </c>
      <c r="B167" t="s">
        <v>6</v>
      </c>
      <c r="C167" t="s">
        <v>348</v>
      </c>
    </row>
    <row r="168" spans="1:4" x14ac:dyDescent="0.25">
      <c r="A168" t="s">
        <v>35</v>
      </c>
      <c r="B168" t="s">
        <v>0</v>
      </c>
      <c r="C168" t="s">
        <v>348</v>
      </c>
    </row>
    <row r="169" spans="1:4" x14ac:dyDescent="0.25">
      <c r="A169" t="s">
        <v>250</v>
      </c>
      <c r="B169" t="s">
        <v>0</v>
      </c>
      <c r="C169" t="s">
        <v>347</v>
      </c>
    </row>
    <row r="170" spans="1:4" x14ac:dyDescent="0.25">
      <c r="A170" t="s">
        <v>250</v>
      </c>
      <c r="B170" t="s">
        <v>6</v>
      </c>
      <c r="C170" t="s">
        <v>347</v>
      </c>
    </row>
    <row r="171" spans="1:4" x14ac:dyDescent="0.25">
      <c r="A171" t="s">
        <v>250</v>
      </c>
      <c r="B171" t="s">
        <v>6</v>
      </c>
      <c r="C171" t="s">
        <v>348</v>
      </c>
    </row>
    <row r="172" spans="1:4" x14ac:dyDescent="0.25">
      <c r="A172" t="s">
        <v>250</v>
      </c>
      <c r="B172" t="s">
        <v>0</v>
      </c>
      <c r="C172" t="s">
        <v>348</v>
      </c>
    </row>
    <row r="173" spans="1:4" x14ac:dyDescent="0.25">
      <c r="A173" t="s">
        <v>36</v>
      </c>
      <c r="B173" t="s">
        <v>0</v>
      </c>
      <c r="C173" t="s">
        <v>347</v>
      </c>
    </row>
    <row r="174" spans="1:4" x14ac:dyDescent="0.25">
      <c r="A174" t="s">
        <v>36</v>
      </c>
      <c r="B174" t="s">
        <v>6</v>
      </c>
      <c r="C174" t="s">
        <v>347</v>
      </c>
    </row>
    <row r="175" spans="1:4" x14ac:dyDescent="0.25">
      <c r="A175" t="s">
        <v>36</v>
      </c>
      <c r="B175" t="s">
        <v>6</v>
      </c>
      <c r="C175" t="s">
        <v>348</v>
      </c>
    </row>
    <row r="176" spans="1:4" x14ac:dyDescent="0.25">
      <c r="A176" t="s">
        <v>36</v>
      </c>
      <c r="B176" t="s">
        <v>0</v>
      </c>
      <c r="C176" t="s">
        <v>348</v>
      </c>
    </row>
    <row r="177" spans="1:3" x14ac:dyDescent="0.25">
      <c r="A177" t="s">
        <v>37</v>
      </c>
      <c r="B177" t="s">
        <v>0</v>
      </c>
      <c r="C177" t="s">
        <v>347</v>
      </c>
    </row>
    <row r="178" spans="1:3" x14ac:dyDescent="0.25">
      <c r="A178" t="s">
        <v>37</v>
      </c>
      <c r="B178" t="s">
        <v>6</v>
      </c>
      <c r="C178" t="s">
        <v>347</v>
      </c>
    </row>
    <row r="179" spans="1:3" x14ac:dyDescent="0.25">
      <c r="A179" t="s">
        <v>37</v>
      </c>
      <c r="B179" t="s">
        <v>6</v>
      </c>
      <c r="C179" t="s">
        <v>348</v>
      </c>
    </row>
    <row r="180" spans="1:3" x14ac:dyDescent="0.25">
      <c r="A180" t="s">
        <v>37</v>
      </c>
      <c r="B180" t="s">
        <v>0</v>
      </c>
      <c r="C180" t="s">
        <v>348</v>
      </c>
    </row>
    <row r="181" spans="1:3" x14ac:dyDescent="0.25">
      <c r="A181" t="s">
        <v>37</v>
      </c>
      <c r="B181" t="s">
        <v>6</v>
      </c>
      <c r="C181" t="s">
        <v>349</v>
      </c>
    </row>
    <row r="182" spans="1:3" x14ac:dyDescent="0.25">
      <c r="A182" t="s">
        <v>38</v>
      </c>
      <c r="B182" t="s">
        <v>0</v>
      </c>
      <c r="C182" t="s">
        <v>347</v>
      </c>
    </row>
    <row r="183" spans="1:3" x14ac:dyDescent="0.25">
      <c r="A183" t="s">
        <v>38</v>
      </c>
      <c r="B183" t="s">
        <v>6</v>
      </c>
      <c r="C183" t="s">
        <v>347</v>
      </c>
    </row>
    <row r="184" spans="1:3" x14ac:dyDescent="0.25">
      <c r="A184" t="s">
        <v>38</v>
      </c>
      <c r="B184" t="s">
        <v>6</v>
      </c>
      <c r="C184" t="s">
        <v>348</v>
      </c>
    </row>
    <row r="185" spans="1:3" x14ac:dyDescent="0.25">
      <c r="A185" t="s">
        <v>38</v>
      </c>
      <c r="B185" t="s">
        <v>0</v>
      </c>
      <c r="C185" t="s">
        <v>348</v>
      </c>
    </row>
    <row r="186" spans="1:3" x14ac:dyDescent="0.25">
      <c r="A186" t="s">
        <v>39</v>
      </c>
      <c r="B186" t="s">
        <v>0</v>
      </c>
      <c r="C186" t="s">
        <v>347</v>
      </c>
    </row>
    <row r="187" spans="1:3" x14ac:dyDescent="0.25">
      <c r="A187" t="s">
        <v>39</v>
      </c>
      <c r="B187" t="s">
        <v>6</v>
      </c>
      <c r="C187" t="s">
        <v>347</v>
      </c>
    </row>
    <row r="188" spans="1:3" x14ac:dyDescent="0.25">
      <c r="A188" t="s">
        <v>39</v>
      </c>
      <c r="B188" t="s">
        <v>6</v>
      </c>
      <c r="C188" t="s">
        <v>348</v>
      </c>
    </row>
    <row r="189" spans="1:3" x14ac:dyDescent="0.25">
      <c r="A189" t="s">
        <v>39</v>
      </c>
      <c r="B189" t="s">
        <v>0</v>
      </c>
      <c r="C189" t="s">
        <v>348</v>
      </c>
    </row>
    <row r="190" spans="1:3" x14ac:dyDescent="0.25">
      <c r="A190" t="s">
        <v>386</v>
      </c>
      <c r="B190" t="s">
        <v>0</v>
      </c>
      <c r="C190" t="s">
        <v>347</v>
      </c>
    </row>
    <row r="191" spans="1:3" x14ac:dyDescent="0.25">
      <c r="A191" t="s">
        <v>386</v>
      </c>
      <c r="B191" t="s">
        <v>6</v>
      </c>
      <c r="C191" t="s">
        <v>347</v>
      </c>
    </row>
    <row r="192" spans="1:3" x14ac:dyDescent="0.25">
      <c r="A192" t="s">
        <v>386</v>
      </c>
      <c r="B192" t="s">
        <v>6</v>
      </c>
      <c r="C192" t="s">
        <v>348</v>
      </c>
    </row>
    <row r="193" spans="1:4" x14ac:dyDescent="0.25">
      <c r="A193" t="s">
        <v>386</v>
      </c>
      <c r="B193" t="s">
        <v>0</v>
      </c>
      <c r="C193" t="s">
        <v>348</v>
      </c>
    </row>
    <row r="194" spans="1:4" x14ac:dyDescent="0.25">
      <c r="A194" s="42" t="s">
        <v>659</v>
      </c>
      <c r="B194" s="42" t="s">
        <v>532</v>
      </c>
      <c r="C194" s="42" t="s">
        <v>532</v>
      </c>
      <c r="D194" s="42" t="s">
        <v>532</v>
      </c>
    </row>
    <row r="195" spans="1:4" x14ac:dyDescent="0.25">
      <c r="A195" t="s">
        <v>40</v>
      </c>
      <c r="B195" t="s">
        <v>0</v>
      </c>
      <c r="C195" t="s">
        <v>347</v>
      </c>
    </row>
    <row r="196" spans="1:4" x14ac:dyDescent="0.25">
      <c r="A196" t="s">
        <v>40</v>
      </c>
      <c r="B196" t="s">
        <v>6</v>
      </c>
      <c r="C196" t="s">
        <v>347</v>
      </c>
    </row>
    <row r="197" spans="1:4" x14ac:dyDescent="0.25">
      <c r="A197" t="s">
        <v>40</v>
      </c>
      <c r="B197" t="s">
        <v>6</v>
      </c>
      <c r="C197" t="s">
        <v>348</v>
      </c>
    </row>
    <row r="198" spans="1:4" x14ac:dyDescent="0.25">
      <c r="A198" t="s">
        <v>40</v>
      </c>
      <c r="B198" t="s">
        <v>0</v>
      </c>
      <c r="C198" t="s">
        <v>348</v>
      </c>
    </row>
    <row r="199" spans="1:4" x14ac:dyDescent="0.25">
      <c r="A199" t="s">
        <v>41</v>
      </c>
      <c r="B199" t="s">
        <v>6</v>
      </c>
      <c r="C199" t="s">
        <v>347</v>
      </c>
    </row>
    <row r="200" spans="1:4" x14ac:dyDescent="0.25">
      <c r="A200" t="s">
        <v>41</v>
      </c>
      <c r="B200" t="s">
        <v>0</v>
      </c>
      <c r="C200" t="s">
        <v>347</v>
      </c>
    </row>
    <row r="201" spans="1:4" x14ac:dyDescent="0.25">
      <c r="A201" t="s">
        <v>41</v>
      </c>
      <c r="B201" t="s">
        <v>0</v>
      </c>
      <c r="C201" t="s">
        <v>348</v>
      </c>
    </row>
    <row r="202" spans="1:4" x14ac:dyDescent="0.25">
      <c r="A202" t="s">
        <v>41</v>
      </c>
      <c r="B202" t="s">
        <v>6</v>
      </c>
      <c r="C202" t="s">
        <v>348</v>
      </c>
    </row>
    <row r="203" spans="1:4" x14ac:dyDescent="0.25">
      <c r="A203" t="s">
        <v>42</v>
      </c>
      <c r="B203" t="s">
        <v>0</v>
      </c>
      <c r="C203" t="s">
        <v>347</v>
      </c>
    </row>
    <row r="204" spans="1:4" x14ac:dyDescent="0.25">
      <c r="A204" t="s">
        <v>42</v>
      </c>
      <c r="B204" t="s">
        <v>6</v>
      </c>
      <c r="C204" t="s">
        <v>347</v>
      </c>
    </row>
    <row r="205" spans="1:4" x14ac:dyDescent="0.25">
      <c r="A205" t="s">
        <v>43</v>
      </c>
      <c r="B205" t="s">
        <v>0</v>
      </c>
      <c r="C205" t="s">
        <v>347</v>
      </c>
    </row>
    <row r="206" spans="1:4" x14ac:dyDescent="0.25">
      <c r="A206" t="s">
        <v>43</v>
      </c>
      <c r="B206" t="s">
        <v>0</v>
      </c>
      <c r="C206" t="s">
        <v>348</v>
      </c>
    </row>
    <row r="207" spans="1:4" x14ac:dyDescent="0.25">
      <c r="A207" t="s">
        <v>43</v>
      </c>
      <c r="B207" t="s">
        <v>6</v>
      </c>
      <c r="C207" t="s">
        <v>227</v>
      </c>
      <c r="D207" t="s">
        <v>228</v>
      </c>
    </row>
    <row r="208" spans="1:4" x14ac:dyDescent="0.25">
      <c r="A208" t="s">
        <v>44</v>
      </c>
      <c r="B208" t="s">
        <v>0</v>
      </c>
      <c r="C208" t="s">
        <v>347</v>
      </c>
    </row>
    <row r="209" spans="1:4" x14ac:dyDescent="0.25">
      <c r="A209" t="s">
        <v>44</v>
      </c>
      <c r="B209" t="s">
        <v>6</v>
      </c>
      <c r="C209" t="s">
        <v>347</v>
      </c>
    </row>
    <row r="210" spans="1:4" x14ac:dyDescent="0.25">
      <c r="A210" t="s">
        <v>44</v>
      </c>
      <c r="B210" t="s">
        <v>6</v>
      </c>
      <c r="C210" t="s">
        <v>348</v>
      </c>
    </row>
    <row r="211" spans="1:4" x14ac:dyDescent="0.25">
      <c r="A211" t="s">
        <v>44</v>
      </c>
      <c r="B211" t="s">
        <v>0</v>
      </c>
      <c r="C211" t="s">
        <v>348</v>
      </c>
    </row>
    <row r="212" spans="1:4" x14ac:dyDescent="0.25">
      <c r="A212" t="s">
        <v>45</v>
      </c>
      <c r="B212" t="s">
        <v>0</v>
      </c>
      <c r="C212" t="s">
        <v>347</v>
      </c>
    </row>
    <row r="213" spans="1:4" x14ac:dyDescent="0.25">
      <c r="A213" t="s">
        <v>45</v>
      </c>
      <c r="B213" t="s">
        <v>6</v>
      </c>
      <c r="C213" t="s">
        <v>347</v>
      </c>
    </row>
    <row r="214" spans="1:4" x14ac:dyDescent="0.25">
      <c r="A214" t="s">
        <v>45</v>
      </c>
      <c r="B214" t="s">
        <v>6</v>
      </c>
      <c r="C214" t="s">
        <v>348</v>
      </c>
    </row>
    <row r="215" spans="1:4" x14ac:dyDescent="0.25">
      <c r="A215" t="s">
        <v>45</v>
      </c>
      <c r="B215" t="s">
        <v>0</v>
      </c>
      <c r="C215" t="s">
        <v>348</v>
      </c>
    </row>
    <row r="216" spans="1:4" x14ac:dyDescent="0.25">
      <c r="A216" t="s">
        <v>660</v>
      </c>
      <c r="B216" t="s">
        <v>0</v>
      </c>
      <c r="C216" t="s">
        <v>347</v>
      </c>
    </row>
    <row r="217" spans="1:4" x14ac:dyDescent="0.25">
      <c r="A217" t="s">
        <v>660</v>
      </c>
      <c r="B217" t="s">
        <v>0</v>
      </c>
      <c r="C217" t="s">
        <v>348</v>
      </c>
    </row>
    <row r="218" spans="1:4" x14ac:dyDescent="0.25">
      <c r="A218" s="42" t="s">
        <v>660</v>
      </c>
      <c r="B218" s="42" t="s">
        <v>532</v>
      </c>
      <c r="C218" s="42" t="s">
        <v>532</v>
      </c>
      <c r="D218" s="42" t="s">
        <v>532</v>
      </c>
    </row>
    <row r="219" spans="1:4" x14ac:dyDescent="0.25">
      <c r="A219" t="s">
        <v>46</v>
      </c>
      <c r="B219" t="s">
        <v>0</v>
      </c>
      <c r="C219" t="s">
        <v>347</v>
      </c>
    </row>
    <row r="220" spans="1:4" x14ac:dyDescent="0.25">
      <c r="A220" t="s">
        <v>46</v>
      </c>
      <c r="B220" t="s">
        <v>6</v>
      </c>
      <c r="C220" t="s">
        <v>347</v>
      </c>
    </row>
    <row r="221" spans="1:4" x14ac:dyDescent="0.25">
      <c r="A221" t="s">
        <v>46</v>
      </c>
      <c r="B221" t="s">
        <v>6</v>
      </c>
      <c r="C221" t="s">
        <v>348</v>
      </c>
    </row>
    <row r="222" spans="1:4" x14ac:dyDescent="0.25">
      <c r="A222" t="s">
        <v>46</v>
      </c>
      <c r="B222" t="s">
        <v>0</v>
      </c>
      <c r="C222" t="s">
        <v>348</v>
      </c>
    </row>
    <row r="223" spans="1:4" x14ac:dyDescent="0.25">
      <c r="A223" t="s">
        <v>47</v>
      </c>
      <c r="B223" t="s">
        <v>0</v>
      </c>
      <c r="C223" t="s">
        <v>347</v>
      </c>
    </row>
    <row r="224" spans="1:4" x14ac:dyDescent="0.25">
      <c r="A224" t="s">
        <v>47</v>
      </c>
      <c r="B224" t="s">
        <v>6</v>
      </c>
      <c r="C224" t="s">
        <v>347</v>
      </c>
    </row>
    <row r="225" spans="1:3" x14ac:dyDescent="0.25">
      <c r="A225" t="s">
        <v>47</v>
      </c>
      <c r="B225" t="s">
        <v>6</v>
      </c>
      <c r="C225" t="s">
        <v>348</v>
      </c>
    </row>
    <row r="226" spans="1:3" x14ac:dyDescent="0.25">
      <c r="A226" t="s">
        <v>47</v>
      </c>
      <c r="B226" t="s">
        <v>0</v>
      </c>
      <c r="C226" t="s">
        <v>348</v>
      </c>
    </row>
    <row r="227" spans="1:3" x14ac:dyDescent="0.25">
      <c r="A227" t="s">
        <v>254</v>
      </c>
      <c r="B227" t="s">
        <v>0</v>
      </c>
      <c r="C227" t="s">
        <v>347</v>
      </c>
    </row>
    <row r="228" spans="1:3" x14ac:dyDescent="0.25">
      <c r="A228" t="s">
        <v>254</v>
      </c>
      <c r="B228" t="s">
        <v>6</v>
      </c>
      <c r="C228" t="s">
        <v>347</v>
      </c>
    </row>
    <row r="229" spans="1:3" x14ac:dyDescent="0.25">
      <c r="A229" t="s">
        <v>254</v>
      </c>
      <c r="B229" t="s">
        <v>6</v>
      </c>
      <c r="C229" t="s">
        <v>348</v>
      </c>
    </row>
    <row r="230" spans="1:3" x14ac:dyDescent="0.25">
      <c r="A230" t="s">
        <v>254</v>
      </c>
      <c r="B230" t="s">
        <v>0</v>
      </c>
      <c r="C230" t="s">
        <v>348</v>
      </c>
    </row>
    <row r="231" spans="1:3" x14ac:dyDescent="0.25">
      <c r="A231" t="s">
        <v>48</v>
      </c>
      <c r="B231" t="s">
        <v>0</v>
      </c>
      <c r="C231" t="s">
        <v>347</v>
      </c>
    </row>
    <row r="232" spans="1:3" x14ac:dyDescent="0.25">
      <c r="A232" t="s">
        <v>48</v>
      </c>
      <c r="B232" t="s">
        <v>6</v>
      </c>
      <c r="C232" t="s">
        <v>347</v>
      </c>
    </row>
    <row r="233" spans="1:3" x14ac:dyDescent="0.25">
      <c r="A233" t="s">
        <v>48</v>
      </c>
      <c r="B233" t="s">
        <v>6</v>
      </c>
      <c r="C233" t="s">
        <v>348</v>
      </c>
    </row>
    <row r="234" spans="1:3" x14ac:dyDescent="0.25">
      <c r="A234" t="s">
        <v>48</v>
      </c>
      <c r="B234" t="s">
        <v>0</v>
      </c>
      <c r="C234" t="s">
        <v>348</v>
      </c>
    </row>
    <row r="235" spans="1:3" x14ac:dyDescent="0.25">
      <c r="A235" t="s">
        <v>593</v>
      </c>
      <c r="B235" t="s">
        <v>0</v>
      </c>
      <c r="C235" t="s">
        <v>347</v>
      </c>
    </row>
    <row r="236" spans="1:3" x14ac:dyDescent="0.25">
      <c r="A236" t="s">
        <v>593</v>
      </c>
      <c r="B236" t="s">
        <v>6</v>
      </c>
      <c r="C236" t="s">
        <v>347</v>
      </c>
    </row>
    <row r="237" spans="1:3" x14ac:dyDescent="0.25">
      <c r="A237" t="s">
        <v>593</v>
      </c>
      <c r="B237" t="s">
        <v>6</v>
      </c>
      <c r="C237" t="s">
        <v>348</v>
      </c>
    </row>
    <row r="238" spans="1:3" x14ac:dyDescent="0.25">
      <c r="A238" t="s">
        <v>593</v>
      </c>
      <c r="B238" t="s">
        <v>0</v>
      </c>
      <c r="C238" t="s">
        <v>348</v>
      </c>
    </row>
    <row r="239" spans="1:3" x14ac:dyDescent="0.25">
      <c r="A239" t="s">
        <v>661</v>
      </c>
      <c r="B239" t="s">
        <v>0</v>
      </c>
      <c r="C239" t="s">
        <v>347</v>
      </c>
    </row>
    <row r="240" spans="1:3" x14ac:dyDescent="0.25">
      <c r="A240" t="s">
        <v>661</v>
      </c>
      <c r="B240" t="s">
        <v>6</v>
      </c>
      <c r="C240" t="s">
        <v>347</v>
      </c>
    </row>
    <row r="241" spans="1:3" x14ac:dyDescent="0.25">
      <c r="A241" t="s">
        <v>661</v>
      </c>
      <c r="B241" t="s">
        <v>6</v>
      </c>
      <c r="C241" t="s">
        <v>348</v>
      </c>
    </row>
    <row r="242" spans="1:3" x14ac:dyDescent="0.25">
      <c r="A242" t="s">
        <v>661</v>
      </c>
      <c r="B242" t="s">
        <v>0</v>
      </c>
      <c r="C242" t="s">
        <v>348</v>
      </c>
    </row>
    <row r="243" spans="1:3" x14ac:dyDescent="0.25">
      <c r="A243" t="s">
        <v>661</v>
      </c>
      <c r="B243" t="s">
        <v>6</v>
      </c>
      <c r="C243" t="s">
        <v>349</v>
      </c>
    </row>
    <row r="244" spans="1:3" x14ac:dyDescent="0.25">
      <c r="A244" t="s">
        <v>49</v>
      </c>
      <c r="B244" t="s">
        <v>0</v>
      </c>
      <c r="C244" t="s">
        <v>347</v>
      </c>
    </row>
    <row r="245" spans="1:3" x14ac:dyDescent="0.25">
      <c r="A245" t="s">
        <v>49</v>
      </c>
      <c r="B245" t="s">
        <v>6</v>
      </c>
      <c r="C245" t="s">
        <v>347</v>
      </c>
    </row>
    <row r="246" spans="1:3" x14ac:dyDescent="0.25">
      <c r="A246" t="s">
        <v>49</v>
      </c>
      <c r="B246" t="s">
        <v>6</v>
      </c>
      <c r="C246" t="s">
        <v>348</v>
      </c>
    </row>
    <row r="247" spans="1:3" x14ac:dyDescent="0.25">
      <c r="A247" t="s">
        <v>49</v>
      </c>
      <c r="B247" t="s">
        <v>0</v>
      </c>
      <c r="C247" t="s">
        <v>348</v>
      </c>
    </row>
    <row r="248" spans="1:3" x14ac:dyDescent="0.25">
      <c r="A248" t="s">
        <v>50</v>
      </c>
      <c r="B248" t="s">
        <v>0</v>
      </c>
      <c r="C248" t="s">
        <v>347</v>
      </c>
    </row>
    <row r="249" spans="1:3" x14ac:dyDescent="0.25">
      <c r="A249" t="s">
        <v>50</v>
      </c>
      <c r="B249" t="s">
        <v>6</v>
      </c>
      <c r="C249" t="s">
        <v>347</v>
      </c>
    </row>
    <row r="250" spans="1:3" x14ac:dyDescent="0.25">
      <c r="A250" t="s">
        <v>50</v>
      </c>
      <c r="B250" t="s">
        <v>6</v>
      </c>
      <c r="C250" t="s">
        <v>348</v>
      </c>
    </row>
    <row r="251" spans="1:3" x14ac:dyDescent="0.25">
      <c r="A251" t="s">
        <v>50</v>
      </c>
      <c r="B251" t="s">
        <v>0</v>
      </c>
      <c r="C251" t="s">
        <v>348</v>
      </c>
    </row>
    <row r="252" spans="1:3" x14ac:dyDescent="0.25">
      <c r="A252" t="s">
        <v>51</v>
      </c>
      <c r="B252" t="s">
        <v>0</v>
      </c>
      <c r="C252" t="s">
        <v>347</v>
      </c>
    </row>
    <row r="253" spans="1:3" x14ac:dyDescent="0.25">
      <c r="A253" t="s">
        <v>51</v>
      </c>
      <c r="B253" t="s">
        <v>6</v>
      </c>
      <c r="C253" t="s">
        <v>347</v>
      </c>
    </row>
    <row r="254" spans="1:3" x14ac:dyDescent="0.25">
      <c r="A254" t="s">
        <v>51</v>
      </c>
      <c r="B254" t="s">
        <v>6</v>
      </c>
      <c r="C254" t="s">
        <v>348</v>
      </c>
    </row>
    <row r="255" spans="1:3" x14ac:dyDescent="0.25">
      <c r="A255" t="s">
        <v>51</v>
      </c>
      <c r="B255" t="s">
        <v>0</v>
      </c>
      <c r="C255" t="s">
        <v>348</v>
      </c>
    </row>
    <row r="256" spans="1:3" x14ac:dyDescent="0.25">
      <c r="A256" t="s">
        <v>52</v>
      </c>
      <c r="B256" t="s">
        <v>0</v>
      </c>
      <c r="C256" t="s">
        <v>347</v>
      </c>
    </row>
    <row r="257" spans="1:3" x14ac:dyDescent="0.25">
      <c r="A257" t="s">
        <v>52</v>
      </c>
      <c r="B257" t="s">
        <v>6</v>
      </c>
      <c r="C257" t="s">
        <v>347</v>
      </c>
    </row>
    <row r="258" spans="1:3" x14ac:dyDescent="0.25">
      <c r="A258" t="s">
        <v>52</v>
      </c>
      <c r="B258" t="s">
        <v>6</v>
      </c>
      <c r="C258" t="s">
        <v>348</v>
      </c>
    </row>
    <row r="259" spans="1:3" x14ac:dyDescent="0.25">
      <c r="A259" t="s">
        <v>52</v>
      </c>
      <c r="B259" t="s">
        <v>0</v>
      </c>
      <c r="C259" t="s">
        <v>348</v>
      </c>
    </row>
    <row r="260" spans="1:3" x14ac:dyDescent="0.25">
      <c r="A260" t="s">
        <v>53</v>
      </c>
      <c r="B260" t="s">
        <v>0</v>
      </c>
      <c r="C260" t="s">
        <v>347</v>
      </c>
    </row>
    <row r="261" spans="1:3" x14ac:dyDescent="0.25">
      <c r="A261" t="s">
        <v>53</v>
      </c>
      <c r="B261" t="s">
        <v>6</v>
      </c>
      <c r="C261" t="s">
        <v>347</v>
      </c>
    </row>
    <row r="262" spans="1:3" x14ac:dyDescent="0.25">
      <c r="A262" t="s">
        <v>53</v>
      </c>
      <c r="B262" t="s">
        <v>6</v>
      </c>
      <c r="C262" t="s">
        <v>348</v>
      </c>
    </row>
    <row r="263" spans="1:3" x14ac:dyDescent="0.25">
      <c r="A263" t="s">
        <v>53</v>
      </c>
      <c r="B263" t="s">
        <v>0</v>
      </c>
      <c r="C263" t="s">
        <v>348</v>
      </c>
    </row>
    <row r="264" spans="1:3" x14ac:dyDescent="0.25">
      <c r="A264" t="s">
        <v>54</v>
      </c>
      <c r="B264" t="s">
        <v>0</v>
      </c>
      <c r="C264" t="s">
        <v>347</v>
      </c>
    </row>
    <row r="265" spans="1:3" x14ac:dyDescent="0.25">
      <c r="A265" t="s">
        <v>54</v>
      </c>
      <c r="B265" t="s">
        <v>6</v>
      </c>
      <c r="C265" t="s">
        <v>347</v>
      </c>
    </row>
    <row r="266" spans="1:3" x14ac:dyDescent="0.25">
      <c r="A266" t="s">
        <v>54</v>
      </c>
      <c r="B266" t="s">
        <v>6</v>
      </c>
      <c r="C266" t="s">
        <v>348</v>
      </c>
    </row>
    <row r="267" spans="1:3" x14ac:dyDescent="0.25">
      <c r="A267" t="s">
        <v>54</v>
      </c>
      <c r="B267" t="s">
        <v>0</v>
      </c>
      <c r="C267" t="s">
        <v>348</v>
      </c>
    </row>
    <row r="268" spans="1:3" x14ac:dyDescent="0.25">
      <c r="A268" t="s">
        <v>55</v>
      </c>
      <c r="B268" t="s">
        <v>0</v>
      </c>
      <c r="C268" t="s">
        <v>347</v>
      </c>
    </row>
    <row r="269" spans="1:3" x14ac:dyDescent="0.25">
      <c r="A269" t="s">
        <v>55</v>
      </c>
      <c r="B269" t="s">
        <v>6</v>
      </c>
      <c r="C269" t="s">
        <v>347</v>
      </c>
    </row>
    <row r="270" spans="1:3" x14ac:dyDescent="0.25">
      <c r="A270" t="s">
        <v>55</v>
      </c>
      <c r="B270" t="s">
        <v>6</v>
      </c>
      <c r="C270" t="s">
        <v>348</v>
      </c>
    </row>
    <row r="271" spans="1:3" x14ac:dyDescent="0.25">
      <c r="A271" t="s">
        <v>55</v>
      </c>
      <c r="B271" t="s">
        <v>0</v>
      </c>
      <c r="C271" t="s">
        <v>348</v>
      </c>
    </row>
    <row r="272" spans="1:3" x14ac:dyDescent="0.25">
      <c r="A272" t="s">
        <v>257</v>
      </c>
      <c r="B272" t="s">
        <v>0</v>
      </c>
      <c r="C272" t="s">
        <v>347</v>
      </c>
    </row>
    <row r="273" spans="1:3" x14ac:dyDescent="0.25">
      <c r="A273" t="s">
        <v>257</v>
      </c>
      <c r="B273" t="s">
        <v>6</v>
      </c>
      <c r="C273" t="s">
        <v>347</v>
      </c>
    </row>
    <row r="274" spans="1:3" x14ac:dyDescent="0.25">
      <c r="A274" t="s">
        <v>257</v>
      </c>
      <c r="B274" t="s">
        <v>6</v>
      </c>
      <c r="C274" t="s">
        <v>348</v>
      </c>
    </row>
    <row r="275" spans="1:3" x14ac:dyDescent="0.25">
      <c r="A275" t="s">
        <v>257</v>
      </c>
      <c r="B275" t="s">
        <v>0</v>
      </c>
      <c r="C275" t="s">
        <v>348</v>
      </c>
    </row>
    <row r="276" spans="1:3" x14ac:dyDescent="0.25">
      <c r="A276" t="s">
        <v>387</v>
      </c>
      <c r="B276" t="s">
        <v>0</v>
      </c>
      <c r="C276" t="s">
        <v>347</v>
      </c>
    </row>
    <row r="277" spans="1:3" x14ac:dyDescent="0.25">
      <c r="A277" t="s">
        <v>387</v>
      </c>
      <c r="B277" t="s">
        <v>6</v>
      </c>
      <c r="C277" t="s">
        <v>347</v>
      </c>
    </row>
    <row r="278" spans="1:3" x14ac:dyDescent="0.25">
      <c r="A278" t="s">
        <v>387</v>
      </c>
      <c r="B278" t="s">
        <v>6</v>
      </c>
      <c r="C278" t="s">
        <v>348</v>
      </c>
    </row>
    <row r="279" spans="1:3" x14ac:dyDescent="0.25">
      <c r="A279" t="s">
        <v>387</v>
      </c>
      <c r="B279" t="s">
        <v>0</v>
      </c>
      <c r="C279" t="s">
        <v>348</v>
      </c>
    </row>
    <row r="280" spans="1:3" x14ac:dyDescent="0.25">
      <c r="A280" t="s">
        <v>56</v>
      </c>
      <c r="B280" t="s">
        <v>0</v>
      </c>
      <c r="C280" t="s">
        <v>347</v>
      </c>
    </row>
    <row r="281" spans="1:3" x14ac:dyDescent="0.25">
      <c r="A281" t="s">
        <v>56</v>
      </c>
      <c r="B281" t="s">
        <v>6</v>
      </c>
      <c r="C281" t="s">
        <v>347</v>
      </c>
    </row>
    <row r="282" spans="1:3" x14ac:dyDescent="0.25">
      <c r="A282" t="s">
        <v>56</v>
      </c>
      <c r="B282" t="s">
        <v>6</v>
      </c>
      <c r="C282" t="s">
        <v>348</v>
      </c>
    </row>
    <row r="283" spans="1:3" x14ac:dyDescent="0.25">
      <c r="A283" t="s">
        <v>56</v>
      </c>
      <c r="B283" t="s">
        <v>0</v>
      </c>
      <c r="C283" t="s">
        <v>348</v>
      </c>
    </row>
    <row r="284" spans="1:3" x14ac:dyDescent="0.25">
      <c r="A284" t="s">
        <v>388</v>
      </c>
      <c r="B284" t="s">
        <v>0</v>
      </c>
      <c r="C284" t="s">
        <v>347</v>
      </c>
    </row>
    <row r="285" spans="1:3" x14ac:dyDescent="0.25">
      <c r="A285" t="s">
        <v>388</v>
      </c>
      <c r="B285" t="s">
        <v>6</v>
      </c>
      <c r="C285" t="s">
        <v>347</v>
      </c>
    </row>
    <row r="286" spans="1:3" x14ac:dyDescent="0.25">
      <c r="A286" t="s">
        <v>388</v>
      </c>
      <c r="B286" t="s">
        <v>6</v>
      </c>
      <c r="C286" t="s">
        <v>348</v>
      </c>
    </row>
    <row r="287" spans="1:3" x14ac:dyDescent="0.25">
      <c r="A287" t="s">
        <v>388</v>
      </c>
      <c r="B287" t="s">
        <v>0</v>
      </c>
      <c r="C287" t="s">
        <v>348</v>
      </c>
    </row>
    <row r="288" spans="1:3" x14ac:dyDescent="0.25">
      <c r="A288" t="s">
        <v>388</v>
      </c>
      <c r="B288" t="s">
        <v>0</v>
      </c>
      <c r="C288" t="s">
        <v>349</v>
      </c>
    </row>
    <row r="289" spans="1:4" x14ac:dyDescent="0.25">
      <c r="A289" t="s">
        <v>57</v>
      </c>
      <c r="B289" t="s">
        <v>0</v>
      </c>
      <c r="C289" t="s">
        <v>347</v>
      </c>
    </row>
    <row r="290" spans="1:4" x14ac:dyDescent="0.25">
      <c r="A290" t="s">
        <v>57</v>
      </c>
      <c r="B290" t="s">
        <v>6</v>
      </c>
      <c r="C290" t="s">
        <v>347</v>
      </c>
    </row>
    <row r="291" spans="1:4" x14ac:dyDescent="0.25">
      <c r="A291" t="s">
        <v>57</v>
      </c>
      <c r="B291" t="s">
        <v>6</v>
      </c>
      <c r="C291" t="s">
        <v>348</v>
      </c>
    </row>
    <row r="292" spans="1:4" x14ac:dyDescent="0.25">
      <c r="A292" t="s">
        <v>57</v>
      </c>
      <c r="B292" t="s">
        <v>0</v>
      </c>
      <c r="C292" t="s">
        <v>348</v>
      </c>
    </row>
    <row r="293" spans="1:4" x14ac:dyDescent="0.25">
      <c r="A293" t="s">
        <v>58</v>
      </c>
      <c r="B293" t="s">
        <v>0</v>
      </c>
      <c r="C293" t="s">
        <v>347</v>
      </c>
    </row>
    <row r="294" spans="1:4" x14ac:dyDescent="0.25">
      <c r="A294" t="s">
        <v>58</v>
      </c>
      <c r="B294" t="s">
        <v>0</v>
      </c>
      <c r="C294" t="s">
        <v>348</v>
      </c>
    </row>
    <row r="295" spans="1:4" x14ac:dyDescent="0.25">
      <c r="A295" t="s">
        <v>58</v>
      </c>
      <c r="B295" t="s">
        <v>0</v>
      </c>
      <c r="C295" t="s">
        <v>349</v>
      </c>
    </row>
    <row r="296" spans="1:4" x14ac:dyDescent="0.25">
      <c r="A296" t="s">
        <v>58</v>
      </c>
      <c r="B296" t="s">
        <v>6</v>
      </c>
      <c r="C296" t="s">
        <v>227</v>
      </c>
      <c r="D296" t="s">
        <v>229</v>
      </c>
    </row>
    <row r="297" spans="1:4" x14ac:dyDescent="0.25">
      <c r="A297" t="s">
        <v>59</v>
      </c>
      <c r="B297" t="s">
        <v>0</v>
      </c>
      <c r="C297" t="s">
        <v>347</v>
      </c>
    </row>
    <row r="298" spans="1:4" x14ac:dyDescent="0.25">
      <c r="A298" t="s">
        <v>59</v>
      </c>
      <c r="B298" t="s">
        <v>6</v>
      </c>
      <c r="C298" t="s">
        <v>347</v>
      </c>
    </row>
    <row r="299" spans="1:4" x14ac:dyDescent="0.25">
      <c r="A299" t="s">
        <v>59</v>
      </c>
      <c r="B299" t="s">
        <v>6</v>
      </c>
      <c r="C299" t="s">
        <v>348</v>
      </c>
    </row>
    <row r="300" spans="1:4" x14ac:dyDescent="0.25">
      <c r="A300" t="s">
        <v>59</v>
      </c>
      <c r="B300" t="s">
        <v>0</v>
      </c>
      <c r="C300" t="s">
        <v>348</v>
      </c>
    </row>
    <row r="301" spans="1:4" x14ac:dyDescent="0.25">
      <c r="A301" t="s">
        <v>60</v>
      </c>
      <c r="B301" t="s">
        <v>0</v>
      </c>
      <c r="C301" t="s">
        <v>347</v>
      </c>
    </row>
    <row r="302" spans="1:4" x14ac:dyDescent="0.25">
      <c r="A302" t="s">
        <v>60</v>
      </c>
      <c r="B302" t="s">
        <v>6</v>
      </c>
      <c r="C302" t="s">
        <v>347</v>
      </c>
    </row>
    <row r="303" spans="1:4" x14ac:dyDescent="0.25">
      <c r="A303" t="s">
        <v>60</v>
      </c>
      <c r="B303" t="s">
        <v>6</v>
      </c>
      <c r="C303" t="s">
        <v>348</v>
      </c>
    </row>
    <row r="304" spans="1:4" x14ac:dyDescent="0.25">
      <c r="A304" t="s">
        <v>60</v>
      </c>
      <c r="B304" t="s">
        <v>0</v>
      </c>
      <c r="C304" t="s">
        <v>348</v>
      </c>
    </row>
    <row r="305" spans="1:4" x14ac:dyDescent="0.25">
      <c r="A305" t="s">
        <v>613</v>
      </c>
      <c r="B305" t="s">
        <v>0</v>
      </c>
      <c r="C305" t="s">
        <v>347</v>
      </c>
    </row>
    <row r="306" spans="1:4" x14ac:dyDescent="0.25">
      <c r="A306" t="s">
        <v>613</v>
      </c>
      <c r="B306" t="s">
        <v>0</v>
      </c>
      <c r="C306" t="s">
        <v>348</v>
      </c>
    </row>
    <row r="307" spans="1:4" x14ac:dyDescent="0.25">
      <c r="A307" t="s">
        <v>613</v>
      </c>
      <c r="B307" t="s">
        <v>6</v>
      </c>
      <c r="C307" t="s">
        <v>348</v>
      </c>
    </row>
    <row r="308" spans="1:4" x14ac:dyDescent="0.25">
      <c r="A308" t="s">
        <v>61</v>
      </c>
      <c r="B308" t="s">
        <v>0</v>
      </c>
      <c r="C308" t="s">
        <v>347</v>
      </c>
    </row>
    <row r="309" spans="1:4" x14ac:dyDescent="0.25">
      <c r="A309" t="s">
        <v>61</v>
      </c>
      <c r="B309" t="s">
        <v>6</v>
      </c>
      <c r="C309" t="s">
        <v>347</v>
      </c>
    </row>
    <row r="310" spans="1:4" x14ac:dyDescent="0.25">
      <c r="A310" t="s">
        <v>61</v>
      </c>
      <c r="B310" t="s">
        <v>6</v>
      </c>
      <c r="C310" t="s">
        <v>348</v>
      </c>
    </row>
    <row r="311" spans="1:4" x14ac:dyDescent="0.25">
      <c r="A311" t="s">
        <v>61</v>
      </c>
      <c r="B311" t="s">
        <v>0</v>
      </c>
      <c r="C311" t="s">
        <v>348</v>
      </c>
    </row>
    <row r="312" spans="1:4" x14ac:dyDescent="0.25">
      <c r="A312" t="s">
        <v>260</v>
      </c>
      <c r="B312" t="s">
        <v>0</v>
      </c>
      <c r="C312" t="s">
        <v>347</v>
      </c>
    </row>
    <row r="313" spans="1:4" x14ac:dyDescent="0.25">
      <c r="A313" t="s">
        <v>260</v>
      </c>
      <c r="B313" t="s">
        <v>6</v>
      </c>
      <c r="C313" t="s">
        <v>347</v>
      </c>
    </row>
    <row r="314" spans="1:4" x14ac:dyDescent="0.25">
      <c r="A314" t="s">
        <v>260</v>
      </c>
      <c r="B314" t="s">
        <v>6</v>
      </c>
      <c r="C314" t="s">
        <v>348</v>
      </c>
    </row>
    <row r="315" spans="1:4" x14ac:dyDescent="0.25">
      <c r="A315" t="s">
        <v>260</v>
      </c>
      <c r="B315" t="s">
        <v>0</v>
      </c>
      <c r="C315" t="s">
        <v>348</v>
      </c>
    </row>
    <row r="316" spans="1:4" x14ac:dyDescent="0.25">
      <c r="A316" s="42" t="s">
        <v>260</v>
      </c>
      <c r="B316" s="42" t="s">
        <v>532</v>
      </c>
      <c r="C316" s="42" t="s">
        <v>532</v>
      </c>
      <c r="D316" s="42" t="s">
        <v>532</v>
      </c>
    </row>
    <row r="317" spans="1:4" x14ac:dyDescent="0.25">
      <c r="A317" t="s">
        <v>62</v>
      </c>
      <c r="B317" t="s">
        <v>0</v>
      </c>
      <c r="C317" t="s">
        <v>347</v>
      </c>
    </row>
    <row r="318" spans="1:4" x14ac:dyDescent="0.25">
      <c r="A318" t="s">
        <v>62</v>
      </c>
      <c r="B318" t="s">
        <v>6</v>
      </c>
      <c r="C318" t="s">
        <v>347</v>
      </c>
    </row>
    <row r="319" spans="1:4" x14ac:dyDescent="0.25">
      <c r="A319" t="s">
        <v>62</v>
      </c>
      <c r="B319" t="s">
        <v>6</v>
      </c>
      <c r="C319" t="s">
        <v>348</v>
      </c>
    </row>
    <row r="320" spans="1:4" x14ac:dyDescent="0.25">
      <c r="A320" t="s">
        <v>62</v>
      </c>
      <c r="B320" t="s">
        <v>0</v>
      </c>
      <c r="C320" t="s">
        <v>348</v>
      </c>
    </row>
    <row r="321" spans="1:3" x14ac:dyDescent="0.25">
      <c r="A321" t="s">
        <v>62</v>
      </c>
      <c r="B321" t="s">
        <v>6</v>
      </c>
      <c r="C321" t="s">
        <v>349</v>
      </c>
    </row>
    <row r="322" spans="1:3" x14ac:dyDescent="0.25">
      <c r="A322" t="s">
        <v>63</v>
      </c>
      <c r="B322" t="s">
        <v>0</v>
      </c>
      <c r="C322" t="s">
        <v>347</v>
      </c>
    </row>
    <row r="323" spans="1:3" x14ac:dyDescent="0.25">
      <c r="A323" t="s">
        <v>63</v>
      </c>
      <c r="B323" t="s">
        <v>6</v>
      </c>
      <c r="C323" t="s">
        <v>347</v>
      </c>
    </row>
    <row r="324" spans="1:3" x14ac:dyDescent="0.25">
      <c r="A324" t="s">
        <v>63</v>
      </c>
      <c r="B324" t="s">
        <v>6</v>
      </c>
      <c r="C324" t="s">
        <v>348</v>
      </c>
    </row>
    <row r="325" spans="1:3" x14ac:dyDescent="0.25">
      <c r="A325" t="s">
        <v>63</v>
      </c>
      <c r="B325" t="s">
        <v>0</v>
      </c>
      <c r="C325" t="s">
        <v>348</v>
      </c>
    </row>
    <row r="326" spans="1:3" x14ac:dyDescent="0.25">
      <c r="A326" t="s">
        <v>64</v>
      </c>
      <c r="B326" t="s">
        <v>0</v>
      </c>
      <c r="C326" t="s">
        <v>347</v>
      </c>
    </row>
    <row r="327" spans="1:3" x14ac:dyDescent="0.25">
      <c r="A327" t="s">
        <v>64</v>
      </c>
      <c r="B327" t="s">
        <v>6</v>
      </c>
      <c r="C327" t="s">
        <v>347</v>
      </c>
    </row>
    <row r="328" spans="1:3" x14ac:dyDescent="0.25">
      <c r="A328" t="s">
        <v>64</v>
      </c>
      <c r="B328" t="s">
        <v>6</v>
      </c>
      <c r="C328" t="s">
        <v>348</v>
      </c>
    </row>
    <row r="329" spans="1:3" x14ac:dyDescent="0.25">
      <c r="A329" t="s">
        <v>64</v>
      </c>
      <c r="B329" t="s">
        <v>0</v>
      </c>
      <c r="C329" t="s">
        <v>348</v>
      </c>
    </row>
    <row r="330" spans="1:3" x14ac:dyDescent="0.25">
      <c r="A330" t="s">
        <v>65</v>
      </c>
      <c r="B330" t="s">
        <v>0</v>
      </c>
      <c r="C330" t="s">
        <v>347</v>
      </c>
    </row>
    <row r="331" spans="1:3" x14ac:dyDescent="0.25">
      <c r="A331" t="s">
        <v>65</v>
      </c>
      <c r="B331" t="s">
        <v>6</v>
      </c>
      <c r="C331" t="s">
        <v>347</v>
      </c>
    </row>
    <row r="332" spans="1:3" x14ac:dyDescent="0.25">
      <c r="A332" t="s">
        <v>65</v>
      </c>
      <c r="B332" t="s">
        <v>6</v>
      </c>
      <c r="C332" t="s">
        <v>348</v>
      </c>
    </row>
    <row r="333" spans="1:3" x14ac:dyDescent="0.25">
      <c r="A333" t="s">
        <v>65</v>
      </c>
      <c r="B333" t="s">
        <v>0</v>
      </c>
      <c r="C333" t="s">
        <v>348</v>
      </c>
    </row>
    <row r="334" spans="1:3" x14ac:dyDescent="0.25">
      <c r="A334" t="s">
        <v>594</v>
      </c>
      <c r="B334" t="s">
        <v>0</v>
      </c>
      <c r="C334" t="s">
        <v>347</v>
      </c>
    </row>
    <row r="335" spans="1:3" x14ac:dyDescent="0.25">
      <c r="A335" t="s">
        <v>594</v>
      </c>
      <c r="B335" t="s">
        <v>6</v>
      </c>
      <c r="C335" t="s">
        <v>347</v>
      </c>
    </row>
    <row r="336" spans="1:3" x14ac:dyDescent="0.25">
      <c r="A336" t="s">
        <v>594</v>
      </c>
      <c r="B336" t="s">
        <v>6</v>
      </c>
      <c r="C336" t="s">
        <v>348</v>
      </c>
    </row>
    <row r="337" spans="1:4" x14ac:dyDescent="0.25">
      <c r="A337" t="s">
        <v>594</v>
      </c>
      <c r="B337" t="s">
        <v>0</v>
      </c>
      <c r="C337" t="s">
        <v>348</v>
      </c>
    </row>
    <row r="338" spans="1:4" x14ac:dyDescent="0.25">
      <c r="A338" t="s">
        <v>261</v>
      </c>
      <c r="B338" t="s">
        <v>0</v>
      </c>
      <c r="C338" t="s">
        <v>347</v>
      </c>
    </row>
    <row r="339" spans="1:4" x14ac:dyDescent="0.25">
      <c r="A339" t="s">
        <v>261</v>
      </c>
      <c r="B339" t="s">
        <v>0</v>
      </c>
      <c r="C339" t="s">
        <v>348</v>
      </c>
    </row>
    <row r="340" spans="1:4" x14ac:dyDescent="0.25">
      <c r="A340" t="s">
        <v>261</v>
      </c>
      <c r="B340" t="s">
        <v>6</v>
      </c>
      <c r="C340" t="s">
        <v>227</v>
      </c>
      <c r="D340" t="s">
        <v>595</v>
      </c>
    </row>
    <row r="341" spans="1:4" x14ac:dyDescent="0.25">
      <c r="A341" t="s">
        <v>66</v>
      </c>
      <c r="B341" t="s">
        <v>0</v>
      </c>
      <c r="C341" t="s">
        <v>347</v>
      </c>
    </row>
    <row r="342" spans="1:4" x14ac:dyDescent="0.25">
      <c r="A342" t="s">
        <v>66</v>
      </c>
      <c r="B342" t="s">
        <v>6</v>
      </c>
      <c r="C342" t="s">
        <v>347</v>
      </c>
    </row>
    <row r="343" spans="1:4" x14ac:dyDescent="0.25">
      <c r="A343" t="s">
        <v>66</v>
      </c>
      <c r="B343" t="s">
        <v>6</v>
      </c>
      <c r="C343" t="s">
        <v>348</v>
      </c>
    </row>
    <row r="344" spans="1:4" x14ac:dyDescent="0.25">
      <c r="A344" t="s">
        <v>66</v>
      </c>
      <c r="B344" t="s">
        <v>0</v>
      </c>
      <c r="C344" t="s">
        <v>348</v>
      </c>
    </row>
    <row r="345" spans="1:4" x14ac:dyDescent="0.25">
      <c r="A345" t="s">
        <v>67</v>
      </c>
      <c r="B345" t="s">
        <v>0</v>
      </c>
      <c r="C345" t="s">
        <v>347</v>
      </c>
    </row>
    <row r="346" spans="1:4" x14ac:dyDescent="0.25">
      <c r="A346" t="s">
        <v>67</v>
      </c>
      <c r="B346" t="s">
        <v>6</v>
      </c>
      <c r="C346" t="s">
        <v>347</v>
      </c>
    </row>
    <row r="347" spans="1:4" x14ac:dyDescent="0.25">
      <c r="A347" t="s">
        <v>68</v>
      </c>
      <c r="B347" t="s">
        <v>0</v>
      </c>
      <c r="C347" t="s">
        <v>347</v>
      </c>
    </row>
    <row r="348" spans="1:4" x14ac:dyDescent="0.25">
      <c r="A348" t="s">
        <v>68</v>
      </c>
      <c r="B348" t="s">
        <v>6</v>
      </c>
      <c r="C348" t="s">
        <v>347</v>
      </c>
    </row>
    <row r="349" spans="1:4" x14ac:dyDescent="0.25">
      <c r="A349" t="s">
        <v>68</v>
      </c>
      <c r="B349" t="s">
        <v>6</v>
      </c>
      <c r="C349" t="s">
        <v>348</v>
      </c>
    </row>
    <row r="350" spans="1:4" x14ac:dyDescent="0.25">
      <c r="A350" t="s">
        <v>68</v>
      </c>
      <c r="B350" t="s">
        <v>0</v>
      </c>
      <c r="C350" t="s">
        <v>348</v>
      </c>
    </row>
    <row r="351" spans="1:4" x14ac:dyDescent="0.25">
      <c r="A351" t="s">
        <v>69</v>
      </c>
      <c r="B351" t="s">
        <v>0</v>
      </c>
      <c r="C351" t="s">
        <v>347</v>
      </c>
    </row>
    <row r="352" spans="1:4" x14ac:dyDescent="0.25">
      <c r="A352" t="s">
        <v>69</v>
      </c>
      <c r="B352" t="s">
        <v>6</v>
      </c>
      <c r="C352" t="s">
        <v>347</v>
      </c>
    </row>
    <row r="353" spans="1:4" x14ac:dyDescent="0.25">
      <c r="A353" t="s">
        <v>69</v>
      </c>
      <c r="B353" t="s">
        <v>6</v>
      </c>
      <c r="C353" t="s">
        <v>348</v>
      </c>
    </row>
    <row r="354" spans="1:4" x14ac:dyDescent="0.25">
      <c r="A354" t="s">
        <v>69</v>
      </c>
      <c r="B354" t="s">
        <v>0</v>
      </c>
      <c r="C354" t="s">
        <v>348</v>
      </c>
    </row>
    <row r="355" spans="1:4" x14ac:dyDescent="0.25">
      <c r="A355" t="s">
        <v>70</v>
      </c>
      <c r="B355" t="s">
        <v>0</v>
      </c>
      <c r="C355" t="s">
        <v>347</v>
      </c>
    </row>
    <row r="356" spans="1:4" x14ac:dyDescent="0.25">
      <c r="A356" t="s">
        <v>70</v>
      </c>
      <c r="B356" t="s">
        <v>6</v>
      </c>
      <c r="C356" t="s">
        <v>347</v>
      </c>
    </row>
    <row r="357" spans="1:4" x14ac:dyDescent="0.25">
      <c r="A357" t="s">
        <v>70</v>
      </c>
      <c r="B357" t="s">
        <v>6</v>
      </c>
      <c r="C357" t="s">
        <v>348</v>
      </c>
    </row>
    <row r="358" spans="1:4" x14ac:dyDescent="0.25">
      <c r="A358" t="s">
        <v>70</v>
      </c>
      <c r="B358" t="s">
        <v>0</v>
      </c>
      <c r="C358" t="s">
        <v>348</v>
      </c>
    </row>
    <row r="359" spans="1:4" x14ac:dyDescent="0.25">
      <c r="A359" s="42" t="s">
        <v>662</v>
      </c>
      <c r="B359" s="42" t="s">
        <v>532</v>
      </c>
      <c r="C359" s="42" t="s">
        <v>532</v>
      </c>
      <c r="D359" s="42" t="s">
        <v>532</v>
      </c>
    </row>
    <row r="360" spans="1:4" x14ac:dyDescent="0.25">
      <c r="A360" t="s">
        <v>389</v>
      </c>
      <c r="B360" t="s">
        <v>0</v>
      </c>
      <c r="C360" t="s">
        <v>347</v>
      </c>
    </row>
    <row r="361" spans="1:4" x14ac:dyDescent="0.25">
      <c r="A361" t="s">
        <v>389</v>
      </c>
      <c r="B361" t="s">
        <v>0</v>
      </c>
      <c r="C361" t="s">
        <v>348</v>
      </c>
    </row>
    <row r="362" spans="1:4" x14ac:dyDescent="0.25">
      <c r="A362" t="s">
        <v>389</v>
      </c>
      <c r="B362" t="s">
        <v>6</v>
      </c>
      <c r="C362" t="s">
        <v>227</v>
      </c>
      <c r="D362" t="s">
        <v>532</v>
      </c>
    </row>
    <row r="363" spans="1:4" x14ac:dyDescent="0.25">
      <c r="A363" t="s">
        <v>71</v>
      </c>
      <c r="B363" t="s">
        <v>0</v>
      </c>
      <c r="C363" t="s">
        <v>347</v>
      </c>
    </row>
    <row r="364" spans="1:4" x14ac:dyDescent="0.25">
      <c r="A364" t="s">
        <v>71</v>
      </c>
      <c r="B364" t="s">
        <v>0</v>
      </c>
      <c r="C364" t="s">
        <v>348</v>
      </c>
    </row>
    <row r="365" spans="1:4" x14ac:dyDescent="0.25">
      <c r="A365" t="s">
        <v>71</v>
      </c>
      <c r="B365" t="s">
        <v>6</v>
      </c>
      <c r="C365" t="s">
        <v>349</v>
      </c>
    </row>
    <row r="366" spans="1:4" x14ac:dyDescent="0.25">
      <c r="A366" t="s">
        <v>72</v>
      </c>
      <c r="B366" t="s">
        <v>0</v>
      </c>
      <c r="C366" t="s">
        <v>347</v>
      </c>
    </row>
    <row r="367" spans="1:4" x14ac:dyDescent="0.25">
      <c r="A367" t="s">
        <v>72</v>
      </c>
      <c r="B367" t="s">
        <v>6</v>
      </c>
      <c r="C367" t="s">
        <v>347</v>
      </c>
    </row>
    <row r="368" spans="1:4" x14ac:dyDescent="0.25">
      <c r="A368" t="s">
        <v>72</v>
      </c>
      <c r="B368" t="s">
        <v>6</v>
      </c>
      <c r="C368" t="s">
        <v>348</v>
      </c>
    </row>
    <row r="369" spans="1:3" x14ac:dyDescent="0.25">
      <c r="A369" t="s">
        <v>72</v>
      </c>
      <c r="B369" t="s">
        <v>0</v>
      </c>
      <c r="C369" t="s">
        <v>348</v>
      </c>
    </row>
    <row r="370" spans="1:3" x14ac:dyDescent="0.25">
      <c r="A370" t="s">
        <v>73</v>
      </c>
      <c r="B370" t="s">
        <v>0</v>
      </c>
      <c r="C370" t="s">
        <v>347</v>
      </c>
    </row>
    <row r="371" spans="1:3" x14ac:dyDescent="0.25">
      <c r="A371" t="s">
        <v>73</v>
      </c>
      <c r="B371" t="s">
        <v>6</v>
      </c>
      <c r="C371" t="s">
        <v>347</v>
      </c>
    </row>
    <row r="372" spans="1:3" x14ac:dyDescent="0.25">
      <c r="A372" t="s">
        <v>73</v>
      </c>
      <c r="B372" t="s">
        <v>6</v>
      </c>
      <c r="C372" t="s">
        <v>348</v>
      </c>
    </row>
    <row r="373" spans="1:3" x14ac:dyDescent="0.25">
      <c r="A373" t="s">
        <v>73</v>
      </c>
      <c r="B373" t="s">
        <v>0</v>
      </c>
      <c r="C373" t="s">
        <v>348</v>
      </c>
    </row>
    <row r="374" spans="1:3" x14ac:dyDescent="0.25">
      <c r="A374" t="s">
        <v>653</v>
      </c>
      <c r="B374" t="s">
        <v>0</v>
      </c>
      <c r="C374" t="s">
        <v>347</v>
      </c>
    </row>
    <row r="375" spans="1:3" x14ac:dyDescent="0.25">
      <c r="A375" t="s">
        <v>653</v>
      </c>
      <c r="B375" t="s">
        <v>6</v>
      </c>
      <c r="C375" t="s">
        <v>347</v>
      </c>
    </row>
    <row r="376" spans="1:3" x14ac:dyDescent="0.25">
      <c r="A376" t="s">
        <v>653</v>
      </c>
      <c r="B376" t="s">
        <v>6</v>
      </c>
      <c r="C376" t="s">
        <v>348</v>
      </c>
    </row>
    <row r="377" spans="1:3" x14ac:dyDescent="0.25">
      <c r="A377" t="s">
        <v>653</v>
      </c>
      <c r="B377" t="s">
        <v>0</v>
      </c>
      <c r="C377" t="s">
        <v>348</v>
      </c>
    </row>
    <row r="378" spans="1:3" x14ac:dyDescent="0.25">
      <c r="A378" t="s">
        <v>653</v>
      </c>
      <c r="B378" t="s">
        <v>0</v>
      </c>
      <c r="C378" t="s">
        <v>349</v>
      </c>
    </row>
    <row r="379" spans="1:3" x14ac:dyDescent="0.25">
      <c r="A379" t="s">
        <v>653</v>
      </c>
      <c r="B379" t="s">
        <v>6</v>
      </c>
      <c r="C379" t="s">
        <v>349</v>
      </c>
    </row>
    <row r="380" spans="1:3" x14ac:dyDescent="0.25">
      <c r="A380" t="s">
        <v>390</v>
      </c>
      <c r="B380" t="s">
        <v>0</v>
      </c>
      <c r="C380" t="s">
        <v>347</v>
      </c>
    </row>
    <row r="381" spans="1:3" x14ac:dyDescent="0.25">
      <c r="A381" t="s">
        <v>390</v>
      </c>
      <c r="B381" t="s">
        <v>6</v>
      </c>
      <c r="C381" t="s">
        <v>347</v>
      </c>
    </row>
    <row r="382" spans="1:3" x14ac:dyDescent="0.25">
      <c r="A382" t="s">
        <v>390</v>
      </c>
      <c r="B382" t="s">
        <v>6</v>
      </c>
      <c r="C382" t="s">
        <v>348</v>
      </c>
    </row>
    <row r="383" spans="1:3" x14ac:dyDescent="0.25">
      <c r="A383" t="s">
        <v>390</v>
      </c>
      <c r="B383" t="s">
        <v>0</v>
      </c>
      <c r="C383" t="s">
        <v>348</v>
      </c>
    </row>
    <row r="384" spans="1:3" x14ac:dyDescent="0.25">
      <c r="A384" t="s">
        <v>74</v>
      </c>
      <c r="B384" t="s">
        <v>0</v>
      </c>
      <c r="C384" t="s">
        <v>347</v>
      </c>
    </row>
    <row r="385" spans="1:3" x14ac:dyDescent="0.25">
      <c r="A385" t="s">
        <v>74</v>
      </c>
      <c r="B385" t="s">
        <v>6</v>
      </c>
      <c r="C385" t="s">
        <v>347</v>
      </c>
    </row>
    <row r="386" spans="1:3" x14ac:dyDescent="0.25">
      <c r="A386" t="s">
        <v>74</v>
      </c>
      <c r="B386" t="s">
        <v>6</v>
      </c>
      <c r="C386" t="s">
        <v>348</v>
      </c>
    </row>
    <row r="387" spans="1:3" x14ac:dyDescent="0.25">
      <c r="A387" t="s">
        <v>74</v>
      </c>
      <c r="B387" t="s">
        <v>0</v>
      </c>
      <c r="C387" t="s">
        <v>348</v>
      </c>
    </row>
    <row r="388" spans="1:3" x14ac:dyDescent="0.25">
      <c r="A388" t="s">
        <v>75</v>
      </c>
      <c r="B388" t="s">
        <v>0</v>
      </c>
      <c r="C388" t="s">
        <v>347</v>
      </c>
    </row>
    <row r="389" spans="1:3" x14ac:dyDescent="0.25">
      <c r="A389" t="s">
        <v>75</v>
      </c>
      <c r="B389" t="s">
        <v>6</v>
      </c>
      <c r="C389" t="s">
        <v>347</v>
      </c>
    </row>
    <row r="390" spans="1:3" x14ac:dyDescent="0.25">
      <c r="A390" t="s">
        <v>75</v>
      </c>
      <c r="B390" t="s">
        <v>6</v>
      </c>
      <c r="C390" t="s">
        <v>348</v>
      </c>
    </row>
    <row r="391" spans="1:3" x14ac:dyDescent="0.25">
      <c r="A391" t="s">
        <v>75</v>
      </c>
      <c r="B391" t="s">
        <v>0</v>
      </c>
      <c r="C391" t="s">
        <v>348</v>
      </c>
    </row>
    <row r="392" spans="1:3" x14ac:dyDescent="0.25">
      <c r="A392" t="s">
        <v>76</v>
      </c>
      <c r="B392" t="s">
        <v>0</v>
      </c>
      <c r="C392" t="s">
        <v>347</v>
      </c>
    </row>
    <row r="393" spans="1:3" x14ac:dyDescent="0.25">
      <c r="A393" t="s">
        <v>76</v>
      </c>
      <c r="B393" t="s">
        <v>6</v>
      </c>
      <c r="C393" t="s">
        <v>347</v>
      </c>
    </row>
    <row r="394" spans="1:3" x14ac:dyDescent="0.25">
      <c r="A394" t="s">
        <v>76</v>
      </c>
      <c r="B394" t="s">
        <v>6</v>
      </c>
      <c r="C394" t="s">
        <v>348</v>
      </c>
    </row>
    <row r="395" spans="1:3" x14ac:dyDescent="0.25">
      <c r="A395" t="s">
        <v>76</v>
      </c>
      <c r="B395" t="s">
        <v>0</v>
      </c>
      <c r="C395" t="s">
        <v>348</v>
      </c>
    </row>
    <row r="396" spans="1:3" x14ac:dyDescent="0.25">
      <c r="A396" t="s">
        <v>391</v>
      </c>
      <c r="B396" t="s">
        <v>0</v>
      </c>
      <c r="C396" t="s">
        <v>347</v>
      </c>
    </row>
    <row r="397" spans="1:3" x14ac:dyDescent="0.25">
      <c r="A397" t="s">
        <v>391</v>
      </c>
      <c r="B397" t="s">
        <v>6</v>
      </c>
      <c r="C397" t="s">
        <v>347</v>
      </c>
    </row>
    <row r="398" spans="1:3" x14ac:dyDescent="0.25">
      <c r="A398" t="s">
        <v>391</v>
      </c>
      <c r="B398" t="s">
        <v>6</v>
      </c>
      <c r="C398" t="s">
        <v>348</v>
      </c>
    </row>
    <row r="399" spans="1:3" x14ac:dyDescent="0.25">
      <c r="A399" t="s">
        <v>391</v>
      </c>
      <c r="B399" t="s">
        <v>0</v>
      </c>
      <c r="C399" t="s">
        <v>348</v>
      </c>
    </row>
    <row r="400" spans="1:3" x14ac:dyDescent="0.25">
      <c r="A400" t="s">
        <v>77</v>
      </c>
      <c r="B400" t="s">
        <v>0</v>
      </c>
      <c r="C400" t="s">
        <v>347</v>
      </c>
    </row>
    <row r="401" spans="1:4" x14ac:dyDescent="0.25">
      <c r="A401" t="s">
        <v>77</v>
      </c>
      <c r="B401" t="s">
        <v>6</v>
      </c>
      <c r="C401" t="s">
        <v>347</v>
      </c>
    </row>
    <row r="402" spans="1:4" x14ac:dyDescent="0.25">
      <c r="A402" t="s">
        <v>77</v>
      </c>
      <c r="B402" t="s">
        <v>6</v>
      </c>
      <c r="C402" t="s">
        <v>348</v>
      </c>
    </row>
    <row r="403" spans="1:4" x14ac:dyDescent="0.25">
      <c r="A403" t="s">
        <v>77</v>
      </c>
      <c r="B403" t="s">
        <v>0</v>
      </c>
      <c r="C403" t="s">
        <v>348</v>
      </c>
    </row>
    <row r="404" spans="1:4" x14ac:dyDescent="0.25">
      <c r="A404" t="s">
        <v>78</v>
      </c>
      <c r="B404" t="s">
        <v>0</v>
      </c>
      <c r="C404" t="s">
        <v>347</v>
      </c>
    </row>
    <row r="405" spans="1:4" x14ac:dyDescent="0.25">
      <c r="A405" t="s">
        <v>78</v>
      </c>
      <c r="B405" t="s">
        <v>6</v>
      </c>
      <c r="C405" t="s">
        <v>347</v>
      </c>
      <c r="D405" t="s">
        <v>354</v>
      </c>
    </row>
    <row r="406" spans="1:4" x14ac:dyDescent="0.25">
      <c r="A406" t="s">
        <v>78</v>
      </c>
      <c r="B406" t="s">
        <v>6</v>
      </c>
      <c r="C406" t="s">
        <v>348</v>
      </c>
      <c r="D406" t="s">
        <v>354</v>
      </c>
    </row>
    <row r="407" spans="1:4" x14ac:dyDescent="0.25">
      <c r="A407" t="s">
        <v>78</v>
      </c>
      <c r="B407" t="s">
        <v>0</v>
      </c>
      <c r="C407" t="s">
        <v>348</v>
      </c>
    </row>
    <row r="408" spans="1:4" x14ac:dyDescent="0.25">
      <c r="A408" t="s">
        <v>78</v>
      </c>
      <c r="B408" t="s">
        <v>6</v>
      </c>
      <c r="C408" t="s">
        <v>227</v>
      </c>
      <c r="D408" t="s">
        <v>354</v>
      </c>
    </row>
    <row r="409" spans="1:4" x14ac:dyDescent="0.25">
      <c r="A409" t="s">
        <v>79</v>
      </c>
      <c r="B409" t="s">
        <v>0</v>
      </c>
      <c r="C409" t="s">
        <v>347</v>
      </c>
    </row>
    <row r="410" spans="1:4" x14ac:dyDescent="0.25">
      <c r="A410" t="s">
        <v>79</v>
      </c>
      <c r="B410" t="s">
        <v>6</v>
      </c>
      <c r="C410" t="s">
        <v>347</v>
      </c>
    </row>
    <row r="411" spans="1:4" x14ac:dyDescent="0.25">
      <c r="A411" t="s">
        <v>79</v>
      </c>
      <c r="B411" t="s">
        <v>6</v>
      </c>
      <c r="C411" t="s">
        <v>348</v>
      </c>
    </row>
    <row r="412" spans="1:4" x14ac:dyDescent="0.25">
      <c r="A412" t="s">
        <v>79</v>
      </c>
      <c r="B412" t="s">
        <v>0</v>
      </c>
      <c r="C412" t="s">
        <v>348</v>
      </c>
    </row>
    <row r="413" spans="1:4" x14ac:dyDescent="0.25">
      <c r="A413" t="s">
        <v>80</v>
      </c>
      <c r="B413" t="s">
        <v>0</v>
      </c>
      <c r="C413" t="s">
        <v>347</v>
      </c>
    </row>
    <row r="414" spans="1:4" x14ac:dyDescent="0.25">
      <c r="A414" t="s">
        <v>80</v>
      </c>
      <c r="B414" t="s">
        <v>6</v>
      </c>
      <c r="C414" t="s">
        <v>347</v>
      </c>
    </row>
    <row r="415" spans="1:4" x14ac:dyDescent="0.25">
      <c r="A415" t="s">
        <v>80</v>
      </c>
      <c r="B415" t="s">
        <v>6</v>
      </c>
      <c r="C415" t="s">
        <v>348</v>
      </c>
    </row>
    <row r="416" spans="1:4" x14ac:dyDescent="0.25">
      <c r="A416" t="s">
        <v>80</v>
      </c>
      <c r="B416" t="s">
        <v>0</v>
      </c>
      <c r="C416" t="s">
        <v>348</v>
      </c>
    </row>
    <row r="417" spans="1:3" x14ac:dyDescent="0.25">
      <c r="A417" t="s">
        <v>392</v>
      </c>
      <c r="B417" t="s">
        <v>0</v>
      </c>
      <c r="C417" t="s">
        <v>347</v>
      </c>
    </row>
    <row r="418" spans="1:3" x14ac:dyDescent="0.25">
      <c r="A418" t="s">
        <v>392</v>
      </c>
      <c r="B418" t="s">
        <v>6</v>
      </c>
      <c r="C418" t="s">
        <v>347</v>
      </c>
    </row>
    <row r="419" spans="1:3" x14ac:dyDescent="0.25">
      <c r="A419" t="s">
        <v>392</v>
      </c>
      <c r="B419" t="s">
        <v>6</v>
      </c>
      <c r="C419" t="s">
        <v>348</v>
      </c>
    </row>
    <row r="420" spans="1:3" x14ac:dyDescent="0.25">
      <c r="A420" t="s">
        <v>392</v>
      </c>
      <c r="B420" t="s">
        <v>0</v>
      </c>
      <c r="C420" t="s">
        <v>348</v>
      </c>
    </row>
    <row r="421" spans="1:3" x14ac:dyDescent="0.25">
      <c r="A421" t="s">
        <v>81</v>
      </c>
      <c r="B421" t="s">
        <v>0</v>
      </c>
      <c r="C421" t="s">
        <v>347</v>
      </c>
    </row>
    <row r="422" spans="1:3" x14ac:dyDescent="0.25">
      <c r="A422" t="s">
        <v>81</v>
      </c>
      <c r="B422" t="s">
        <v>6</v>
      </c>
      <c r="C422" t="s">
        <v>347</v>
      </c>
    </row>
    <row r="423" spans="1:3" x14ac:dyDescent="0.25">
      <c r="A423" t="s">
        <v>81</v>
      </c>
      <c r="B423" t="s">
        <v>6</v>
      </c>
      <c r="C423" t="s">
        <v>348</v>
      </c>
    </row>
    <row r="424" spans="1:3" x14ac:dyDescent="0.25">
      <c r="A424" t="s">
        <v>81</v>
      </c>
      <c r="B424" t="s">
        <v>0</v>
      </c>
      <c r="C424" t="s">
        <v>348</v>
      </c>
    </row>
    <row r="425" spans="1:3" x14ac:dyDescent="0.25">
      <c r="A425" t="s">
        <v>265</v>
      </c>
      <c r="B425" t="s">
        <v>0</v>
      </c>
      <c r="C425" t="s">
        <v>347</v>
      </c>
    </row>
    <row r="426" spans="1:3" x14ac:dyDescent="0.25">
      <c r="A426" t="s">
        <v>265</v>
      </c>
      <c r="B426" t="s">
        <v>6</v>
      </c>
      <c r="C426" t="s">
        <v>347</v>
      </c>
    </row>
    <row r="427" spans="1:3" x14ac:dyDescent="0.25">
      <c r="A427" t="s">
        <v>265</v>
      </c>
      <c r="B427" t="s">
        <v>6</v>
      </c>
      <c r="C427" t="s">
        <v>348</v>
      </c>
    </row>
    <row r="428" spans="1:3" x14ac:dyDescent="0.25">
      <c r="A428" t="s">
        <v>265</v>
      </c>
      <c r="B428" t="s">
        <v>0</v>
      </c>
      <c r="C428" t="s">
        <v>348</v>
      </c>
    </row>
    <row r="429" spans="1:3" x14ac:dyDescent="0.25">
      <c r="A429" t="s">
        <v>393</v>
      </c>
      <c r="B429" t="s">
        <v>0</v>
      </c>
      <c r="C429" t="s">
        <v>347</v>
      </c>
    </row>
    <row r="430" spans="1:3" x14ac:dyDescent="0.25">
      <c r="A430" t="s">
        <v>393</v>
      </c>
      <c r="B430" t="s">
        <v>6</v>
      </c>
      <c r="C430" t="s">
        <v>347</v>
      </c>
    </row>
    <row r="431" spans="1:3" x14ac:dyDescent="0.25">
      <c r="A431" t="s">
        <v>393</v>
      </c>
      <c r="B431" t="s">
        <v>6</v>
      </c>
      <c r="C431" t="s">
        <v>348</v>
      </c>
    </row>
    <row r="432" spans="1:3" x14ac:dyDescent="0.25">
      <c r="A432" t="s">
        <v>393</v>
      </c>
      <c r="B432" t="s">
        <v>0</v>
      </c>
      <c r="C432" t="s">
        <v>348</v>
      </c>
    </row>
    <row r="433" spans="1:3" x14ac:dyDescent="0.25">
      <c r="A433" t="s">
        <v>82</v>
      </c>
      <c r="B433" t="s">
        <v>0</v>
      </c>
      <c r="C433" t="s">
        <v>347</v>
      </c>
    </row>
    <row r="434" spans="1:3" x14ac:dyDescent="0.25">
      <c r="A434" t="s">
        <v>82</v>
      </c>
      <c r="B434" t="s">
        <v>6</v>
      </c>
      <c r="C434" t="s">
        <v>347</v>
      </c>
    </row>
    <row r="435" spans="1:3" x14ac:dyDescent="0.25">
      <c r="A435" t="s">
        <v>82</v>
      </c>
      <c r="B435" t="s">
        <v>6</v>
      </c>
      <c r="C435" t="s">
        <v>348</v>
      </c>
    </row>
    <row r="436" spans="1:3" x14ac:dyDescent="0.25">
      <c r="A436" t="s">
        <v>82</v>
      </c>
      <c r="B436" t="s">
        <v>0</v>
      </c>
      <c r="C436" t="s">
        <v>348</v>
      </c>
    </row>
    <row r="437" spans="1:3" x14ac:dyDescent="0.25">
      <c r="A437" t="s">
        <v>394</v>
      </c>
      <c r="B437" t="s">
        <v>0</v>
      </c>
      <c r="C437" t="s">
        <v>347</v>
      </c>
    </row>
    <row r="438" spans="1:3" x14ac:dyDescent="0.25">
      <c r="A438" t="s">
        <v>394</v>
      </c>
      <c r="B438" t="s">
        <v>6</v>
      </c>
      <c r="C438" t="s">
        <v>347</v>
      </c>
    </row>
    <row r="439" spans="1:3" x14ac:dyDescent="0.25">
      <c r="A439" t="s">
        <v>394</v>
      </c>
      <c r="B439" t="s">
        <v>6</v>
      </c>
      <c r="C439" t="s">
        <v>348</v>
      </c>
    </row>
    <row r="440" spans="1:3" x14ac:dyDescent="0.25">
      <c r="A440" t="s">
        <v>394</v>
      </c>
      <c r="B440" t="s">
        <v>0</v>
      </c>
      <c r="C440" t="s">
        <v>348</v>
      </c>
    </row>
    <row r="441" spans="1:3" x14ac:dyDescent="0.25">
      <c r="A441" t="s">
        <v>83</v>
      </c>
      <c r="B441" t="s">
        <v>0</v>
      </c>
      <c r="C441" t="s">
        <v>347</v>
      </c>
    </row>
    <row r="442" spans="1:3" x14ac:dyDescent="0.25">
      <c r="A442" t="s">
        <v>83</v>
      </c>
      <c r="B442" t="s">
        <v>6</v>
      </c>
      <c r="C442" t="s">
        <v>347</v>
      </c>
    </row>
    <row r="443" spans="1:3" x14ac:dyDescent="0.25">
      <c r="A443" t="s">
        <v>83</v>
      </c>
      <c r="B443" t="s">
        <v>6</v>
      </c>
      <c r="C443" t="s">
        <v>348</v>
      </c>
    </row>
    <row r="444" spans="1:3" x14ac:dyDescent="0.25">
      <c r="A444" t="s">
        <v>83</v>
      </c>
      <c r="B444" t="s">
        <v>0</v>
      </c>
      <c r="C444" t="s">
        <v>348</v>
      </c>
    </row>
    <row r="445" spans="1:3" x14ac:dyDescent="0.25">
      <c r="A445" t="s">
        <v>598</v>
      </c>
      <c r="B445" t="s">
        <v>0</v>
      </c>
      <c r="C445" t="s">
        <v>347</v>
      </c>
    </row>
    <row r="446" spans="1:3" x14ac:dyDescent="0.25">
      <c r="A446" t="s">
        <v>598</v>
      </c>
      <c r="B446" t="s">
        <v>6</v>
      </c>
      <c r="C446" t="s">
        <v>347</v>
      </c>
    </row>
    <row r="447" spans="1:3" x14ac:dyDescent="0.25">
      <c r="A447" t="s">
        <v>598</v>
      </c>
      <c r="B447" t="s">
        <v>0</v>
      </c>
      <c r="C447" t="s">
        <v>348</v>
      </c>
    </row>
    <row r="448" spans="1:3" x14ac:dyDescent="0.25">
      <c r="A448" t="s">
        <v>395</v>
      </c>
      <c r="B448" t="s">
        <v>0</v>
      </c>
      <c r="C448" t="s">
        <v>347</v>
      </c>
    </row>
    <row r="449" spans="1:3" x14ac:dyDescent="0.25">
      <c r="A449" t="s">
        <v>395</v>
      </c>
      <c r="B449" t="s">
        <v>6</v>
      </c>
      <c r="C449" t="s">
        <v>347</v>
      </c>
    </row>
    <row r="450" spans="1:3" x14ac:dyDescent="0.25">
      <c r="A450" t="s">
        <v>395</v>
      </c>
      <c r="B450" t="s">
        <v>6</v>
      </c>
      <c r="C450" t="s">
        <v>348</v>
      </c>
    </row>
    <row r="451" spans="1:3" x14ac:dyDescent="0.25">
      <c r="A451" t="s">
        <v>395</v>
      </c>
      <c r="B451" t="s">
        <v>0</v>
      </c>
      <c r="C451" t="s">
        <v>348</v>
      </c>
    </row>
    <row r="452" spans="1:3" x14ac:dyDescent="0.25">
      <c r="A452" t="s">
        <v>84</v>
      </c>
      <c r="B452" t="s">
        <v>0</v>
      </c>
      <c r="C452" t="s">
        <v>347</v>
      </c>
    </row>
    <row r="453" spans="1:3" x14ac:dyDescent="0.25">
      <c r="A453" t="s">
        <v>84</v>
      </c>
      <c r="B453" t="s">
        <v>6</v>
      </c>
      <c r="C453" t="s">
        <v>347</v>
      </c>
    </row>
    <row r="454" spans="1:3" x14ac:dyDescent="0.25">
      <c r="A454" t="s">
        <v>84</v>
      </c>
      <c r="B454" t="s">
        <v>6</v>
      </c>
      <c r="C454" t="s">
        <v>348</v>
      </c>
    </row>
    <row r="455" spans="1:3" x14ac:dyDescent="0.25">
      <c r="A455" t="s">
        <v>84</v>
      </c>
      <c r="B455" t="s">
        <v>0</v>
      </c>
      <c r="C455" t="s">
        <v>348</v>
      </c>
    </row>
    <row r="456" spans="1:3" x14ac:dyDescent="0.25">
      <c r="A456" t="s">
        <v>396</v>
      </c>
      <c r="B456" t="s">
        <v>0</v>
      </c>
      <c r="C456" t="s">
        <v>347</v>
      </c>
    </row>
    <row r="457" spans="1:3" x14ac:dyDescent="0.25">
      <c r="A457" t="s">
        <v>396</v>
      </c>
      <c r="B457" t="s">
        <v>6</v>
      </c>
      <c r="C457" t="s">
        <v>347</v>
      </c>
    </row>
    <row r="458" spans="1:3" x14ac:dyDescent="0.25">
      <c r="A458" t="s">
        <v>396</v>
      </c>
      <c r="B458" t="s">
        <v>0</v>
      </c>
      <c r="C458" t="s">
        <v>348</v>
      </c>
    </row>
    <row r="459" spans="1:3" x14ac:dyDescent="0.25">
      <c r="A459" t="s">
        <v>85</v>
      </c>
      <c r="B459" t="s">
        <v>6</v>
      </c>
      <c r="C459" t="s">
        <v>347</v>
      </c>
    </row>
    <row r="460" spans="1:3" x14ac:dyDescent="0.25">
      <c r="A460" t="s">
        <v>85</v>
      </c>
      <c r="B460" t="s">
        <v>0</v>
      </c>
      <c r="C460" t="s">
        <v>347</v>
      </c>
    </row>
    <row r="461" spans="1:3" x14ac:dyDescent="0.25">
      <c r="A461" t="s">
        <v>85</v>
      </c>
      <c r="B461" t="s">
        <v>0</v>
      </c>
      <c r="C461" t="s">
        <v>348</v>
      </c>
    </row>
    <row r="462" spans="1:3" x14ac:dyDescent="0.25">
      <c r="A462" t="s">
        <v>85</v>
      </c>
      <c r="B462" t="s">
        <v>6</v>
      </c>
      <c r="C462" t="s">
        <v>348</v>
      </c>
    </row>
    <row r="463" spans="1:3" x14ac:dyDescent="0.25">
      <c r="A463" t="s">
        <v>152</v>
      </c>
      <c r="B463" t="s">
        <v>0</v>
      </c>
      <c r="C463" t="s">
        <v>347</v>
      </c>
    </row>
    <row r="464" spans="1:3" x14ac:dyDescent="0.25">
      <c r="A464" t="s">
        <v>152</v>
      </c>
      <c r="B464" t="s">
        <v>6</v>
      </c>
      <c r="C464" t="s">
        <v>347</v>
      </c>
    </row>
    <row r="465" spans="1:3" x14ac:dyDescent="0.25">
      <c r="A465" t="s">
        <v>152</v>
      </c>
      <c r="B465" t="s">
        <v>6</v>
      </c>
      <c r="C465" t="s">
        <v>348</v>
      </c>
    </row>
    <row r="466" spans="1:3" x14ac:dyDescent="0.25">
      <c r="A466" t="s">
        <v>152</v>
      </c>
      <c r="B466" t="s">
        <v>0</v>
      </c>
      <c r="C466" t="s">
        <v>348</v>
      </c>
    </row>
    <row r="467" spans="1:3" x14ac:dyDescent="0.25">
      <c r="A467" t="s">
        <v>86</v>
      </c>
      <c r="B467" t="s">
        <v>0</v>
      </c>
      <c r="C467" t="s">
        <v>347</v>
      </c>
    </row>
    <row r="468" spans="1:3" x14ac:dyDescent="0.25">
      <c r="A468" t="s">
        <v>86</v>
      </c>
      <c r="B468" t="s">
        <v>6</v>
      </c>
      <c r="C468" t="s">
        <v>347</v>
      </c>
    </row>
    <row r="469" spans="1:3" x14ac:dyDescent="0.25">
      <c r="A469" t="s">
        <v>86</v>
      </c>
      <c r="B469" t="s">
        <v>6</v>
      </c>
      <c r="C469" t="s">
        <v>348</v>
      </c>
    </row>
    <row r="470" spans="1:3" x14ac:dyDescent="0.25">
      <c r="A470" t="s">
        <v>86</v>
      </c>
      <c r="B470" t="s">
        <v>0</v>
      </c>
      <c r="C470" t="s">
        <v>348</v>
      </c>
    </row>
    <row r="471" spans="1:3" x14ac:dyDescent="0.25">
      <c r="A471" t="s">
        <v>87</v>
      </c>
      <c r="B471" t="s">
        <v>0</v>
      </c>
      <c r="C471" t="s">
        <v>347</v>
      </c>
    </row>
    <row r="472" spans="1:3" x14ac:dyDescent="0.25">
      <c r="A472" t="s">
        <v>87</v>
      </c>
      <c r="B472" t="s">
        <v>6</v>
      </c>
      <c r="C472" t="s">
        <v>347</v>
      </c>
    </row>
    <row r="473" spans="1:3" x14ac:dyDescent="0.25">
      <c r="A473" t="s">
        <v>87</v>
      </c>
      <c r="B473" t="s">
        <v>6</v>
      </c>
      <c r="C473" t="s">
        <v>348</v>
      </c>
    </row>
    <row r="474" spans="1:3" x14ac:dyDescent="0.25">
      <c r="A474" t="s">
        <v>87</v>
      </c>
      <c r="B474" t="s">
        <v>0</v>
      </c>
      <c r="C474" t="s">
        <v>348</v>
      </c>
    </row>
    <row r="475" spans="1:3" x14ac:dyDescent="0.25">
      <c r="A475" t="s">
        <v>87</v>
      </c>
      <c r="B475" t="s">
        <v>0</v>
      </c>
      <c r="C475" t="s">
        <v>349</v>
      </c>
    </row>
    <row r="476" spans="1:3" x14ac:dyDescent="0.25">
      <c r="A476" t="s">
        <v>88</v>
      </c>
      <c r="B476" t="s">
        <v>0</v>
      </c>
      <c r="C476" t="s">
        <v>347</v>
      </c>
    </row>
    <row r="477" spans="1:3" x14ac:dyDescent="0.25">
      <c r="A477" t="s">
        <v>88</v>
      </c>
      <c r="B477" t="s">
        <v>6</v>
      </c>
      <c r="C477" t="s">
        <v>347</v>
      </c>
    </row>
    <row r="478" spans="1:3" x14ac:dyDescent="0.25">
      <c r="A478" t="s">
        <v>88</v>
      </c>
      <c r="B478" t="s">
        <v>6</v>
      </c>
      <c r="C478" t="s">
        <v>348</v>
      </c>
    </row>
    <row r="479" spans="1:3" x14ac:dyDescent="0.25">
      <c r="A479" t="s">
        <v>88</v>
      </c>
      <c r="B479" t="s">
        <v>0</v>
      </c>
      <c r="C479" t="s">
        <v>348</v>
      </c>
    </row>
    <row r="480" spans="1:3" x14ac:dyDescent="0.25">
      <c r="A480" t="s">
        <v>89</v>
      </c>
      <c r="B480" t="s">
        <v>0</v>
      </c>
      <c r="C480" t="s">
        <v>347</v>
      </c>
    </row>
    <row r="481" spans="1:3" x14ac:dyDescent="0.25">
      <c r="A481" t="s">
        <v>89</v>
      </c>
      <c r="B481" t="s">
        <v>6</v>
      </c>
      <c r="C481" t="s">
        <v>347</v>
      </c>
    </row>
    <row r="482" spans="1:3" x14ac:dyDescent="0.25">
      <c r="A482" t="s">
        <v>89</v>
      </c>
      <c r="B482" t="s">
        <v>6</v>
      </c>
      <c r="C482" t="s">
        <v>348</v>
      </c>
    </row>
    <row r="483" spans="1:3" x14ac:dyDescent="0.25">
      <c r="A483" t="s">
        <v>89</v>
      </c>
      <c r="B483" t="s">
        <v>0</v>
      </c>
      <c r="C483" t="s">
        <v>348</v>
      </c>
    </row>
    <row r="484" spans="1:3" x14ac:dyDescent="0.25">
      <c r="A484" t="s">
        <v>397</v>
      </c>
      <c r="B484" t="s">
        <v>0</v>
      </c>
      <c r="C484" t="s">
        <v>347</v>
      </c>
    </row>
    <row r="485" spans="1:3" x14ac:dyDescent="0.25">
      <c r="A485" t="s">
        <v>397</v>
      </c>
      <c r="B485" t="s">
        <v>6</v>
      </c>
      <c r="C485" t="s">
        <v>347</v>
      </c>
    </row>
    <row r="486" spans="1:3" x14ac:dyDescent="0.25">
      <c r="A486" t="s">
        <v>397</v>
      </c>
      <c r="B486" t="s">
        <v>6</v>
      </c>
      <c r="C486" t="s">
        <v>348</v>
      </c>
    </row>
    <row r="487" spans="1:3" x14ac:dyDescent="0.25">
      <c r="A487" t="s">
        <v>397</v>
      </c>
      <c r="B487" t="s">
        <v>0</v>
      </c>
      <c r="C487" t="s">
        <v>348</v>
      </c>
    </row>
    <row r="488" spans="1:3" x14ac:dyDescent="0.25">
      <c r="A488" t="s">
        <v>90</v>
      </c>
      <c r="B488" t="s">
        <v>0</v>
      </c>
      <c r="C488" t="s">
        <v>347</v>
      </c>
    </row>
    <row r="489" spans="1:3" x14ac:dyDescent="0.25">
      <c r="A489" t="s">
        <v>90</v>
      </c>
      <c r="B489" t="s">
        <v>6</v>
      </c>
      <c r="C489" t="s">
        <v>347</v>
      </c>
    </row>
    <row r="490" spans="1:3" x14ac:dyDescent="0.25">
      <c r="A490" t="s">
        <v>90</v>
      </c>
      <c r="B490" t="s">
        <v>6</v>
      </c>
      <c r="C490" t="s">
        <v>348</v>
      </c>
    </row>
    <row r="491" spans="1:3" x14ac:dyDescent="0.25">
      <c r="A491" t="s">
        <v>90</v>
      </c>
      <c r="B491" t="s">
        <v>0</v>
      </c>
      <c r="C491" t="s">
        <v>348</v>
      </c>
    </row>
    <row r="492" spans="1:3" x14ac:dyDescent="0.25">
      <c r="A492" t="s">
        <v>91</v>
      </c>
      <c r="B492" t="s">
        <v>0</v>
      </c>
      <c r="C492" t="s">
        <v>347</v>
      </c>
    </row>
    <row r="493" spans="1:3" x14ac:dyDescent="0.25">
      <c r="A493" t="s">
        <v>91</v>
      </c>
      <c r="B493" t="s">
        <v>6</v>
      </c>
      <c r="C493" t="s">
        <v>347</v>
      </c>
    </row>
    <row r="494" spans="1:3" x14ac:dyDescent="0.25">
      <c r="A494" t="s">
        <v>91</v>
      </c>
      <c r="B494" t="s">
        <v>6</v>
      </c>
      <c r="C494" t="s">
        <v>348</v>
      </c>
    </row>
    <row r="495" spans="1:3" x14ac:dyDescent="0.25">
      <c r="A495" t="s">
        <v>91</v>
      </c>
      <c r="B495" t="s">
        <v>0</v>
      </c>
      <c r="C495" t="s">
        <v>348</v>
      </c>
    </row>
    <row r="496" spans="1:3" x14ac:dyDescent="0.25">
      <c r="A496" t="s">
        <v>92</v>
      </c>
      <c r="B496" t="s">
        <v>0</v>
      </c>
      <c r="C496" t="s">
        <v>347</v>
      </c>
    </row>
    <row r="497" spans="1:4" x14ac:dyDescent="0.25">
      <c r="A497" t="s">
        <v>92</v>
      </c>
      <c r="B497" t="s">
        <v>6</v>
      </c>
      <c r="C497" t="s">
        <v>347</v>
      </c>
    </row>
    <row r="498" spans="1:4" x14ac:dyDescent="0.25">
      <c r="A498" t="s">
        <v>92</v>
      </c>
      <c r="B498" t="s">
        <v>6</v>
      </c>
      <c r="C498" t="s">
        <v>348</v>
      </c>
    </row>
    <row r="499" spans="1:4" x14ac:dyDescent="0.25">
      <c r="A499" t="s">
        <v>92</v>
      </c>
      <c r="B499" t="s">
        <v>0</v>
      </c>
      <c r="C499" t="s">
        <v>348</v>
      </c>
    </row>
    <row r="500" spans="1:4" x14ac:dyDescent="0.25">
      <c r="A500" t="s">
        <v>92</v>
      </c>
      <c r="B500" t="s">
        <v>0</v>
      </c>
      <c r="C500" t="s">
        <v>349</v>
      </c>
    </row>
    <row r="501" spans="1:4" x14ac:dyDescent="0.25">
      <c r="A501" t="s">
        <v>93</v>
      </c>
      <c r="B501" t="s">
        <v>0</v>
      </c>
      <c r="C501" t="s">
        <v>347</v>
      </c>
      <c r="D501" t="s">
        <v>355</v>
      </c>
    </row>
    <row r="502" spans="1:4" x14ac:dyDescent="0.25">
      <c r="A502" t="s">
        <v>93</v>
      </c>
      <c r="B502" t="s">
        <v>6</v>
      </c>
      <c r="C502" t="s">
        <v>347</v>
      </c>
      <c r="D502" t="s">
        <v>355</v>
      </c>
    </row>
    <row r="503" spans="1:4" x14ac:dyDescent="0.25">
      <c r="A503" t="s">
        <v>93</v>
      </c>
      <c r="B503" t="s">
        <v>6</v>
      </c>
      <c r="C503" t="s">
        <v>348</v>
      </c>
      <c r="D503" t="s">
        <v>355</v>
      </c>
    </row>
    <row r="504" spans="1:4" x14ac:dyDescent="0.25">
      <c r="A504" t="s">
        <v>93</v>
      </c>
      <c r="B504" t="s">
        <v>0</v>
      </c>
      <c r="C504" t="s">
        <v>348</v>
      </c>
      <c r="D504" t="s">
        <v>355</v>
      </c>
    </row>
    <row r="505" spans="1:4" x14ac:dyDescent="0.25">
      <c r="A505" t="s">
        <v>93</v>
      </c>
      <c r="B505" t="s">
        <v>0</v>
      </c>
      <c r="C505" t="s">
        <v>227</v>
      </c>
      <c r="D505" t="s">
        <v>355</v>
      </c>
    </row>
    <row r="506" spans="1:4" x14ac:dyDescent="0.25">
      <c r="A506" t="s">
        <v>93</v>
      </c>
      <c r="B506" t="s">
        <v>6</v>
      </c>
      <c r="C506" t="s">
        <v>227</v>
      </c>
      <c r="D506" t="s">
        <v>355</v>
      </c>
    </row>
    <row r="507" spans="1:4" x14ac:dyDescent="0.25">
      <c r="A507" t="s">
        <v>94</v>
      </c>
      <c r="B507" t="s">
        <v>0</v>
      </c>
      <c r="C507" t="s">
        <v>347</v>
      </c>
    </row>
    <row r="508" spans="1:4" x14ac:dyDescent="0.25">
      <c r="A508" t="s">
        <v>94</v>
      </c>
      <c r="B508" t="s">
        <v>6</v>
      </c>
      <c r="C508" t="s">
        <v>347</v>
      </c>
    </row>
    <row r="509" spans="1:4" x14ac:dyDescent="0.25">
      <c r="A509" t="s">
        <v>94</v>
      </c>
      <c r="B509" t="s">
        <v>6</v>
      </c>
      <c r="C509" t="s">
        <v>348</v>
      </c>
    </row>
    <row r="510" spans="1:4" x14ac:dyDescent="0.25">
      <c r="A510" t="s">
        <v>94</v>
      </c>
      <c r="B510" t="s">
        <v>0</v>
      </c>
      <c r="C510" t="s">
        <v>348</v>
      </c>
    </row>
    <row r="511" spans="1:4" x14ac:dyDescent="0.25">
      <c r="A511" t="s">
        <v>95</v>
      </c>
      <c r="B511" t="s">
        <v>0</v>
      </c>
      <c r="C511" t="s">
        <v>347</v>
      </c>
    </row>
    <row r="512" spans="1:4" x14ac:dyDescent="0.25">
      <c r="A512" t="s">
        <v>95</v>
      </c>
      <c r="B512" t="s">
        <v>6</v>
      </c>
      <c r="C512" t="s">
        <v>347</v>
      </c>
    </row>
    <row r="513" spans="1:3" x14ac:dyDescent="0.25">
      <c r="A513" t="s">
        <v>95</v>
      </c>
      <c r="B513" t="s">
        <v>6</v>
      </c>
      <c r="C513" t="s">
        <v>348</v>
      </c>
    </row>
    <row r="514" spans="1:3" x14ac:dyDescent="0.25">
      <c r="A514" t="s">
        <v>95</v>
      </c>
      <c r="B514" t="s">
        <v>0</v>
      </c>
      <c r="C514" t="s">
        <v>348</v>
      </c>
    </row>
    <row r="515" spans="1:3" x14ac:dyDescent="0.25">
      <c r="A515" t="s">
        <v>96</v>
      </c>
      <c r="B515" t="s">
        <v>0</v>
      </c>
      <c r="C515" t="s">
        <v>347</v>
      </c>
    </row>
    <row r="516" spans="1:3" x14ac:dyDescent="0.25">
      <c r="A516" t="s">
        <v>96</v>
      </c>
      <c r="B516" t="s">
        <v>6</v>
      </c>
      <c r="C516" t="s">
        <v>347</v>
      </c>
    </row>
    <row r="517" spans="1:3" x14ac:dyDescent="0.25">
      <c r="A517" t="s">
        <v>96</v>
      </c>
      <c r="B517" t="s">
        <v>6</v>
      </c>
      <c r="C517" t="s">
        <v>348</v>
      </c>
    </row>
    <row r="518" spans="1:3" x14ac:dyDescent="0.25">
      <c r="A518" t="s">
        <v>96</v>
      </c>
      <c r="B518" t="s">
        <v>0</v>
      </c>
      <c r="C518" t="s">
        <v>348</v>
      </c>
    </row>
    <row r="519" spans="1:3" x14ac:dyDescent="0.25">
      <c r="A519" t="s">
        <v>97</v>
      </c>
      <c r="B519" t="s">
        <v>0</v>
      </c>
      <c r="C519" t="s">
        <v>347</v>
      </c>
    </row>
    <row r="520" spans="1:3" x14ac:dyDescent="0.25">
      <c r="A520" t="s">
        <v>97</v>
      </c>
      <c r="B520" t="s">
        <v>6</v>
      </c>
      <c r="C520" t="s">
        <v>347</v>
      </c>
    </row>
    <row r="521" spans="1:3" x14ac:dyDescent="0.25">
      <c r="A521" t="s">
        <v>97</v>
      </c>
      <c r="B521" t="s">
        <v>6</v>
      </c>
      <c r="C521" t="s">
        <v>348</v>
      </c>
    </row>
    <row r="522" spans="1:3" x14ac:dyDescent="0.25">
      <c r="A522" t="s">
        <v>97</v>
      </c>
      <c r="B522" t="s">
        <v>0</v>
      </c>
      <c r="C522" t="s">
        <v>348</v>
      </c>
    </row>
    <row r="523" spans="1:3" x14ac:dyDescent="0.25">
      <c r="A523" t="s">
        <v>98</v>
      </c>
      <c r="B523" t="s">
        <v>0</v>
      </c>
      <c r="C523" t="s">
        <v>347</v>
      </c>
    </row>
    <row r="524" spans="1:3" x14ac:dyDescent="0.25">
      <c r="A524" t="s">
        <v>98</v>
      </c>
      <c r="B524" t="s">
        <v>6</v>
      </c>
      <c r="C524" t="s">
        <v>347</v>
      </c>
    </row>
    <row r="525" spans="1:3" x14ac:dyDescent="0.25">
      <c r="A525" t="s">
        <v>98</v>
      </c>
      <c r="B525" t="s">
        <v>6</v>
      </c>
      <c r="C525" t="s">
        <v>348</v>
      </c>
    </row>
    <row r="526" spans="1:3" x14ac:dyDescent="0.25">
      <c r="A526" t="s">
        <v>98</v>
      </c>
      <c r="B526" t="s">
        <v>0</v>
      </c>
      <c r="C526" t="s">
        <v>348</v>
      </c>
    </row>
    <row r="527" spans="1:3" x14ac:dyDescent="0.25">
      <c r="A527" t="s">
        <v>98</v>
      </c>
      <c r="B527" t="s">
        <v>0</v>
      </c>
      <c r="C527" t="s">
        <v>349</v>
      </c>
    </row>
    <row r="528" spans="1:3" x14ac:dyDescent="0.25">
      <c r="A528" t="s">
        <v>99</v>
      </c>
      <c r="B528" t="s">
        <v>0</v>
      </c>
      <c r="C528" t="s">
        <v>347</v>
      </c>
    </row>
    <row r="529" spans="1:4" x14ac:dyDescent="0.25">
      <c r="A529" t="s">
        <v>99</v>
      </c>
      <c r="B529" t="s">
        <v>6</v>
      </c>
      <c r="C529" t="s">
        <v>347</v>
      </c>
    </row>
    <row r="530" spans="1:4" x14ac:dyDescent="0.25">
      <c r="A530" t="s">
        <v>99</v>
      </c>
      <c r="B530" t="s">
        <v>6</v>
      </c>
      <c r="C530" t="s">
        <v>348</v>
      </c>
    </row>
    <row r="531" spans="1:4" x14ac:dyDescent="0.25">
      <c r="A531" t="s">
        <v>99</v>
      </c>
      <c r="B531" t="s">
        <v>0</v>
      </c>
      <c r="C531" t="s">
        <v>348</v>
      </c>
    </row>
    <row r="532" spans="1:4" x14ac:dyDescent="0.25">
      <c r="A532" t="s">
        <v>99</v>
      </c>
      <c r="B532" t="s">
        <v>6</v>
      </c>
      <c r="C532" t="s">
        <v>349</v>
      </c>
    </row>
    <row r="533" spans="1:4" x14ac:dyDescent="0.25">
      <c r="A533" s="42" t="s">
        <v>663</v>
      </c>
      <c r="B533" s="42" t="s">
        <v>532</v>
      </c>
      <c r="C533" s="42" t="s">
        <v>532</v>
      </c>
      <c r="D533" s="42" t="s">
        <v>532</v>
      </c>
    </row>
    <row r="534" spans="1:4" x14ac:dyDescent="0.25">
      <c r="A534" t="s">
        <v>267</v>
      </c>
      <c r="B534" t="s">
        <v>0</v>
      </c>
      <c r="C534" t="s">
        <v>347</v>
      </c>
    </row>
    <row r="535" spans="1:4" x14ac:dyDescent="0.25">
      <c r="A535" t="s">
        <v>267</v>
      </c>
      <c r="B535" t="s">
        <v>6</v>
      </c>
      <c r="C535" t="s">
        <v>347</v>
      </c>
    </row>
    <row r="536" spans="1:4" x14ac:dyDescent="0.25">
      <c r="A536" t="s">
        <v>267</v>
      </c>
      <c r="B536" t="s">
        <v>6</v>
      </c>
      <c r="C536" t="s">
        <v>348</v>
      </c>
    </row>
    <row r="537" spans="1:4" x14ac:dyDescent="0.25">
      <c r="A537" t="s">
        <v>267</v>
      </c>
      <c r="B537" t="s">
        <v>0</v>
      </c>
      <c r="C537" t="s">
        <v>348</v>
      </c>
    </row>
    <row r="538" spans="1:4" x14ac:dyDescent="0.25">
      <c r="A538" t="s">
        <v>100</v>
      </c>
      <c r="B538" t="s">
        <v>0</v>
      </c>
      <c r="C538" t="s">
        <v>347</v>
      </c>
    </row>
    <row r="539" spans="1:4" x14ac:dyDescent="0.25">
      <c r="A539" t="s">
        <v>100</v>
      </c>
      <c r="B539" t="s">
        <v>6</v>
      </c>
      <c r="C539" t="s">
        <v>347</v>
      </c>
    </row>
    <row r="540" spans="1:4" x14ac:dyDescent="0.25">
      <c r="A540" t="s">
        <v>100</v>
      </c>
      <c r="B540" t="s">
        <v>6</v>
      </c>
      <c r="C540" t="s">
        <v>348</v>
      </c>
    </row>
    <row r="541" spans="1:4" x14ac:dyDescent="0.25">
      <c r="A541" t="s">
        <v>100</v>
      </c>
      <c r="B541" t="s">
        <v>0</v>
      </c>
      <c r="C541" t="s">
        <v>348</v>
      </c>
    </row>
    <row r="542" spans="1:4" x14ac:dyDescent="0.25">
      <c r="A542" t="s">
        <v>398</v>
      </c>
      <c r="B542" t="s">
        <v>0</v>
      </c>
      <c r="C542" t="s">
        <v>347</v>
      </c>
    </row>
    <row r="543" spans="1:4" x14ac:dyDescent="0.25">
      <c r="A543" t="s">
        <v>398</v>
      </c>
      <c r="B543" t="s">
        <v>6</v>
      </c>
      <c r="C543" t="s">
        <v>347</v>
      </c>
    </row>
    <row r="544" spans="1:4" x14ac:dyDescent="0.25">
      <c r="A544" t="s">
        <v>398</v>
      </c>
      <c r="B544" t="s">
        <v>6</v>
      </c>
      <c r="C544" t="s">
        <v>348</v>
      </c>
    </row>
    <row r="545" spans="1:3" x14ac:dyDescent="0.25">
      <c r="A545" t="s">
        <v>398</v>
      </c>
      <c r="B545" t="s">
        <v>0</v>
      </c>
      <c r="C545" t="s">
        <v>348</v>
      </c>
    </row>
    <row r="546" spans="1:3" x14ac:dyDescent="0.25">
      <c r="A546" t="s">
        <v>101</v>
      </c>
      <c r="B546" t="s">
        <v>0</v>
      </c>
      <c r="C546" t="s">
        <v>347</v>
      </c>
    </row>
    <row r="547" spans="1:3" x14ac:dyDescent="0.25">
      <c r="A547" t="s">
        <v>101</v>
      </c>
      <c r="B547" t="s">
        <v>6</v>
      </c>
      <c r="C547" t="s">
        <v>347</v>
      </c>
    </row>
    <row r="548" spans="1:3" x14ac:dyDescent="0.25">
      <c r="A548" t="s">
        <v>101</v>
      </c>
      <c r="B548" t="s">
        <v>6</v>
      </c>
      <c r="C548" t="s">
        <v>348</v>
      </c>
    </row>
    <row r="549" spans="1:3" x14ac:dyDescent="0.25">
      <c r="A549" t="s">
        <v>101</v>
      </c>
      <c r="B549" t="s">
        <v>0</v>
      </c>
      <c r="C549" t="s">
        <v>348</v>
      </c>
    </row>
    <row r="550" spans="1:3" x14ac:dyDescent="0.25">
      <c r="A550" t="s">
        <v>102</v>
      </c>
      <c r="B550" t="s">
        <v>0</v>
      </c>
      <c r="C550" t="s">
        <v>347</v>
      </c>
    </row>
    <row r="551" spans="1:3" x14ac:dyDescent="0.25">
      <c r="A551" t="s">
        <v>102</v>
      </c>
      <c r="B551" t="s">
        <v>6</v>
      </c>
      <c r="C551" t="s">
        <v>347</v>
      </c>
    </row>
    <row r="552" spans="1:3" x14ac:dyDescent="0.25">
      <c r="A552" t="s">
        <v>102</v>
      </c>
      <c r="B552" t="s">
        <v>6</v>
      </c>
      <c r="C552" t="s">
        <v>348</v>
      </c>
    </row>
    <row r="553" spans="1:3" x14ac:dyDescent="0.25">
      <c r="A553" t="s">
        <v>102</v>
      </c>
      <c r="B553" t="s">
        <v>0</v>
      </c>
      <c r="C553" t="s">
        <v>348</v>
      </c>
    </row>
    <row r="554" spans="1:3" x14ac:dyDescent="0.25">
      <c r="A554" t="s">
        <v>103</v>
      </c>
      <c r="B554" t="s">
        <v>0</v>
      </c>
      <c r="C554" t="s">
        <v>347</v>
      </c>
    </row>
    <row r="555" spans="1:3" x14ac:dyDescent="0.25">
      <c r="A555" t="s">
        <v>103</v>
      </c>
      <c r="B555" t="s">
        <v>6</v>
      </c>
      <c r="C555" t="s">
        <v>347</v>
      </c>
    </row>
    <row r="556" spans="1:3" x14ac:dyDescent="0.25">
      <c r="A556" t="s">
        <v>103</v>
      </c>
      <c r="B556" t="s">
        <v>6</v>
      </c>
      <c r="C556" t="s">
        <v>348</v>
      </c>
    </row>
    <row r="557" spans="1:3" x14ac:dyDescent="0.25">
      <c r="A557" t="s">
        <v>103</v>
      </c>
      <c r="B557" t="s">
        <v>0</v>
      </c>
      <c r="C557" t="s">
        <v>348</v>
      </c>
    </row>
    <row r="558" spans="1:3" x14ac:dyDescent="0.25">
      <c r="A558" t="s">
        <v>104</v>
      </c>
      <c r="B558" t="s">
        <v>0</v>
      </c>
      <c r="C558" t="s">
        <v>347</v>
      </c>
    </row>
    <row r="559" spans="1:3" x14ac:dyDescent="0.25">
      <c r="A559" t="s">
        <v>104</v>
      </c>
      <c r="B559" t="s">
        <v>6</v>
      </c>
      <c r="C559" t="s">
        <v>347</v>
      </c>
    </row>
    <row r="560" spans="1:3" x14ac:dyDescent="0.25">
      <c r="A560" t="s">
        <v>104</v>
      </c>
      <c r="B560" t="s">
        <v>6</v>
      </c>
      <c r="C560" t="s">
        <v>348</v>
      </c>
    </row>
    <row r="561" spans="1:3" x14ac:dyDescent="0.25">
      <c r="A561" t="s">
        <v>104</v>
      </c>
      <c r="B561" t="s">
        <v>0</v>
      </c>
      <c r="C561" t="s">
        <v>348</v>
      </c>
    </row>
    <row r="562" spans="1:3" x14ac:dyDescent="0.25">
      <c r="A562" t="s">
        <v>105</v>
      </c>
      <c r="B562" t="s">
        <v>0</v>
      </c>
      <c r="C562" t="s">
        <v>347</v>
      </c>
    </row>
    <row r="563" spans="1:3" x14ac:dyDescent="0.25">
      <c r="A563" t="s">
        <v>105</v>
      </c>
      <c r="B563" t="s">
        <v>6</v>
      </c>
      <c r="C563" t="s">
        <v>347</v>
      </c>
    </row>
    <row r="564" spans="1:3" x14ac:dyDescent="0.25">
      <c r="A564" t="s">
        <v>105</v>
      </c>
      <c r="B564" t="s">
        <v>6</v>
      </c>
      <c r="C564" t="s">
        <v>348</v>
      </c>
    </row>
    <row r="565" spans="1:3" x14ac:dyDescent="0.25">
      <c r="A565" t="s">
        <v>105</v>
      </c>
      <c r="B565" t="s">
        <v>0</v>
      </c>
      <c r="C565" t="s">
        <v>348</v>
      </c>
    </row>
    <row r="566" spans="1:3" x14ac:dyDescent="0.25">
      <c r="A566" t="s">
        <v>106</v>
      </c>
      <c r="B566" t="s">
        <v>0</v>
      </c>
      <c r="C566" t="s">
        <v>347</v>
      </c>
    </row>
    <row r="567" spans="1:3" x14ac:dyDescent="0.25">
      <c r="A567" t="s">
        <v>106</v>
      </c>
      <c r="B567" t="s">
        <v>6</v>
      </c>
      <c r="C567" t="s">
        <v>347</v>
      </c>
    </row>
    <row r="568" spans="1:3" x14ac:dyDescent="0.25">
      <c r="A568" t="s">
        <v>106</v>
      </c>
      <c r="B568" t="s">
        <v>6</v>
      </c>
      <c r="C568" t="s">
        <v>348</v>
      </c>
    </row>
    <row r="569" spans="1:3" x14ac:dyDescent="0.25">
      <c r="A569" t="s">
        <v>106</v>
      </c>
      <c r="B569" t="s">
        <v>0</v>
      </c>
      <c r="C569" t="s">
        <v>348</v>
      </c>
    </row>
    <row r="570" spans="1:3" x14ac:dyDescent="0.25">
      <c r="A570" t="s">
        <v>654</v>
      </c>
      <c r="B570" t="s">
        <v>0</v>
      </c>
      <c r="C570" t="s">
        <v>347</v>
      </c>
    </row>
    <row r="571" spans="1:3" x14ac:dyDescent="0.25">
      <c r="A571" t="s">
        <v>654</v>
      </c>
      <c r="B571" t="s">
        <v>6</v>
      </c>
      <c r="C571" t="s">
        <v>347</v>
      </c>
    </row>
    <row r="572" spans="1:3" x14ac:dyDescent="0.25">
      <c r="A572" t="s">
        <v>654</v>
      </c>
      <c r="B572" t="s">
        <v>6</v>
      </c>
      <c r="C572" t="s">
        <v>348</v>
      </c>
    </row>
    <row r="573" spans="1:3" x14ac:dyDescent="0.25">
      <c r="A573" t="s">
        <v>654</v>
      </c>
      <c r="B573" t="s">
        <v>0</v>
      </c>
      <c r="C573" t="s">
        <v>348</v>
      </c>
    </row>
    <row r="574" spans="1:3" x14ac:dyDescent="0.25">
      <c r="A574" t="s">
        <v>399</v>
      </c>
      <c r="B574" t="s">
        <v>0</v>
      </c>
      <c r="C574" t="s">
        <v>347</v>
      </c>
    </row>
    <row r="575" spans="1:3" x14ac:dyDescent="0.25">
      <c r="A575" t="s">
        <v>399</v>
      </c>
      <c r="B575" t="s">
        <v>6</v>
      </c>
      <c r="C575" t="s">
        <v>347</v>
      </c>
    </row>
    <row r="576" spans="1:3" x14ac:dyDescent="0.25">
      <c r="A576" t="s">
        <v>399</v>
      </c>
      <c r="B576" t="s">
        <v>6</v>
      </c>
      <c r="C576" t="s">
        <v>348</v>
      </c>
    </row>
    <row r="577" spans="1:4" x14ac:dyDescent="0.25">
      <c r="A577" t="s">
        <v>399</v>
      </c>
      <c r="B577" t="s">
        <v>0</v>
      </c>
      <c r="C577" t="s">
        <v>348</v>
      </c>
    </row>
    <row r="578" spans="1:4" x14ac:dyDescent="0.25">
      <c r="A578" t="s">
        <v>107</v>
      </c>
      <c r="B578" t="s">
        <v>0</v>
      </c>
      <c r="C578" t="s">
        <v>347</v>
      </c>
    </row>
    <row r="579" spans="1:4" x14ac:dyDescent="0.25">
      <c r="A579" t="s">
        <v>107</v>
      </c>
      <c r="B579" t="s">
        <v>6</v>
      </c>
      <c r="C579" t="s">
        <v>347</v>
      </c>
    </row>
    <row r="580" spans="1:4" x14ac:dyDescent="0.25">
      <c r="A580" t="s">
        <v>107</v>
      </c>
      <c r="B580" t="s">
        <v>6</v>
      </c>
      <c r="C580" t="s">
        <v>348</v>
      </c>
    </row>
    <row r="581" spans="1:4" x14ac:dyDescent="0.25">
      <c r="A581" t="s">
        <v>107</v>
      </c>
      <c r="B581" t="s">
        <v>0</v>
      </c>
      <c r="C581" t="s">
        <v>348</v>
      </c>
    </row>
    <row r="582" spans="1:4" x14ac:dyDescent="0.25">
      <c r="A582" t="s">
        <v>600</v>
      </c>
      <c r="B582" t="s">
        <v>0</v>
      </c>
      <c r="C582" t="s">
        <v>347</v>
      </c>
    </row>
    <row r="583" spans="1:4" x14ac:dyDescent="0.25">
      <c r="A583" t="s">
        <v>600</v>
      </c>
      <c r="B583" t="s">
        <v>6</v>
      </c>
      <c r="C583" t="s">
        <v>347</v>
      </c>
    </row>
    <row r="584" spans="1:4" x14ac:dyDescent="0.25">
      <c r="A584" t="s">
        <v>600</v>
      </c>
      <c r="B584" t="s">
        <v>6</v>
      </c>
      <c r="C584" t="s">
        <v>348</v>
      </c>
    </row>
    <row r="585" spans="1:4" x14ac:dyDescent="0.25">
      <c r="A585" t="s">
        <v>600</v>
      </c>
      <c r="B585" t="s">
        <v>0</v>
      </c>
      <c r="C585" t="s">
        <v>348</v>
      </c>
    </row>
    <row r="586" spans="1:4" x14ac:dyDescent="0.25">
      <c r="A586" t="s">
        <v>400</v>
      </c>
      <c r="B586" t="s">
        <v>0</v>
      </c>
      <c r="C586" t="s">
        <v>347</v>
      </c>
    </row>
    <row r="587" spans="1:4" x14ac:dyDescent="0.25">
      <c r="A587" t="s">
        <v>400</v>
      </c>
      <c r="B587" t="s">
        <v>6</v>
      </c>
      <c r="C587" t="s">
        <v>347</v>
      </c>
    </row>
    <row r="588" spans="1:4" x14ac:dyDescent="0.25">
      <c r="A588" t="s">
        <v>400</v>
      </c>
      <c r="B588" t="s">
        <v>6</v>
      </c>
      <c r="C588" t="s">
        <v>348</v>
      </c>
    </row>
    <row r="589" spans="1:4" x14ac:dyDescent="0.25">
      <c r="A589" t="s">
        <v>400</v>
      </c>
      <c r="B589" t="s">
        <v>0</v>
      </c>
      <c r="C589" t="s">
        <v>348</v>
      </c>
    </row>
    <row r="590" spans="1:4" x14ac:dyDescent="0.25">
      <c r="A590" s="42" t="s">
        <v>664</v>
      </c>
      <c r="B590" s="42" t="s">
        <v>532</v>
      </c>
      <c r="C590" s="42" t="s">
        <v>532</v>
      </c>
      <c r="D590" s="42" t="s">
        <v>532</v>
      </c>
    </row>
    <row r="591" spans="1:4" x14ac:dyDescent="0.25">
      <c r="A591" t="s">
        <v>108</v>
      </c>
      <c r="B591" t="s">
        <v>0</v>
      </c>
      <c r="C591" t="s">
        <v>347</v>
      </c>
    </row>
    <row r="592" spans="1:4" x14ac:dyDescent="0.25">
      <c r="A592" t="s">
        <v>108</v>
      </c>
      <c r="B592" t="s">
        <v>6</v>
      </c>
      <c r="C592" t="s">
        <v>347</v>
      </c>
    </row>
    <row r="593" spans="1:3" x14ac:dyDescent="0.25">
      <c r="A593" t="s">
        <v>108</v>
      </c>
      <c r="B593" t="s">
        <v>6</v>
      </c>
      <c r="C593" t="s">
        <v>348</v>
      </c>
    </row>
    <row r="594" spans="1:3" x14ac:dyDescent="0.25">
      <c r="A594" t="s">
        <v>108</v>
      </c>
      <c r="B594" t="s">
        <v>0</v>
      </c>
      <c r="C594" t="s">
        <v>348</v>
      </c>
    </row>
    <row r="595" spans="1:3" x14ac:dyDescent="0.25">
      <c r="A595" t="s">
        <v>109</v>
      </c>
      <c r="B595" t="s">
        <v>0</v>
      </c>
      <c r="C595" t="s">
        <v>347</v>
      </c>
    </row>
    <row r="596" spans="1:3" x14ac:dyDescent="0.25">
      <c r="A596" t="s">
        <v>109</v>
      </c>
      <c r="B596" t="s">
        <v>6</v>
      </c>
      <c r="C596" t="s">
        <v>347</v>
      </c>
    </row>
    <row r="597" spans="1:3" x14ac:dyDescent="0.25">
      <c r="A597" t="s">
        <v>109</v>
      </c>
      <c r="B597" t="s">
        <v>6</v>
      </c>
      <c r="C597" t="s">
        <v>348</v>
      </c>
    </row>
    <row r="598" spans="1:3" x14ac:dyDescent="0.25">
      <c r="A598" t="s">
        <v>109</v>
      </c>
      <c r="B598" t="s">
        <v>0</v>
      </c>
      <c r="C598" t="s">
        <v>348</v>
      </c>
    </row>
    <row r="599" spans="1:3" x14ac:dyDescent="0.25">
      <c r="A599" t="s">
        <v>109</v>
      </c>
      <c r="B599" t="s">
        <v>6</v>
      </c>
      <c r="C599" t="s">
        <v>349</v>
      </c>
    </row>
    <row r="600" spans="1:3" x14ac:dyDescent="0.25">
      <c r="A600" t="s">
        <v>110</v>
      </c>
      <c r="B600" t="s">
        <v>0</v>
      </c>
      <c r="C600" t="s">
        <v>347</v>
      </c>
    </row>
    <row r="601" spans="1:3" x14ac:dyDescent="0.25">
      <c r="A601" t="s">
        <v>110</v>
      </c>
      <c r="B601" t="s">
        <v>6</v>
      </c>
      <c r="C601" t="s">
        <v>347</v>
      </c>
    </row>
    <row r="602" spans="1:3" x14ac:dyDescent="0.25">
      <c r="A602" t="s">
        <v>110</v>
      </c>
      <c r="B602" t="s">
        <v>6</v>
      </c>
      <c r="C602" t="s">
        <v>348</v>
      </c>
    </row>
    <row r="603" spans="1:3" x14ac:dyDescent="0.25">
      <c r="A603" t="s">
        <v>110</v>
      </c>
      <c r="B603" t="s">
        <v>0</v>
      </c>
      <c r="C603" t="s">
        <v>348</v>
      </c>
    </row>
    <row r="604" spans="1:3" x14ac:dyDescent="0.25">
      <c r="A604" t="s">
        <v>111</v>
      </c>
      <c r="B604" t="s">
        <v>0</v>
      </c>
      <c r="C604" t="s">
        <v>347</v>
      </c>
    </row>
    <row r="605" spans="1:3" x14ac:dyDescent="0.25">
      <c r="A605" t="s">
        <v>111</v>
      </c>
      <c r="B605" t="s">
        <v>6</v>
      </c>
      <c r="C605" t="s">
        <v>347</v>
      </c>
    </row>
    <row r="606" spans="1:3" x14ac:dyDescent="0.25">
      <c r="A606" t="s">
        <v>111</v>
      </c>
      <c r="B606" t="s">
        <v>6</v>
      </c>
      <c r="C606" t="s">
        <v>348</v>
      </c>
    </row>
    <row r="607" spans="1:3" x14ac:dyDescent="0.25">
      <c r="A607" t="s">
        <v>111</v>
      </c>
      <c r="B607" t="s">
        <v>0</v>
      </c>
      <c r="C607" t="s">
        <v>348</v>
      </c>
    </row>
    <row r="608" spans="1:3" x14ac:dyDescent="0.25">
      <c r="A608" t="s">
        <v>112</v>
      </c>
      <c r="B608" t="s">
        <v>0</v>
      </c>
      <c r="C608" t="s">
        <v>347</v>
      </c>
    </row>
    <row r="609" spans="1:3" x14ac:dyDescent="0.25">
      <c r="A609" t="s">
        <v>112</v>
      </c>
      <c r="B609" t="s">
        <v>6</v>
      </c>
      <c r="C609" t="s">
        <v>347</v>
      </c>
    </row>
    <row r="610" spans="1:3" x14ac:dyDescent="0.25">
      <c r="A610" t="s">
        <v>112</v>
      </c>
      <c r="B610" t="s">
        <v>6</v>
      </c>
      <c r="C610" t="s">
        <v>348</v>
      </c>
    </row>
    <row r="611" spans="1:3" x14ac:dyDescent="0.25">
      <c r="A611" t="s">
        <v>112</v>
      </c>
      <c r="B611" t="s">
        <v>0</v>
      </c>
      <c r="C611" t="s">
        <v>348</v>
      </c>
    </row>
    <row r="612" spans="1:3" x14ac:dyDescent="0.25">
      <c r="A612" t="s">
        <v>113</v>
      </c>
      <c r="B612" t="s">
        <v>0</v>
      </c>
      <c r="C612" t="s">
        <v>347</v>
      </c>
    </row>
    <row r="613" spans="1:3" x14ac:dyDescent="0.25">
      <c r="A613" t="s">
        <v>113</v>
      </c>
      <c r="B613" t="s">
        <v>6</v>
      </c>
      <c r="C613" t="s">
        <v>347</v>
      </c>
    </row>
    <row r="614" spans="1:3" x14ac:dyDescent="0.25">
      <c r="A614" t="s">
        <v>113</v>
      </c>
      <c r="B614" t="s">
        <v>6</v>
      </c>
      <c r="C614" t="s">
        <v>348</v>
      </c>
    </row>
    <row r="615" spans="1:3" x14ac:dyDescent="0.25">
      <c r="A615" t="s">
        <v>113</v>
      </c>
      <c r="B615" t="s">
        <v>0</v>
      </c>
      <c r="C615" t="s">
        <v>348</v>
      </c>
    </row>
    <row r="616" spans="1:3" x14ac:dyDescent="0.25">
      <c r="A616" t="s">
        <v>114</v>
      </c>
      <c r="B616" t="s">
        <v>0</v>
      </c>
      <c r="C616" t="s">
        <v>347</v>
      </c>
    </row>
    <row r="617" spans="1:3" x14ac:dyDescent="0.25">
      <c r="A617" t="s">
        <v>114</v>
      </c>
      <c r="B617" t="s">
        <v>6</v>
      </c>
      <c r="C617" t="s">
        <v>347</v>
      </c>
    </row>
    <row r="618" spans="1:3" x14ac:dyDescent="0.25">
      <c r="A618" t="s">
        <v>114</v>
      </c>
      <c r="B618" t="s">
        <v>6</v>
      </c>
      <c r="C618" t="s">
        <v>348</v>
      </c>
    </row>
    <row r="619" spans="1:3" x14ac:dyDescent="0.25">
      <c r="A619" t="s">
        <v>114</v>
      </c>
      <c r="B619" t="s">
        <v>0</v>
      </c>
      <c r="C619" t="s">
        <v>348</v>
      </c>
    </row>
    <row r="620" spans="1:3" x14ac:dyDescent="0.25">
      <c r="A620" t="s">
        <v>114</v>
      </c>
      <c r="B620" t="s">
        <v>6</v>
      </c>
      <c r="C620" t="s">
        <v>349</v>
      </c>
    </row>
    <row r="621" spans="1:3" x14ac:dyDescent="0.25">
      <c r="A621" t="s">
        <v>115</v>
      </c>
      <c r="B621" t="s">
        <v>0</v>
      </c>
      <c r="C621" t="s">
        <v>347</v>
      </c>
    </row>
    <row r="622" spans="1:3" x14ac:dyDescent="0.25">
      <c r="A622" t="s">
        <v>115</v>
      </c>
      <c r="B622" t="s">
        <v>6</v>
      </c>
      <c r="C622" t="s">
        <v>347</v>
      </c>
    </row>
    <row r="623" spans="1:3" x14ac:dyDescent="0.25">
      <c r="A623" t="s">
        <v>115</v>
      </c>
      <c r="B623" t="s">
        <v>6</v>
      </c>
      <c r="C623" t="s">
        <v>348</v>
      </c>
    </row>
    <row r="624" spans="1:3" x14ac:dyDescent="0.25">
      <c r="A624" t="s">
        <v>115</v>
      </c>
      <c r="B624" t="s">
        <v>0</v>
      </c>
      <c r="C624" t="s">
        <v>348</v>
      </c>
    </row>
    <row r="625" spans="1:3" x14ac:dyDescent="0.25">
      <c r="A625" t="s">
        <v>116</v>
      </c>
      <c r="B625" t="s">
        <v>0</v>
      </c>
      <c r="C625" t="s">
        <v>347</v>
      </c>
    </row>
    <row r="626" spans="1:3" x14ac:dyDescent="0.25">
      <c r="A626" t="s">
        <v>116</v>
      </c>
      <c r="B626" t="s">
        <v>6</v>
      </c>
      <c r="C626" t="s">
        <v>347</v>
      </c>
    </row>
    <row r="627" spans="1:3" x14ac:dyDescent="0.25">
      <c r="A627" t="s">
        <v>116</v>
      </c>
      <c r="B627" t="s">
        <v>6</v>
      </c>
      <c r="C627" t="s">
        <v>348</v>
      </c>
    </row>
    <row r="628" spans="1:3" x14ac:dyDescent="0.25">
      <c r="A628" t="s">
        <v>116</v>
      </c>
      <c r="B628" t="s">
        <v>0</v>
      </c>
      <c r="C628" t="s">
        <v>348</v>
      </c>
    </row>
    <row r="629" spans="1:3" x14ac:dyDescent="0.25">
      <c r="A629" t="s">
        <v>117</v>
      </c>
      <c r="B629" t="s">
        <v>0</v>
      </c>
      <c r="C629" t="s">
        <v>347</v>
      </c>
    </row>
    <row r="630" spans="1:3" x14ac:dyDescent="0.25">
      <c r="A630" t="s">
        <v>117</v>
      </c>
      <c r="B630" t="s">
        <v>6</v>
      </c>
      <c r="C630" t="s">
        <v>347</v>
      </c>
    </row>
    <row r="631" spans="1:3" x14ac:dyDescent="0.25">
      <c r="A631" t="s">
        <v>117</v>
      </c>
      <c r="B631" t="s">
        <v>6</v>
      </c>
      <c r="C631" t="s">
        <v>348</v>
      </c>
    </row>
    <row r="632" spans="1:3" x14ac:dyDescent="0.25">
      <c r="A632" t="s">
        <v>117</v>
      </c>
      <c r="B632" t="s">
        <v>0</v>
      </c>
      <c r="C632" t="s">
        <v>348</v>
      </c>
    </row>
    <row r="633" spans="1:3" x14ac:dyDescent="0.25">
      <c r="A633" t="s">
        <v>118</v>
      </c>
      <c r="B633" t="s">
        <v>0</v>
      </c>
      <c r="C633" t="s">
        <v>347</v>
      </c>
    </row>
    <row r="634" spans="1:3" x14ac:dyDescent="0.25">
      <c r="A634" t="s">
        <v>118</v>
      </c>
      <c r="B634" t="s">
        <v>6</v>
      </c>
      <c r="C634" t="s">
        <v>347</v>
      </c>
    </row>
    <row r="635" spans="1:3" x14ac:dyDescent="0.25">
      <c r="A635" t="s">
        <v>118</v>
      </c>
      <c r="B635" t="s">
        <v>6</v>
      </c>
      <c r="C635" t="s">
        <v>348</v>
      </c>
    </row>
    <row r="636" spans="1:3" x14ac:dyDescent="0.25">
      <c r="A636" t="s">
        <v>118</v>
      </c>
      <c r="B636" t="s">
        <v>0</v>
      </c>
      <c r="C636" t="s">
        <v>348</v>
      </c>
    </row>
    <row r="637" spans="1:3" x14ac:dyDescent="0.25">
      <c r="A637" t="s">
        <v>119</v>
      </c>
      <c r="B637" t="s">
        <v>0</v>
      </c>
      <c r="C637" t="s">
        <v>347</v>
      </c>
    </row>
    <row r="638" spans="1:3" x14ac:dyDescent="0.25">
      <c r="A638" t="s">
        <v>119</v>
      </c>
      <c r="B638" t="s">
        <v>6</v>
      </c>
      <c r="C638" t="s">
        <v>347</v>
      </c>
    </row>
    <row r="639" spans="1:3" x14ac:dyDescent="0.25">
      <c r="A639" t="s">
        <v>119</v>
      </c>
      <c r="B639" t="s">
        <v>6</v>
      </c>
      <c r="C639" t="s">
        <v>348</v>
      </c>
    </row>
    <row r="640" spans="1:3" x14ac:dyDescent="0.25">
      <c r="A640" t="s">
        <v>119</v>
      </c>
      <c r="B640" t="s">
        <v>0</v>
      </c>
      <c r="C640" t="s">
        <v>348</v>
      </c>
    </row>
    <row r="641" spans="1:4" x14ac:dyDescent="0.25">
      <c r="A641" t="s">
        <v>401</v>
      </c>
      <c r="B641" t="s">
        <v>0</v>
      </c>
      <c r="C641" t="s">
        <v>347</v>
      </c>
    </row>
    <row r="642" spans="1:4" x14ac:dyDescent="0.25">
      <c r="A642" t="s">
        <v>401</v>
      </c>
      <c r="B642" t="s">
        <v>6</v>
      </c>
      <c r="C642" t="s">
        <v>347</v>
      </c>
    </row>
    <row r="643" spans="1:4" x14ac:dyDescent="0.25">
      <c r="A643" t="s">
        <v>401</v>
      </c>
      <c r="B643" t="s">
        <v>6</v>
      </c>
      <c r="C643" t="s">
        <v>348</v>
      </c>
    </row>
    <row r="644" spans="1:4" x14ac:dyDescent="0.25">
      <c r="A644" t="s">
        <v>401</v>
      </c>
      <c r="B644" t="s">
        <v>0</v>
      </c>
      <c r="C644" t="s">
        <v>348</v>
      </c>
    </row>
    <row r="645" spans="1:4" x14ac:dyDescent="0.25">
      <c r="A645" t="s">
        <v>120</v>
      </c>
      <c r="B645" t="s">
        <v>0</v>
      </c>
      <c r="C645" t="s">
        <v>347</v>
      </c>
    </row>
    <row r="646" spans="1:4" x14ac:dyDescent="0.25">
      <c r="A646" t="s">
        <v>120</v>
      </c>
      <c r="B646" t="s">
        <v>6</v>
      </c>
      <c r="C646" t="s">
        <v>347</v>
      </c>
    </row>
    <row r="647" spans="1:4" x14ac:dyDescent="0.25">
      <c r="A647" t="s">
        <v>120</v>
      </c>
      <c r="B647" t="s">
        <v>6</v>
      </c>
      <c r="C647" t="s">
        <v>348</v>
      </c>
    </row>
    <row r="648" spans="1:4" x14ac:dyDescent="0.25">
      <c r="A648" t="s">
        <v>120</v>
      </c>
      <c r="B648" t="s">
        <v>0</v>
      </c>
      <c r="C648" t="s">
        <v>348</v>
      </c>
    </row>
    <row r="649" spans="1:4" x14ac:dyDescent="0.25">
      <c r="A649" t="s">
        <v>665</v>
      </c>
      <c r="B649" t="s">
        <v>0</v>
      </c>
      <c r="C649" t="s">
        <v>347</v>
      </c>
    </row>
    <row r="650" spans="1:4" x14ac:dyDescent="0.25">
      <c r="A650" t="s">
        <v>665</v>
      </c>
      <c r="B650" t="s">
        <v>6</v>
      </c>
      <c r="C650" t="s">
        <v>347</v>
      </c>
    </row>
    <row r="651" spans="1:4" x14ac:dyDescent="0.25">
      <c r="A651" t="s">
        <v>665</v>
      </c>
      <c r="B651" t="s">
        <v>6</v>
      </c>
      <c r="C651" t="s">
        <v>348</v>
      </c>
    </row>
    <row r="652" spans="1:4" x14ac:dyDescent="0.25">
      <c r="A652" t="s">
        <v>665</v>
      </c>
      <c r="B652" t="s">
        <v>0</v>
      </c>
      <c r="C652" t="s">
        <v>348</v>
      </c>
    </row>
    <row r="653" spans="1:4" x14ac:dyDescent="0.25">
      <c r="A653" t="s">
        <v>402</v>
      </c>
      <c r="B653" t="s">
        <v>0</v>
      </c>
      <c r="C653" t="s">
        <v>347</v>
      </c>
      <c r="D653" t="s">
        <v>611</v>
      </c>
    </row>
    <row r="654" spans="1:4" x14ac:dyDescent="0.25">
      <c r="A654" t="s">
        <v>402</v>
      </c>
      <c r="B654" t="s">
        <v>6</v>
      </c>
      <c r="C654" t="s">
        <v>347</v>
      </c>
      <c r="D654" t="s">
        <v>612</v>
      </c>
    </row>
    <row r="655" spans="1:4" x14ac:dyDescent="0.25">
      <c r="A655" t="s">
        <v>402</v>
      </c>
      <c r="B655" t="s">
        <v>6</v>
      </c>
      <c r="C655" t="s">
        <v>348</v>
      </c>
      <c r="D655" t="s">
        <v>612</v>
      </c>
    </row>
    <row r="656" spans="1:4" x14ac:dyDescent="0.25">
      <c r="A656" t="s">
        <v>402</v>
      </c>
      <c r="B656" t="s">
        <v>0</v>
      </c>
      <c r="C656" t="s">
        <v>348</v>
      </c>
      <c r="D656" t="s">
        <v>611</v>
      </c>
    </row>
    <row r="657" spans="1:4" x14ac:dyDescent="0.25">
      <c r="A657" t="s">
        <v>402</v>
      </c>
      <c r="B657" t="s">
        <v>0</v>
      </c>
      <c r="C657" t="s">
        <v>227</v>
      </c>
      <c r="D657" t="s">
        <v>611</v>
      </c>
    </row>
    <row r="658" spans="1:4" x14ac:dyDescent="0.25">
      <c r="A658" t="s">
        <v>402</v>
      </c>
      <c r="B658" t="s">
        <v>6</v>
      </c>
      <c r="C658" t="s">
        <v>227</v>
      </c>
      <c r="D658" t="s">
        <v>612</v>
      </c>
    </row>
    <row r="659" spans="1:4" x14ac:dyDescent="0.25">
      <c r="A659" t="s">
        <v>666</v>
      </c>
      <c r="B659" t="s">
        <v>0</v>
      </c>
      <c r="C659" t="s">
        <v>347</v>
      </c>
    </row>
    <row r="660" spans="1:4" x14ac:dyDescent="0.25">
      <c r="A660" t="s">
        <v>666</v>
      </c>
      <c r="B660" t="s">
        <v>6</v>
      </c>
      <c r="C660" t="s">
        <v>347</v>
      </c>
    </row>
    <row r="661" spans="1:4" x14ac:dyDescent="0.25">
      <c r="A661" t="s">
        <v>666</v>
      </c>
      <c r="B661" t="s">
        <v>6</v>
      </c>
      <c r="C661" t="s">
        <v>348</v>
      </c>
    </row>
    <row r="662" spans="1:4" x14ac:dyDescent="0.25">
      <c r="A662" t="s">
        <v>666</v>
      </c>
      <c r="B662" t="s">
        <v>0</v>
      </c>
      <c r="C662" t="s">
        <v>348</v>
      </c>
    </row>
    <row r="663" spans="1:4" x14ac:dyDescent="0.25">
      <c r="A663" t="s">
        <v>121</v>
      </c>
      <c r="B663" t="s">
        <v>0</v>
      </c>
      <c r="C663" t="s">
        <v>347</v>
      </c>
    </row>
    <row r="664" spans="1:4" x14ac:dyDescent="0.25">
      <c r="A664" t="s">
        <v>121</v>
      </c>
      <c r="B664" t="s">
        <v>6</v>
      </c>
      <c r="C664" t="s">
        <v>347</v>
      </c>
    </row>
    <row r="665" spans="1:4" x14ac:dyDescent="0.25">
      <c r="A665" t="s">
        <v>121</v>
      </c>
      <c r="B665" t="s">
        <v>6</v>
      </c>
      <c r="C665" t="s">
        <v>348</v>
      </c>
    </row>
    <row r="666" spans="1:4" x14ac:dyDescent="0.25">
      <c r="A666" t="s">
        <v>121</v>
      </c>
      <c r="B666" t="s">
        <v>0</v>
      </c>
      <c r="C666" t="s">
        <v>348</v>
      </c>
    </row>
    <row r="667" spans="1:4" x14ac:dyDescent="0.25">
      <c r="A667" t="s">
        <v>122</v>
      </c>
      <c r="B667" t="s">
        <v>0</v>
      </c>
      <c r="C667" t="s">
        <v>347</v>
      </c>
    </row>
    <row r="668" spans="1:4" x14ac:dyDescent="0.25">
      <c r="A668" t="s">
        <v>122</v>
      </c>
      <c r="B668" t="s">
        <v>6</v>
      </c>
      <c r="C668" t="s">
        <v>347</v>
      </c>
    </row>
    <row r="669" spans="1:4" x14ac:dyDescent="0.25">
      <c r="A669" t="s">
        <v>122</v>
      </c>
      <c r="B669" t="s">
        <v>6</v>
      </c>
      <c r="C669" t="s">
        <v>348</v>
      </c>
    </row>
    <row r="670" spans="1:4" x14ac:dyDescent="0.25">
      <c r="A670" t="s">
        <v>122</v>
      </c>
      <c r="B670" t="s">
        <v>0</v>
      </c>
      <c r="C670" t="s">
        <v>348</v>
      </c>
    </row>
    <row r="671" spans="1:4" x14ac:dyDescent="0.25">
      <c r="A671" t="s">
        <v>403</v>
      </c>
      <c r="B671" t="s">
        <v>0</v>
      </c>
      <c r="C671" t="s">
        <v>347</v>
      </c>
    </row>
    <row r="672" spans="1:4" x14ac:dyDescent="0.25">
      <c r="A672" t="s">
        <v>403</v>
      </c>
      <c r="B672" t="s">
        <v>6</v>
      </c>
      <c r="C672" t="s">
        <v>347</v>
      </c>
    </row>
    <row r="673" spans="1:3" x14ac:dyDescent="0.25">
      <c r="A673" t="s">
        <v>403</v>
      </c>
      <c r="B673" t="s">
        <v>6</v>
      </c>
      <c r="C673" t="s">
        <v>348</v>
      </c>
    </row>
    <row r="674" spans="1:3" x14ac:dyDescent="0.25">
      <c r="A674" t="s">
        <v>403</v>
      </c>
      <c r="B674" t="s">
        <v>0</v>
      </c>
      <c r="C674" t="s">
        <v>348</v>
      </c>
    </row>
    <row r="675" spans="1:3" x14ac:dyDescent="0.25">
      <c r="A675" t="s">
        <v>123</v>
      </c>
      <c r="B675" t="s">
        <v>0</v>
      </c>
      <c r="C675" t="s">
        <v>347</v>
      </c>
    </row>
    <row r="676" spans="1:3" x14ac:dyDescent="0.25">
      <c r="A676" t="s">
        <v>123</v>
      </c>
      <c r="B676" t="s">
        <v>6</v>
      </c>
      <c r="C676" t="s">
        <v>347</v>
      </c>
    </row>
    <row r="677" spans="1:3" x14ac:dyDescent="0.25">
      <c r="A677" t="s">
        <v>123</v>
      </c>
      <c r="B677" t="s">
        <v>6</v>
      </c>
      <c r="C677" t="s">
        <v>348</v>
      </c>
    </row>
    <row r="678" spans="1:3" x14ac:dyDescent="0.25">
      <c r="A678" t="s">
        <v>123</v>
      </c>
      <c r="B678" t="s">
        <v>0</v>
      </c>
      <c r="C678" t="s">
        <v>348</v>
      </c>
    </row>
    <row r="679" spans="1:3" x14ac:dyDescent="0.25">
      <c r="A679" t="s">
        <v>124</v>
      </c>
      <c r="B679" t="s">
        <v>0</v>
      </c>
      <c r="C679" t="s">
        <v>347</v>
      </c>
    </row>
    <row r="680" spans="1:3" x14ac:dyDescent="0.25">
      <c r="A680" t="s">
        <v>124</v>
      </c>
      <c r="B680" t="s">
        <v>6</v>
      </c>
      <c r="C680" t="s">
        <v>347</v>
      </c>
    </row>
    <row r="681" spans="1:3" x14ac:dyDescent="0.25">
      <c r="A681" t="s">
        <v>124</v>
      </c>
      <c r="B681" t="s">
        <v>6</v>
      </c>
      <c r="C681" t="s">
        <v>348</v>
      </c>
    </row>
    <row r="682" spans="1:3" x14ac:dyDescent="0.25">
      <c r="A682" t="s">
        <v>124</v>
      </c>
      <c r="B682" t="s">
        <v>0</v>
      </c>
      <c r="C682" t="s">
        <v>348</v>
      </c>
    </row>
    <row r="683" spans="1:3" x14ac:dyDescent="0.25">
      <c r="A683" t="s">
        <v>125</v>
      </c>
      <c r="B683" t="s">
        <v>0</v>
      </c>
      <c r="C683" t="s">
        <v>347</v>
      </c>
    </row>
    <row r="684" spans="1:3" x14ac:dyDescent="0.25">
      <c r="A684" t="s">
        <v>125</v>
      </c>
      <c r="B684" t="s">
        <v>6</v>
      </c>
      <c r="C684" t="s">
        <v>347</v>
      </c>
    </row>
    <row r="685" spans="1:3" x14ac:dyDescent="0.25">
      <c r="A685" t="s">
        <v>125</v>
      </c>
      <c r="B685" t="s">
        <v>6</v>
      </c>
      <c r="C685" t="s">
        <v>348</v>
      </c>
    </row>
    <row r="686" spans="1:3" x14ac:dyDescent="0.25">
      <c r="A686" t="s">
        <v>125</v>
      </c>
      <c r="B686" t="s">
        <v>0</v>
      </c>
      <c r="C686" t="s">
        <v>348</v>
      </c>
    </row>
    <row r="687" spans="1:3" x14ac:dyDescent="0.25">
      <c r="A687" t="s">
        <v>126</v>
      </c>
      <c r="B687" t="s">
        <v>0</v>
      </c>
      <c r="C687" t="s">
        <v>347</v>
      </c>
    </row>
    <row r="688" spans="1:3" x14ac:dyDescent="0.25">
      <c r="A688" t="s">
        <v>126</v>
      </c>
      <c r="B688" t="s">
        <v>6</v>
      </c>
      <c r="C688" t="s">
        <v>347</v>
      </c>
    </row>
    <row r="689" spans="1:3" x14ac:dyDescent="0.25">
      <c r="A689" t="s">
        <v>126</v>
      </c>
      <c r="B689" t="s">
        <v>6</v>
      </c>
      <c r="C689" t="s">
        <v>348</v>
      </c>
    </row>
    <row r="690" spans="1:3" x14ac:dyDescent="0.25">
      <c r="A690" t="s">
        <v>126</v>
      </c>
      <c r="B690" t="s">
        <v>0</v>
      </c>
      <c r="C690" t="s">
        <v>348</v>
      </c>
    </row>
    <row r="691" spans="1:3" x14ac:dyDescent="0.25">
      <c r="A691" t="s">
        <v>127</v>
      </c>
      <c r="B691" t="s">
        <v>0</v>
      </c>
      <c r="C691" t="s">
        <v>347</v>
      </c>
    </row>
    <row r="692" spans="1:3" x14ac:dyDescent="0.25">
      <c r="A692" t="s">
        <v>127</v>
      </c>
      <c r="B692" t="s">
        <v>0</v>
      </c>
      <c r="C692" t="s">
        <v>348</v>
      </c>
    </row>
    <row r="693" spans="1:3" x14ac:dyDescent="0.25">
      <c r="A693" t="s">
        <v>127</v>
      </c>
      <c r="B693" t="s">
        <v>6</v>
      </c>
      <c r="C693" t="s">
        <v>348</v>
      </c>
    </row>
    <row r="694" spans="1:3" x14ac:dyDescent="0.25">
      <c r="A694" t="s">
        <v>128</v>
      </c>
      <c r="B694" t="s">
        <v>0</v>
      </c>
      <c r="C694" t="s">
        <v>347</v>
      </c>
    </row>
    <row r="695" spans="1:3" x14ac:dyDescent="0.25">
      <c r="A695" t="s">
        <v>128</v>
      </c>
      <c r="B695" t="s">
        <v>6</v>
      </c>
      <c r="C695" t="s">
        <v>347</v>
      </c>
    </row>
    <row r="696" spans="1:3" x14ac:dyDescent="0.25">
      <c r="A696" t="s">
        <v>128</v>
      </c>
      <c r="B696" t="s">
        <v>0</v>
      </c>
      <c r="C696" t="s">
        <v>348</v>
      </c>
    </row>
    <row r="697" spans="1:3" x14ac:dyDescent="0.25">
      <c r="A697" t="s">
        <v>129</v>
      </c>
      <c r="B697" t="s">
        <v>0</v>
      </c>
      <c r="C697" t="s">
        <v>347</v>
      </c>
    </row>
    <row r="698" spans="1:3" x14ac:dyDescent="0.25">
      <c r="A698" t="s">
        <v>129</v>
      </c>
      <c r="B698" t="s">
        <v>6</v>
      </c>
      <c r="C698" t="s">
        <v>347</v>
      </c>
    </row>
    <row r="699" spans="1:3" x14ac:dyDescent="0.25">
      <c r="A699" t="s">
        <v>129</v>
      </c>
      <c r="B699" t="s">
        <v>6</v>
      </c>
      <c r="C699" t="s">
        <v>348</v>
      </c>
    </row>
    <row r="700" spans="1:3" x14ac:dyDescent="0.25">
      <c r="A700" t="s">
        <v>129</v>
      </c>
      <c r="B700" t="s">
        <v>0</v>
      </c>
      <c r="C700" t="s">
        <v>348</v>
      </c>
    </row>
    <row r="701" spans="1:3" x14ac:dyDescent="0.25">
      <c r="A701" t="s">
        <v>130</v>
      </c>
      <c r="B701" t="s">
        <v>0</v>
      </c>
      <c r="C701" t="s">
        <v>347</v>
      </c>
    </row>
    <row r="702" spans="1:3" x14ac:dyDescent="0.25">
      <c r="A702" t="s">
        <v>130</v>
      </c>
      <c r="B702" t="s">
        <v>6</v>
      </c>
      <c r="C702" t="s">
        <v>347</v>
      </c>
    </row>
    <row r="703" spans="1:3" x14ac:dyDescent="0.25">
      <c r="A703" t="s">
        <v>130</v>
      </c>
      <c r="B703" t="s">
        <v>6</v>
      </c>
      <c r="C703" t="s">
        <v>348</v>
      </c>
    </row>
    <row r="704" spans="1:3" x14ac:dyDescent="0.25">
      <c r="A704" t="s">
        <v>130</v>
      </c>
      <c r="B704" t="s">
        <v>0</v>
      </c>
      <c r="C704" t="s">
        <v>348</v>
      </c>
    </row>
    <row r="705" spans="1:3" x14ac:dyDescent="0.25">
      <c r="A705" t="s">
        <v>131</v>
      </c>
      <c r="B705" t="s">
        <v>0</v>
      </c>
      <c r="C705" t="s">
        <v>347</v>
      </c>
    </row>
    <row r="706" spans="1:3" x14ac:dyDescent="0.25">
      <c r="A706" t="s">
        <v>131</v>
      </c>
      <c r="B706" t="s">
        <v>6</v>
      </c>
      <c r="C706" t="s">
        <v>347</v>
      </c>
    </row>
    <row r="707" spans="1:3" x14ac:dyDescent="0.25">
      <c r="A707" t="s">
        <v>131</v>
      </c>
      <c r="B707" t="s">
        <v>6</v>
      </c>
      <c r="C707" t="s">
        <v>348</v>
      </c>
    </row>
    <row r="708" spans="1:3" x14ac:dyDescent="0.25">
      <c r="A708" t="s">
        <v>131</v>
      </c>
      <c r="B708" t="s">
        <v>0</v>
      </c>
      <c r="C708" t="s">
        <v>348</v>
      </c>
    </row>
    <row r="709" spans="1:3" x14ac:dyDescent="0.25">
      <c r="A709" t="s">
        <v>132</v>
      </c>
      <c r="B709" t="s">
        <v>0</v>
      </c>
      <c r="C709" t="s">
        <v>347</v>
      </c>
    </row>
    <row r="710" spans="1:3" x14ac:dyDescent="0.25">
      <c r="A710" t="s">
        <v>132</v>
      </c>
      <c r="B710" t="s">
        <v>6</v>
      </c>
      <c r="C710" t="s">
        <v>347</v>
      </c>
    </row>
    <row r="711" spans="1:3" x14ac:dyDescent="0.25">
      <c r="A711" t="s">
        <v>132</v>
      </c>
      <c r="B711" t="s">
        <v>6</v>
      </c>
      <c r="C711" t="s">
        <v>348</v>
      </c>
    </row>
    <row r="712" spans="1:3" x14ac:dyDescent="0.25">
      <c r="A712" t="s">
        <v>132</v>
      </c>
      <c r="B712" t="s">
        <v>0</v>
      </c>
      <c r="C712" t="s">
        <v>348</v>
      </c>
    </row>
    <row r="713" spans="1:3" x14ac:dyDescent="0.25">
      <c r="A713" t="s">
        <v>133</v>
      </c>
      <c r="B713" t="s">
        <v>0</v>
      </c>
      <c r="C713" t="s">
        <v>347</v>
      </c>
    </row>
    <row r="714" spans="1:3" x14ac:dyDescent="0.25">
      <c r="A714" t="s">
        <v>133</v>
      </c>
      <c r="B714" t="s">
        <v>6</v>
      </c>
      <c r="C714" t="s">
        <v>347</v>
      </c>
    </row>
    <row r="715" spans="1:3" x14ac:dyDescent="0.25">
      <c r="A715" t="s">
        <v>133</v>
      </c>
      <c r="B715" t="s">
        <v>6</v>
      </c>
      <c r="C715" t="s">
        <v>348</v>
      </c>
    </row>
    <row r="716" spans="1:3" x14ac:dyDescent="0.25">
      <c r="A716" t="s">
        <v>133</v>
      </c>
      <c r="B716" t="s">
        <v>0</v>
      </c>
      <c r="C716" t="s">
        <v>348</v>
      </c>
    </row>
    <row r="717" spans="1:3" x14ac:dyDescent="0.25">
      <c r="A717" t="s">
        <v>134</v>
      </c>
      <c r="B717" t="s">
        <v>0</v>
      </c>
      <c r="C717" t="s">
        <v>347</v>
      </c>
    </row>
    <row r="718" spans="1:3" x14ac:dyDescent="0.25">
      <c r="A718" t="s">
        <v>134</v>
      </c>
      <c r="B718" t="s">
        <v>6</v>
      </c>
      <c r="C718" t="s">
        <v>347</v>
      </c>
    </row>
    <row r="719" spans="1:3" x14ac:dyDescent="0.25">
      <c r="A719" t="s">
        <v>134</v>
      </c>
      <c r="B719" t="s">
        <v>0</v>
      </c>
      <c r="C719" t="s">
        <v>348</v>
      </c>
    </row>
    <row r="720" spans="1:3" x14ac:dyDescent="0.25">
      <c r="A720" t="s">
        <v>135</v>
      </c>
      <c r="B720" t="s">
        <v>6</v>
      </c>
      <c r="C720" t="s">
        <v>347</v>
      </c>
    </row>
    <row r="721" spans="1:3" x14ac:dyDescent="0.25">
      <c r="A721" t="s">
        <v>135</v>
      </c>
      <c r="B721" t="s">
        <v>0</v>
      </c>
      <c r="C721" t="s">
        <v>347</v>
      </c>
    </row>
    <row r="722" spans="1:3" x14ac:dyDescent="0.25">
      <c r="A722" t="s">
        <v>135</v>
      </c>
      <c r="B722" t="s">
        <v>0</v>
      </c>
      <c r="C722" t="s">
        <v>348</v>
      </c>
    </row>
    <row r="723" spans="1:3" x14ac:dyDescent="0.25">
      <c r="A723" t="s">
        <v>135</v>
      </c>
      <c r="B723" t="s">
        <v>6</v>
      </c>
      <c r="C723" t="s">
        <v>348</v>
      </c>
    </row>
    <row r="724" spans="1:3" x14ac:dyDescent="0.25">
      <c r="A724" t="s">
        <v>136</v>
      </c>
      <c r="B724" t="s">
        <v>0</v>
      </c>
      <c r="C724" t="s">
        <v>347</v>
      </c>
    </row>
    <row r="725" spans="1:3" x14ac:dyDescent="0.25">
      <c r="A725" t="s">
        <v>136</v>
      </c>
      <c r="B725" t="s">
        <v>6</v>
      </c>
      <c r="C725" t="s">
        <v>347</v>
      </c>
    </row>
    <row r="726" spans="1:3" x14ac:dyDescent="0.25">
      <c r="A726" t="s">
        <v>136</v>
      </c>
      <c r="B726" t="s">
        <v>6</v>
      </c>
      <c r="C726" t="s">
        <v>348</v>
      </c>
    </row>
    <row r="727" spans="1:3" x14ac:dyDescent="0.25">
      <c r="A727" t="s">
        <v>136</v>
      </c>
      <c r="B727" t="s">
        <v>0</v>
      </c>
      <c r="C727" t="s">
        <v>348</v>
      </c>
    </row>
    <row r="728" spans="1:3" x14ac:dyDescent="0.25">
      <c r="A728" t="s">
        <v>137</v>
      </c>
      <c r="B728" t="s">
        <v>0</v>
      </c>
      <c r="C728" t="s">
        <v>347</v>
      </c>
    </row>
    <row r="729" spans="1:3" x14ac:dyDescent="0.25">
      <c r="A729" t="s">
        <v>137</v>
      </c>
      <c r="B729" t="s">
        <v>6</v>
      </c>
      <c r="C729" t="s">
        <v>347</v>
      </c>
    </row>
    <row r="730" spans="1:3" x14ac:dyDescent="0.25">
      <c r="A730" t="s">
        <v>137</v>
      </c>
      <c r="B730" t="s">
        <v>6</v>
      </c>
      <c r="C730" t="s">
        <v>348</v>
      </c>
    </row>
    <row r="731" spans="1:3" x14ac:dyDescent="0.25">
      <c r="A731" t="s">
        <v>137</v>
      </c>
      <c r="B731" t="s">
        <v>0</v>
      </c>
      <c r="C731" t="s">
        <v>348</v>
      </c>
    </row>
    <row r="732" spans="1:3" x14ac:dyDescent="0.25">
      <c r="A732" t="s">
        <v>138</v>
      </c>
      <c r="B732" t="s">
        <v>0</v>
      </c>
      <c r="C732" t="s">
        <v>347</v>
      </c>
    </row>
    <row r="733" spans="1:3" x14ac:dyDescent="0.25">
      <c r="A733" t="s">
        <v>138</v>
      </c>
      <c r="B733" t="s">
        <v>6</v>
      </c>
      <c r="C733" t="s">
        <v>347</v>
      </c>
    </row>
    <row r="734" spans="1:3" x14ac:dyDescent="0.25">
      <c r="A734" t="s">
        <v>138</v>
      </c>
      <c r="B734" t="s">
        <v>6</v>
      </c>
      <c r="C734" t="s">
        <v>348</v>
      </c>
    </row>
    <row r="735" spans="1:3" x14ac:dyDescent="0.25">
      <c r="A735" t="s">
        <v>138</v>
      </c>
      <c r="B735" t="s">
        <v>0</v>
      </c>
      <c r="C735" t="s">
        <v>348</v>
      </c>
    </row>
    <row r="736" spans="1:3" x14ac:dyDescent="0.25">
      <c r="A736" t="s">
        <v>274</v>
      </c>
      <c r="B736" t="s">
        <v>0</v>
      </c>
      <c r="C736" t="s">
        <v>347</v>
      </c>
    </row>
    <row r="737" spans="1:3" x14ac:dyDescent="0.25">
      <c r="A737" t="s">
        <v>274</v>
      </c>
      <c r="B737" t="s">
        <v>6</v>
      </c>
      <c r="C737" t="s">
        <v>347</v>
      </c>
    </row>
    <row r="738" spans="1:3" x14ac:dyDescent="0.25">
      <c r="A738" t="s">
        <v>274</v>
      </c>
      <c r="B738" t="s">
        <v>6</v>
      </c>
      <c r="C738" t="s">
        <v>348</v>
      </c>
    </row>
    <row r="739" spans="1:3" x14ac:dyDescent="0.25">
      <c r="A739" t="s">
        <v>274</v>
      </c>
      <c r="B739" t="s">
        <v>0</v>
      </c>
      <c r="C739" t="s">
        <v>348</v>
      </c>
    </row>
    <row r="740" spans="1:3" x14ac:dyDescent="0.25">
      <c r="A740" t="s">
        <v>139</v>
      </c>
      <c r="B740" t="s">
        <v>0</v>
      </c>
      <c r="C740" t="s">
        <v>347</v>
      </c>
    </row>
    <row r="741" spans="1:3" x14ac:dyDescent="0.25">
      <c r="A741" t="s">
        <v>139</v>
      </c>
      <c r="B741" t="s">
        <v>6</v>
      </c>
      <c r="C741" t="s">
        <v>347</v>
      </c>
    </row>
    <row r="742" spans="1:3" x14ac:dyDescent="0.25">
      <c r="A742" t="s">
        <v>139</v>
      </c>
      <c r="B742" t="s">
        <v>6</v>
      </c>
      <c r="C742" t="s">
        <v>348</v>
      </c>
    </row>
    <row r="743" spans="1:3" x14ac:dyDescent="0.25">
      <c r="A743" t="s">
        <v>139</v>
      </c>
      <c r="B743" t="s">
        <v>0</v>
      </c>
      <c r="C743" t="s">
        <v>348</v>
      </c>
    </row>
    <row r="744" spans="1:3" x14ac:dyDescent="0.25">
      <c r="A744" t="s">
        <v>140</v>
      </c>
      <c r="B744" t="s">
        <v>0</v>
      </c>
      <c r="C744" t="s">
        <v>347</v>
      </c>
    </row>
    <row r="745" spans="1:3" x14ac:dyDescent="0.25">
      <c r="A745" t="s">
        <v>140</v>
      </c>
      <c r="B745" t="s">
        <v>6</v>
      </c>
      <c r="C745" t="s">
        <v>347</v>
      </c>
    </row>
    <row r="746" spans="1:3" x14ac:dyDescent="0.25">
      <c r="A746" t="s">
        <v>140</v>
      </c>
      <c r="B746" t="s">
        <v>6</v>
      </c>
      <c r="C746" t="s">
        <v>348</v>
      </c>
    </row>
    <row r="747" spans="1:3" x14ac:dyDescent="0.25">
      <c r="A747" t="s">
        <v>140</v>
      </c>
      <c r="B747" t="s">
        <v>0</v>
      </c>
      <c r="C747" t="s">
        <v>348</v>
      </c>
    </row>
    <row r="748" spans="1:3" x14ac:dyDescent="0.25">
      <c r="A748" t="s">
        <v>404</v>
      </c>
      <c r="B748" t="s">
        <v>0</v>
      </c>
      <c r="C748" t="s">
        <v>347</v>
      </c>
    </row>
    <row r="749" spans="1:3" x14ac:dyDescent="0.25">
      <c r="A749" t="s">
        <v>404</v>
      </c>
      <c r="B749" t="s">
        <v>6</v>
      </c>
      <c r="C749" t="s">
        <v>347</v>
      </c>
    </row>
    <row r="750" spans="1:3" x14ac:dyDescent="0.25">
      <c r="A750" t="s">
        <v>404</v>
      </c>
      <c r="B750" t="s">
        <v>6</v>
      </c>
      <c r="C750" t="s">
        <v>348</v>
      </c>
    </row>
    <row r="751" spans="1:3" x14ac:dyDescent="0.25">
      <c r="A751" t="s">
        <v>404</v>
      </c>
      <c r="B751" t="s">
        <v>0</v>
      </c>
      <c r="C751" t="s">
        <v>348</v>
      </c>
    </row>
    <row r="752" spans="1:3" x14ac:dyDescent="0.25">
      <c r="A752" t="s">
        <v>405</v>
      </c>
      <c r="B752" t="s">
        <v>0</v>
      </c>
      <c r="C752" t="s">
        <v>347</v>
      </c>
    </row>
    <row r="753" spans="1:4" x14ac:dyDescent="0.25">
      <c r="A753" t="s">
        <v>405</v>
      </c>
      <c r="B753" t="s">
        <v>6</v>
      </c>
      <c r="C753" t="s">
        <v>347</v>
      </c>
    </row>
    <row r="754" spans="1:4" x14ac:dyDescent="0.25">
      <c r="A754" t="s">
        <v>405</v>
      </c>
      <c r="B754" t="s">
        <v>6</v>
      </c>
      <c r="C754" t="s">
        <v>348</v>
      </c>
    </row>
    <row r="755" spans="1:4" x14ac:dyDescent="0.25">
      <c r="A755" t="s">
        <v>405</v>
      </c>
      <c r="B755" t="s">
        <v>0</v>
      </c>
      <c r="C755" t="s">
        <v>348</v>
      </c>
    </row>
    <row r="756" spans="1:4" x14ac:dyDescent="0.25">
      <c r="A756" t="s">
        <v>405</v>
      </c>
      <c r="B756" t="s">
        <v>6</v>
      </c>
      <c r="C756" t="s">
        <v>349</v>
      </c>
    </row>
    <row r="757" spans="1:4" x14ac:dyDescent="0.25">
      <c r="A757" t="s">
        <v>141</v>
      </c>
      <c r="B757" t="s">
        <v>0</v>
      </c>
      <c r="C757" t="s">
        <v>347</v>
      </c>
    </row>
    <row r="758" spans="1:4" x14ac:dyDescent="0.25">
      <c r="A758" t="s">
        <v>141</v>
      </c>
      <c r="B758" t="s">
        <v>0</v>
      </c>
      <c r="C758" t="s">
        <v>348</v>
      </c>
    </row>
    <row r="759" spans="1:4" x14ac:dyDescent="0.25">
      <c r="A759" t="s">
        <v>141</v>
      </c>
      <c r="B759" t="s">
        <v>6</v>
      </c>
      <c r="C759" t="s">
        <v>227</v>
      </c>
      <c r="D759" t="s">
        <v>356</v>
      </c>
    </row>
    <row r="760" spans="1:4" x14ac:dyDescent="0.25">
      <c r="A760" t="s">
        <v>142</v>
      </c>
      <c r="B760" t="s">
        <v>0</v>
      </c>
      <c r="C760" t="s">
        <v>347</v>
      </c>
    </row>
    <row r="761" spans="1:4" x14ac:dyDescent="0.25">
      <c r="A761" t="s">
        <v>142</v>
      </c>
      <c r="B761" t="s">
        <v>6</v>
      </c>
      <c r="C761" t="s">
        <v>347</v>
      </c>
    </row>
    <row r="762" spans="1:4" x14ac:dyDescent="0.25">
      <c r="A762" t="s">
        <v>142</v>
      </c>
      <c r="B762" t="s">
        <v>6</v>
      </c>
      <c r="C762" t="s">
        <v>348</v>
      </c>
    </row>
    <row r="763" spans="1:4" x14ac:dyDescent="0.25">
      <c r="A763" t="s">
        <v>142</v>
      </c>
      <c r="B763" t="s">
        <v>0</v>
      </c>
      <c r="C763" t="s">
        <v>348</v>
      </c>
    </row>
    <row r="764" spans="1:4" x14ac:dyDescent="0.25">
      <c r="A764" t="s">
        <v>143</v>
      </c>
      <c r="B764" t="s">
        <v>0</v>
      </c>
      <c r="C764" t="s">
        <v>347</v>
      </c>
    </row>
    <row r="765" spans="1:4" x14ac:dyDescent="0.25">
      <c r="A765" t="s">
        <v>143</v>
      </c>
      <c r="B765" t="s">
        <v>6</v>
      </c>
      <c r="C765" t="s">
        <v>347</v>
      </c>
    </row>
    <row r="766" spans="1:4" x14ac:dyDescent="0.25">
      <c r="A766" t="s">
        <v>143</v>
      </c>
      <c r="B766" t="s">
        <v>6</v>
      </c>
      <c r="C766" t="s">
        <v>348</v>
      </c>
    </row>
    <row r="767" spans="1:4" x14ac:dyDescent="0.25">
      <c r="A767" t="s">
        <v>143</v>
      </c>
      <c r="B767" t="s">
        <v>0</v>
      </c>
      <c r="C767" t="s">
        <v>348</v>
      </c>
    </row>
    <row r="768" spans="1:4" x14ac:dyDescent="0.25">
      <c r="A768" t="s">
        <v>144</v>
      </c>
      <c r="B768" t="s">
        <v>0</v>
      </c>
      <c r="C768" t="s">
        <v>347</v>
      </c>
    </row>
    <row r="769" spans="1:3" x14ac:dyDescent="0.25">
      <c r="A769" t="s">
        <v>144</v>
      </c>
      <c r="B769" t="s">
        <v>6</v>
      </c>
      <c r="C769" t="s">
        <v>347</v>
      </c>
    </row>
    <row r="770" spans="1:3" x14ac:dyDescent="0.25">
      <c r="A770" t="s">
        <v>144</v>
      </c>
      <c r="B770" t="s">
        <v>6</v>
      </c>
      <c r="C770" t="s">
        <v>348</v>
      </c>
    </row>
    <row r="771" spans="1:3" x14ac:dyDescent="0.25">
      <c r="A771" t="s">
        <v>144</v>
      </c>
      <c r="B771" t="s">
        <v>0</v>
      </c>
      <c r="C771" t="s">
        <v>348</v>
      </c>
    </row>
    <row r="772" spans="1:3" x14ac:dyDescent="0.25">
      <c r="A772" t="s">
        <v>145</v>
      </c>
      <c r="B772" t="s">
        <v>0</v>
      </c>
      <c r="C772" t="s">
        <v>347</v>
      </c>
    </row>
    <row r="773" spans="1:3" x14ac:dyDescent="0.25">
      <c r="A773" t="s">
        <v>145</v>
      </c>
      <c r="B773" t="s">
        <v>6</v>
      </c>
      <c r="C773" t="s">
        <v>347</v>
      </c>
    </row>
    <row r="774" spans="1:3" x14ac:dyDescent="0.25">
      <c r="A774" t="s">
        <v>145</v>
      </c>
      <c r="B774" t="s">
        <v>6</v>
      </c>
      <c r="C774" t="s">
        <v>348</v>
      </c>
    </row>
    <row r="775" spans="1:3" x14ac:dyDescent="0.25">
      <c r="A775" t="s">
        <v>145</v>
      </c>
      <c r="B775" t="s">
        <v>0</v>
      </c>
      <c r="C775" t="s">
        <v>348</v>
      </c>
    </row>
    <row r="776" spans="1:3" x14ac:dyDescent="0.25">
      <c r="A776" t="s">
        <v>146</v>
      </c>
      <c r="B776" t="s">
        <v>0</v>
      </c>
      <c r="C776" t="s">
        <v>347</v>
      </c>
    </row>
    <row r="777" spans="1:3" x14ac:dyDescent="0.25">
      <c r="A777" t="s">
        <v>146</v>
      </c>
      <c r="B777" t="s">
        <v>6</v>
      </c>
      <c r="C777" t="s">
        <v>347</v>
      </c>
    </row>
    <row r="778" spans="1:3" x14ac:dyDescent="0.25">
      <c r="A778" t="s">
        <v>146</v>
      </c>
      <c r="B778" t="s">
        <v>6</v>
      </c>
      <c r="C778" t="s">
        <v>348</v>
      </c>
    </row>
    <row r="779" spans="1:3" x14ac:dyDescent="0.25">
      <c r="A779" t="s">
        <v>146</v>
      </c>
      <c r="B779" t="s">
        <v>0</v>
      </c>
      <c r="C779" t="s">
        <v>348</v>
      </c>
    </row>
    <row r="780" spans="1:3" x14ac:dyDescent="0.25">
      <c r="A780" t="s">
        <v>277</v>
      </c>
      <c r="B780" t="s">
        <v>0</v>
      </c>
      <c r="C780" t="s">
        <v>347</v>
      </c>
    </row>
    <row r="781" spans="1:3" x14ac:dyDescent="0.25">
      <c r="A781" t="s">
        <v>277</v>
      </c>
      <c r="B781" t="s">
        <v>6</v>
      </c>
      <c r="C781" t="s">
        <v>347</v>
      </c>
    </row>
    <row r="782" spans="1:3" x14ac:dyDescent="0.25">
      <c r="A782" t="s">
        <v>277</v>
      </c>
      <c r="B782" t="s">
        <v>6</v>
      </c>
      <c r="C782" t="s">
        <v>348</v>
      </c>
    </row>
    <row r="783" spans="1:3" x14ac:dyDescent="0.25">
      <c r="A783" t="s">
        <v>277</v>
      </c>
      <c r="B783" t="s">
        <v>0</v>
      </c>
      <c r="C783" t="s">
        <v>348</v>
      </c>
    </row>
    <row r="784" spans="1:3" x14ac:dyDescent="0.25">
      <c r="A784" t="s">
        <v>147</v>
      </c>
      <c r="B784" t="s">
        <v>0</v>
      </c>
      <c r="C784" t="s">
        <v>347</v>
      </c>
    </row>
    <row r="785" spans="1:4" x14ac:dyDescent="0.25">
      <c r="A785" t="s">
        <v>147</v>
      </c>
      <c r="B785" t="s">
        <v>6</v>
      </c>
      <c r="C785" t="s">
        <v>347</v>
      </c>
    </row>
    <row r="786" spans="1:4" x14ac:dyDescent="0.25">
      <c r="A786" t="s">
        <v>147</v>
      </c>
      <c r="B786" t="s">
        <v>6</v>
      </c>
      <c r="C786" t="s">
        <v>348</v>
      </c>
    </row>
    <row r="787" spans="1:4" x14ac:dyDescent="0.25">
      <c r="A787" t="s">
        <v>147</v>
      </c>
      <c r="B787" t="s">
        <v>0</v>
      </c>
      <c r="C787" t="s">
        <v>348</v>
      </c>
    </row>
    <row r="788" spans="1:4" x14ac:dyDescent="0.25">
      <c r="A788" t="s">
        <v>148</v>
      </c>
      <c r="B788" t="s">
        <v>0</v>
      </c>
      <c r="C788" t="s">
        <v>347</v>
      </c>
    </row>
    <row r="789" spans="1:4" x14ac:dyDescent="0.25">
      <c r="A789" t="s">
        <v>148</v>
      </c>
      <c r="B789" t="s">
        <v>6</v>
      </c>
      <c r="C789" t="s">
        <v>347</v>
      </c>
    </row>
    <row r="790" spans="1:4" x14ac:dyDescent="0.25">
      <c r="A790" t="s">
        <v>148</v>
      </c>
      <c r="B790" t="s">
        <v>6</v>
      </c>
      <c r="C790" t="s">
        <v>348</v>
      </c>
    </row>
    <row r="791" spans="1:4" x14ac:dyDescent="0.25">
      <c r="A791" t="s">
        <v>148</v>
      </c>
      <c r="B791" t="s">
        <v>0</v>
      </c>
      <c r="C791" t="s">
        <v>348</v>
      </c>
    </row>
    <row r="792" spans="1:4" x14ac:dyDescent="0.25">
      <c r="A792" t="s">
        <v>149</v>
      </c>
      <c r="B792" t="s">
        <v>0</v>
      </c>
      <c r="C792" t="s">
        <v>347</v>
      </c>
      <c r="D792" t="s">
        <v>357</v>
      </c>
    </row>
    <row r="793" spans="1:4" x14ac:dyDescent="0.25">
      <c r="A793" t="s">
        <v>149</v>
      </c>
      <c r="B793" t="s">
        <v>6</v>
      </c>
      <c r="C793" t="s">
        <v>347</v>
      </c>
    </row>
    <row r="794" spans="1:4" x14ac:dyDescent="0.25">
      <c r="A794" t="s">
        <v>149</v>
      </c>
      <c r="B794" t="s">
        <v>6</v>
      </c>
      <c r="C794" t="s">
        <v>348</v>
      </c>
    </row>
    <row r="795" spans="1:4" x14ac:dyDescent="0.25">
      <c r="A795" t="s">
        <v>149</v>
      </c>
      <c r="B795" t="s">
        <v>0</v>
      </c>
      <c r="C795" t="s">
        <v>348</v>
      </c>
      <c r="D795" t="s">
        <v>357</v>
      </c>
    </row>
    <row r="796" spans="1:4" x14ac:dyDescent="0.25">
      <c r="A796" t="s">
        <v>149</v>
      </c>
      <c r="B796" t="s">
        <v>0</v>
      </c>
      <c r="C796" t="s">
        <v>227</v>
      </c>
      <c r="D796" t="s">
        <v>357</v>
      </c>
    </row>
    <row r="797" spans="1:4" x14ac:dyDescent="0.25">
      <c r="A797" t="s">
        <v>282</v>
      </c>
      <c r="B797" t="s">
        <v>0</v>
      </c>
      <c r="C797" t="s">
        <v>347</v>
      </c>
    </row>
    <row r="798" spans="1:4" x14ac:dyDescent="0.25">
      <c r="A798" t="s">
        <v>282</v>
      </c>
      <c r="B798" t="s">
        <v>6</v>
      </c>
      <c r="C798" t="s">
        <v>347</v>
      </c>
    </row>
    <row r="799" spans="1:4" x14ac:dyDescent="0.25">
      <c r="A799" t="s">
        <v>282</v>
      </c>
      <c r="B799" t="s">
        <v>0</v>
      </c>
      <c r="C799" t="s">
        <v>348</v>
      </c>
    </row>
    <row r="800" spans="1:4" x14ac:dyDescent="0.25">
      <c r="A800" t="s">
        <v>150</v>
      </c>
      <c r="B800" t="s">
        <v>0</v>
      </c>
      <c r="C800" t="s">
        <v>347</v>
      </c>
    </row>
    <row r="801" spans="1:3" x14ac:dyDescent="0.25">
      <c r="A801" t="s">
        <v>150</v>
      </c>
      <c r="B801" t="s">
        <v>6</v>
      </c>
      <c r="C801" t="s">
        <v>347</v>
      </c>
    </row>
    <row r="802" spans="1:3" x14ac:dyDescent="0.25">
      <c r="A802" t="s">
        <v>150</v>
      </c>
      <c r="B802" t="s">
        <v>6</v>
      </c>
      <c r="C802" t="s">
        <v>348</v>
      </c>
    </row>
    <row r="803" spans="1:3" x14ac:dyDescent="0.25">
      <c r="A803" t="s">
        <v>150</v>
      </c>
      <c r="B803" t="s">
        <v>0</v>
      </c>
      <c r="C803" t="s">
        <v>348</v>
      </c>
    </row>
    <row r="804" spans="1:3" x14ac:dyDescent="0.25">
      <c r="A804" t="s">
        <v>151</v>
      </c>
      <c r="B804" t="s">
        <v>0</v>
      </c>
      <c r="C804" t="s">
        <v>347</v>
      </c>
    </row>
    <row r="805" spans="1:3" x14ac:dyDescent="0.25">
      <c r="A805" t="s">
        <v>151</v>
      </c>
      <c r="B805" t="s">
        <v>6</v>
      </c>
      <c r="C805" t="s">
        <v>347</v>
      </c>
    </row>
    <row r="806" spans="1:3" x14ac:dyDescent="0.25">
      <c r="A806" t="s">
        <v>151</v>
      </c>
      <c r="B806" t="s">
        <v>6</v>
      </c>
      <c r="C806" t="s">
        <v>348</v>
      </c>
    </row>
    <row r="807" spans="1:3" x14ac:dyDescent="0.25">
      <c r="A807" t="s">
        <v>151</v>
      </c>
      <c r="B807" t="s">
        <v>0</v>
      </c>
      <c r="C807" t="s">
        <v>348</v>
      </c>
    </row>
    <row r="808" spans="1:3" x14ac:dyDescent="0.25">
      <c r="A808" t="s">
        <v>153</v>
      </c>
      <c r="B808" t="s">
        <v>0</v>
      </c>
      <c r="C808" t="s">
        <v>347</v>
      </c>
    </row>
    <row r="809" spans="1:3" x14ac:dyDescent="0.25">
      <c r="A809" t="s">
        <v>153</v>
      </c>
      <c r="B809" t="s">
        <v>6</v>
      </c>
      <c r="C809" t="s">
        <v>347</v>
      </c>
    </row>
    <row r="810" spans="1:3" x14ac:dyDescent="0.25">
      <c r="A810" t="s">
        <v>153</v>
      </c>
      <c r="B810" t="s">
        <v>6</v>
      </c>
      <c r="C810" t="s">
        <v>348</v>
      </c>
    </row>
    <row r="811" spans="1:3" x14ac:dyDescent="0.25">
      <c r="A811" t="s">
        <v>153</v>
      </c>
      <c r="B811" t="s">
        <v>0</v>
      </c>
      <c r="C811" t="s">
        <v>348</v>
      </c>
    </row>
    <row r="812" spans="1:3" x14ac:dyDescent="0.25">
      <c r="A812" t="s">
        <v>154</v>
      </c>
      <c r="B812" t="s">
        <v>0</v>
      </c>
      <c r="C812" t="s">
        <v>347</v>
      </c>
    </row>
    <row r="813" spans="1:3" x14ac:dyDescent="0.25">
      <c r="A813" t="s">
        <v>154</v>
      </c>
      <c r="B813" t="s">
        <v>6</v>
      </c>
      <c r="C813" t="s">
        <v>347</v>
      </c>
    </row>
    <row r="814" spans="1:3" x14ac:dyDescent="0.25">
      <c r="A814" t="s">
        <v>154</v>
      </c>
      <c r="B814" t="s">
        <v>6</v>
      </c>
      <c r="C814" t="s">
        <v>348</v>
      </c>
    </row>
    <row r="815" spans="1:3" x14ac:dyDescent="0.25">
      <c r="A815" t="s">
        <v>154</v>
      </c>
      <c r="B815" t="s">
        <v>0</v>
      </c>
      <c r="C815" t="s">
        <v>348</v>
      </c>
    </row>
    <row r="816" spans="1:3" x14ac:dyDescent="0.25">
      <c r="A816" t="s">
        <v>155</v>
      </c>
      <c r="B816" t="s">
        <v>0</v>
      </c>
      <c r="C816" t="s">
        <v>347</v>
      </c>
    </row>
    <row r="817" spans="1:3" x14ac:dyDescent="0.25">
      <c r="A817" t="s">
        <v>155</v>
      </c>
      <c r="B817" t="s">
        <v>6</v>
      </c>
      <c r="C817" t="s">
        <v>347</v>
      </c>
    </row>
    <row r="818" spans="1:3" x14ac:dyDescent="0.25">
      <c r="A818" t="s">
        <v>155</v>
      </c>
      <c r="B818" t="s">
        <v>6</v>
      </c>
      <c r="C818" t="s">
        <v>348</v>
      </c>
    </row>
    <row r="819" spans="1:3" x14ac:dyDescent="0.25">
      <c r="A819" t="s">
        <v>155</v>
      </c>
      <c r="B819" t="s">
        <v>0</v>
      </c>
      <c r="C819" t="s">
        <v>348</v>
      </c>
    </row>
    <row r="820" spans="1:3" x14ac:dyDescent="0.25">
      <c r="A820" t="s">
        <v>156</v>
      </c>
      <c r="B820" t="s">
        <v>0</v>
      </c>
      <c r="C820" t="s">
        <v>347</v>
      </c>
    </row>
    <row r="821" spans="1:3" x14ac:dyDescent="0.25">
      <c r="A821" t="s">
        <v>156</v>
      </c>
      <c r="B821" t="s">
        <v>6</v>
      </c>
      <c r="C821" t="s">
        <v>347</v>
      </c>
    </row>
    <row r="822" spans="1:3" x14ac:dyDescent="0.25">
      <c r="A822" t="s">
        <v>156</v>
      </c>
      <c r="B822" t="s">
        <v>6</v>
      </c>
      <c r="C822" t="s">
        <v>348</v>
      </c>
    </row>
    <row r="823" spans="1:3" x14ac:dyDescent="0.25">
      <c r="A823" t="s">
        <v>156</v>
      </c>
      <c r="B823" t="s">
        <v>0</v>
      </c>
      <c r="C823" t="s">
        <v>348</v>
      </c>
    </row>
    <row r="824" spans="1:3" x14ac:dyDescent="0.25">
      <c r="A824" t="s">
        <v>157</v>
      </c>
      <c r="B824" t="s">
        <v>0</v>
      </c>
      <c r="C824" t="s">
        <v>347</v>
      </c>
    </row>
    <row r="825" spans="1:3" x14ac:dyDescent="0.25">
      <c r="A825" t="s">
        <v>157</v>
      </c>
      <c r="B825" t="s">
        <v>6</v>
      </c>
      <c r="C825" t="s">
        <v>347</v>
      </c>
    </row>
    <row r="826" spans="1:3" x14ac:dyDescent="0.25">
      <c r="A826" t="s">
        <v>157</v>
      </c>
      <c r="B826" t="s">
        <v>6</v>
      </c>
      <c r="C826" t="s">
        <v>348</v>
      </c>
    </row>
    <row r="827" spans="1:3" x14ac:dyDescent="0.25">
      <c r="A827" t="s">
        <v>157</v>
      </c>
      <c r="B827" t="s">
        <v>0</v>
      </c>
      <c r="C827" t="s">
        <v>348</v>
      </c>
    </row>
    <row r="828" spans="1:3" x14ac:dyDescent="0.25">
      <c r="A828" t="s">
        <v>158</v>
      </c>
      <c r="B828" t="s">
        <v>0</v>
      </c>
      <c r="C828" t="s">
        <v>347</v>
      </c>
    </row>
    <row r="829" spans="1:3" x14ac:dyDescent="0.25">
      <c r="A829" t="s">
        <v>158</v>
      </c>
      <c r="B829" t="s">
        <v>6</v>
      </c>
      <c r="C829" t="s">
        <v>347</v>
      </c>
    </row>
    <row r="830" spans="1:3" x14ac:dyDescent="0.25">
      <c r="A830" t="s">
        <v>158</v>
      </c>
      <c r="B830" t="s">
        <v>6</v>
      </c>
      <c r="C830" t="s">
        <v>348</v>
      </c>
    </row>
    <row r="831" spans="1:3" x14ac:dyDescent="0.25">
      <c r="A831" t="s">
        <v>158</v>
      </c>
      <c r="B831" t="s">
        <v>0</v>
      </c>
      <c r="C831" t="s">
        <v>348</v>
      </c>
    </row>
    <row r="832" spans="1:3" x14ac:dyDescent="0.25">
      <c r="A832" t="s">
        <v>159</v>
      </c>
      <c r="B832" t="s">
        <v>0</v>
      </c>
      <c r="C832" t="s">
        <v>347</v>
      </c>
    </row>
    <row r="833" spans="1:3" x14ac:dyDescent="0.25">
      <c r="A833" t="s">
        <v>159</v>
      </c>
      <c r="B833" t="s">
        <v>6</v>
      </c>
      <c r="C833" t="s">
        <v>347</v>
      </c>
    </row>
    <row r="834" spans="1:3" x14ac:dyDescent="0.25">
      <c r="A834" t="s">
        <v>159</v>
      </c>
      <c r="B834" t="s">
        <v>6</v>
      </c>
      <c r="C834" t="s">
        <v>348</v>
      </c>
    </row>
    <row r="835" spans="1:3" x14ac:dyDescent="0.25">
      <c r="A835" t="s">
        <v>159</v>
      </c>
      <c r="B835" t="s">
        <v>0</v>
      </c>
      <c r="C835" t="s">
        <v>348</v>
      </c>
    </row>
    <row r="836" spans="1:3" x14ac:dyDescent="0.25">
      <c r="A836" t="s">
        <v>406</v>
      </c>
      <c r="B836" t="s">
        <v>0</v>
      </c>
      <c r="C836" t="s">
        <v>347</v>
      </c>
    </row>
    <row r="837" spans="1:3" x14ac:dyDescent="0.25">
      <c r="A837" t="s">
        <v>406</v>
      </c>
      <c r="B837" t="s">
        <v>6</v>
      </c>
      <c r="C837" t="s">
        <v>347</v>
      </c>
    </row>
    <row r="838" spans="1:3" x14ac:dyDescent="0.25">
      <c r="A838" t="s">
        <v>406</v>
      </c>
      <c r="B838" t="s">
        <v>6</v>
      </c>
      <c r="C838" t="s">
        <v>348</v>
      </c>
    </row>
    <row r="839" spans="1:3" x14ac:dyDescent="0.25">
      <c r="A839" t="s">
        <v>406</v>
      </c>
      <c r="B839" t="s">
        <v>0</v>
      </c>
      <c r="C839" t="s">
        <v>348</v>
      </c>
    </row>
    <row r="840" spans="1:3" x14ac:dyDescent="0.25">
      <c r="A840" t="s">
        <v>407</v>
      </c>
      <c r="B840" t="s">
        <v>0</v>
      </c>
      <c r="C840" t="s">
        <v>347</v>
      </c>
    </row>
    <row r="841" spans="1:3" x14ac:dyDescent="0.25">
      <c r="A841" t="s">
        <v>407</v>
      </c>
      <c r="B841" t="s">
        <v>6</v>
      </c>
      <c r="C841" t="s">
        <v>347</v>
      </c>
    </row>
    <row r="842" spans="1:3" x14ac:dyDescent="0.25">
      <c r="A842" t="s">
        <v>407</v>
      </c>
      <c r="B842" t="s">
        <v>6</v>
      </c>
      <c r="C842" t="s">
        <v>348</v>
      </c>
    </row>
    <row r="843" spans="1:3" x14ac:dyDescent="0.25">
      <c r="A843" t="s">
        <v>407</v>
      </c>
      <c r="B843" t="s">
        <v>0</v>
      </c>
      <c r="C843" t="s">
        <v>348</v>
      </c>
    </row>
    <row r="844" spans="1:3" x14ac:dyDescent="0.25">
      <c r="A844" t="s">
        <v>160</v>
      </c>
      <c r="B844" t="s">
        <v>0</v>
      </c>
      <c r="C844" t="s">
        <v>347</v>
      </c>
    </row>
    <row r="845" spans="1:3" x14ac:dyDescent="0.25">
      <c r="A845" t="s">
        <v>160</v>
      </c>
      <c r="B845" t="s">
        <v>6</v>
      </c>
      <c r="C845" t="s">
        <v>347</v>
      </c>
    </row>
    <row r="846" spans="1:3" x14ac:dyDescent="0.25">
      <c r="A846" t="s">
        <v>160</v>
      </c>
      <c r="B846" t="s">
        <v>6</v>
      </c>
      <c r="C846" t="s">
        <v>348</v>
      </c>
    </row>
    <row r="847" spans="1:3" x14ac:dyDescent="0.25">
      <c r="A847" t="s">
        <v>160</v>
      </c>
      <c r="B847" t="s">
        <v>0</v>
      </c>
      <c r="C847" t="s">
        <v>348</v>
      </c>
    </row>
    <row r="848" spans="1:3" x14ac:dyDescent="0.25">
      <c r="A848" t="s">
        <v>408</v>
      </c>
      <c r="B848" t="s">
        <v>0</v>
      </c>
      <c r="C848" t="s">
        <v>347</v>
      </c>
    </row>
    <row r="849" spans="1:3" x14ac:dyDescent="0.25">
      <c r="A849" t="s">
        <v>408</v>
      </c>
      <c r="B849" t="s">
        <v>6</v>
      </c>
      <c r="C849" t="s">
        <v>347</v>
      </c>
    </row>
    <row r="850" spans="1:3" x14ac:dyDescent="0.25">
      <c r="A850" t="s">
        <v>408</v>
      </c>
      <c r="B850" t="s">
        <v>6</v>
      </c>
      <c r="C850" t="s">
        <v>348</v>
      </c>
    </row>
    <row r="851" spans="1:3" x14ac:dyDescent="0.25">
      <c r="A851" t="s">
        <v>408</v>
      </c>
      <c r="B851" t="s">
        <v>0</v>
      </c>
      <c r="C851" t="s">
        <v>348</v>
      </c>
    </row>
    <row r="852" spans="1:3" x14ac:dyDescent="0.25">
      <c r="A852" t="s">
        <v>161</v>
      </c>
      <c r="B852" t="s">
        <v>0</v>
      </c>
      <c r="C852" t="s">
        <v>347</v>
      </c>
    </row>
    <row r="853" spans="1:3" x14ac:dyDescent="0.25">
      <c r="A853" t="s">
        <v>161</v>
      </c>
      <c r="B853" t="s">
        <v>6</v>
      </c>
      <c r="C853" t="s">
        <v>347</v>
      </c>
    </row>
    <row r="854" spans="1:3" x14ac:dyDescent="0.25">
      <c r="A854" t="s">
        <v>161</v>
      </c>
      <c r="B854" t="s">
        <v>6</v>
      </c>
      <c r="C854" t="s">
        <v>348</v>
      </c>
    </row>
    <row r="855" spans="1:3" x14ac:dyDescent="0.25">
      <c r="A855" t="s">
        <v>161</v>
      </c>
      <c r="B855" t="s">
        <v>0</v>
      </c>
      <c r="C855" t="s">
        <v>348</v>
      </c>
    </row>
    <row r="856" spans="1:3" x14ac:dyDescent="0.25">
      <c r="A856" t="s">
        <v>162</v>
      </c>
      <c r="B856" t="s">
        <v>0</v>
      </c>
      <c r="C856" t="s">
        <v>347</v>
      </c>
    </row>
    <row r="857" spans="1:3" x14ac:dyDescent="0.25">
      <c r="A857" t="s">
        <v>162</v>
      </c>
      <c r="B857" t="s">
        <v>6</v>
      </c>
      <c r="C857" t="s">
        <v>347</v>
      </c>
    </row>
    <row r="858" spans="1:3" x14ac:dyDescent="0.25">
      <c r="A858" t="s">
        <v>162</v>
      </c>
      <c r="B858" t="s">
        <v>0</v>
      </c>
      <c r="C858" t="s">
        <v>348</v>
      </c>
    </row>
    <row r="859" spans="1:3" x14ac:dyDescent="0.25">
      <c r="A859" t="s">
        <v>163</v>
      </c>
      <c r="B859" t="s">
        <v>6</v>
      </c>
      <c r="C859" t="s">
        <v>347</v>
      </c>
    </row>
    <row r="860" spans="1:3" x14ac:dyDescent="0.25">
      <c r="A860" t="s">
        <v>163</v>
      </c>
      <c r="B860" t="s">
        <v>0</v>
      </c>
      <c r="C860" t="s">
        <v>347</v>
      </c>
    </row>
    <row r="861" spans="1:3" x14ac:dyDescent="0.25">
      <c r="A861" t="s">
        <v>163</v>
      </c>
      <c r="B861" t="s">
        <v>0</v>
      </c>
      <c r="C861" t="s">
        <v>348</v>
      </c>
    </row>
    <row r="862" spans="1:3" x14ac:dyDescent="0.25">
      <c r="A862" t="s">
        <v>163</v>
      </c>
      <c r="B862" t="s">
        <v>6</v>
      </c>
      <c r="C862" t="s">
        <v>348</v>
      </c>
    </row>
    <row r="863" spans="1:3" x14ac:dyDescent="0.25">
      <c r="A863" t="s">
        <v>603</v>
      </c>
      <c r="B863" t="s">
        <v>0</v>
      </c>
      <c r="C863" t="s">
        <v>347</v>
      </c>
    </row>
    <row r="864" spans="1:3" x14ac:dyDescent="0.25">
      <c r="A864" t="s">
        <v>603</v>
      </c>
      <c r="B864" t="s">
        <v>6</v>
      </c>
      <c r="C864" t="s">
        <v>347</v>
      </c>
    </row>
    <row r="865" spans="1:3" x14ac:dyDescent="0.25">
      <c r="A865" t="s">
        <v>603</v>
      </c>
      <c r="B865" t="s">
        <v>6</v>
      </c>
      <c r="C865" t="s">
        <v>348</v>
      </c>
    </row>
    <row r="866" spans="1:3" x14ac:dyDescent="0.25">
      <c r="A866" t="s">
        <v>603</v>
      </c>
      <c r="B866" t="s">
        <v>0</v>
      </c>
      <c r="C866" t="s">
        <v>348</v>
      </c>
    </row>
    <row r="867" spans="1:3" x14ac:dyDescent="0.25">
      <c r="A867" t="s">
        <v>164</v>
      </c>
      <c r="B867" t="s">
        <v>0</v>
      </c>
      <c r="C867" t="s">
        <v>347</v>
      </c>
    </row>
    <row r="868" spans="1:3" x14ac:dyDescent="0.25">
      <c r="A868" t="s">
        <v>164</v>
      </c>
      <c r="B868" t="s">
        <v>6</v>
      </c>
      <c r="C868" t="s">
        <v>347</v>
      </c>
    </row>
    <row r="869" spans="1:3" x14ac:dyDescent="0.25">
      <c r="A869" t="s">
        <v>164</v>
      </c>
      <c r="B869" t="s">
        <v>6</v>
      </c>
      <c r="C869" t="s">
        <v>348</v>
      </c>
    </row>
    <row r="870" spans="1:3" x14ac:dyDescent="0.25">
      <c r="A870" t="s">
        <v>164</v>
      </c>
      <c r="B870" t="s">
        <v>0</v>
      </c>
      <c r="C870" t="s">
        <v>348</v>
      </c>
    </row>
    <row r="871" spans="1:3" x14ac:dyDescent="0.25">
      <c r="A871" t="s">
        <v>604</v>
      </c>
      <c r="B871" t="s">
        <v>0</v>
      </c>
      <c r="C871" t="s">
        <v>347</v>
      </c>
    </row>
    <row r="872" spans="1:3" x14ac:dyDescent="0.25">
      <c r="A872" t="s">
        <v>604</v>
      </c>
      <c r="B872" t="s">
        <v>6</v>
      </c>
      <c r="C872" t="s">
        <v>347</v>
      </c>
    </row>
    <row r="873" spans="1:3" x14ac:dyDescent="0.25">
      <c r="A873" t="s">
        <v>604</v>
      </c>
      <c r="B873" t="s">
        <v>6</v>
      </c>
      <c r="C873" t="s">
        <v>348</v>
      </c>
    </row>
    <row r="874" spans="1:3" x14ac:dyDescent="0.25">
      <c r="A874" t="s">
        <v>604</v>
      </c>
      <c r="B874" t="s">
        <v>0</v>
      </c>
      <c r="C874" t="s">
        <v>348</v>
      </c>
    </row>
    <row r="875" spans="1:3" x14ac:dyDescent="0.25">
      <c r="A875" t="s">
        <v>409</v>
      </c>
      <c r="B875" t="s">
        <v>0</v>
      </c>
      <c r="C875" t="s">
        <v>347</v>
      </c>
    </row>
    <row r="876" spans="1:3" x14ac:dyDescent="0.25">
      <c r="A876" t="s">
        <v>409</v>
      </c>
      <c r="B876" t="s">
        <v>6</v>
      </c>
      <c r="C876" t="s">
        <v>347</v>
      </c>
    </row>
    <row r="877" spans="1:3" x14ac:dyDescent="0.25">
      <c r="A877" t="s">
        <v>409</v>
      </c>
      <c r="B877" t="s">
        <v>6</v>
      </c>
      <c r="C877" t="s">
        <v>348</v>
      </c>
    </row>
    <row r="878" spans="1:3" x14ac:dyDescent="0.25">
      <c r="A878" t="s">
        <v>409</v>
      </c>
      <c r="B878" t="s">
        <v>0</v>
      </c>
      <c r="C878" t="s">
        <v>348</v>
      </c>
    </row>
    <row r="879" spans="1:3" x14ac:dyDescent="0.25">
      <c r="A879" t="s">
        <v>165</v>
      </c>
      <c r="B879" t="s">
        <v>0</v>
      </c>
      <c r="C879" t="s">
        <v>347</v>
      </c>
    </row>
    <row r="880" spans="1:3" x14ac:dyDescent="0.25">
      <c r="A880" t="s">
        <v>165</v>
      </c>
      <c r="B880" t="s">
        <v>6</v>
      </c>
      <c r="C880" t="s">
        <v>347</v>
      </c>
    </row>
    <row r="881" spans="1:3" x14ac:dyDescent="0.25">
      <c r="A881" t="s">
        <v>165</v>
      </c>
      <c r="B881" t="s">
        <v>6</v>
      </c>
      <c r="C881" t="s">
        <v>348</v>
      </c>
    </row>
    <row r="882" spans="1:3" x14ac:dyDescent="0.25">
      <c r="A882" t="s">
        <v>165</v>
      </c>
      <c r="B882" t="s">
        <v>0</v>
      </c>
      <c r="C882" t="s">
        <v>348</v>
      </c>
    </row>
    <row r="883" spans="1:3" x14ac:dyDescent="0.25">
      <c r="A883" t="s">
        <v>166</v>
      </c>
      <c r="B883" t="s">
        <v>0</v>
      </c>
      <c r="C883" t="s">
        <v>347</v>
      </c>
    </row>
    <row r="884" spans="1:3" x14ac:dyDescent="0.25">
      <c r="A884" t="s">
        <v>166</v>
      </c>
      <c r="B884" t="s">
        <v>6</v>
      </c>
      <c r="C884" t="s">
        <v>347</v>
      </c>
    </row>
    <row r="885" spans="1:3" x14ac:dyDescent="0.25">
      <c r="A885" t="s">
        <v>166</v>
      </c>
      <c r="B885" t="s">
        <v>6</v>
      </c>
      <c r="C885" t="s">
        <v>348</v>
      </c>
    </row>
    <row r="886" spans="1:3" x14ac:dyDescent="0.25">
      <c r="A886" t="s">
        <v>166</v>
      </c>
      <c r="B886" t="s">
        <v>0</v>
      </c>
      <c r="C886" t="s">
        <v>348</v>
      </c>
    </row>
    <row r="887" spans="1:3" x14ac:dyDescent="0.25">
      <c r="A887" t="s">
        <v>167</v>
      </c>
      <c r="B887" t="s">
        <v>0</v>
      </c>
      <c r="C887" t="s">
        <v>347</v>
      </c>
    </row>
    <row r="888" spans="1:3" x14ac:dyDescent="0.25">
      <c r="A888" t="s">
        <v>167</v>
      </c>
      <c r="B888" t="s">
        <v>6</v>
      </c>
      <c r="C888" t="s">
        <v>347</v>
      </c>
    </row>
    <row r="889" spans="1:3" x14ac:dyDescent="0.25">
      <c r="A889" t="s">
        <v>167</v>
      </c>
      <c r="B889" t="s">
        <v>6</v>
      </c>
      <c r="C889" t="s">
        <v>348</v>
      </c>
    </row>
    <row r="890" spans="1:3" x14ac:dyDescent="0.25">
      <c r="A890" t="s">
        <v>167</v>
      </c>
      <c r="B890" t="s">
        <v>0</v>
      </c>
      <c r="C890" t="s">
        <v>348</v>
      </c>
    </row>
    <row r="891" spans="1:3" x14ac:dyDescent="0.25">
      <c r="A891" t="s">
        <v>168</v>
      </c>
      <c r="B891" t="s">
        <v>0</v>
      </c>
      <c r="C891" t="s">
        <v>347</v>
      </c>
    </row>
    <row r="892" spans="1:3" x14ac:dyDescent="0.25">
      <c r="A892" t="s">
        <v>168</v>
      </c>
      <c r="B892" t="s">
        <v>6</v>
      </c>
      <c r="C892" t="s">
        <v>347</v>
      </c>
    </row>
    <row r="893" spans="1:3" x14ac:dyDescent="0.25">
      <c r="A893" t="s">
        <v>168</v>
      </c>
      <c r="B893" t="s">
        <v>6</v>
      </c>
      <c r="C893" t="s">
        <v>348</v>
      </c>
    </row>
    <row r="894" spans="1:3" x14ac:dyDescent="0.25">
      <c r="A894" t="s">
        <v>168</v>
      </c>
      <c r="B894" t="s">
        <v>0</v>
      </c>
      <c r="C894" t="s">
        <v>348</v>
      </c>
    </row>
    <row r="895" spans="1:3" x14ac:dyDescent="0.25">
      <c r="A895" t="s">
        <v>410</v>
      </c>
      <c r="B895" t="s">
        <v>0</v>
      </c>
      <c r="C895" t="s">
        <v>347</v>
      </c>
    </row>
    <row r="896" spans="1:3" x14ac:dyDescent="0.25">
      <c r="A896" t="s">
        <v>410</v>
      </c>
      <c r="B896" t="s">
        <v>0</v>
      </c>
      <c r="C896" t="s">
        <v>348</v>
      </c>
    </row>
    <row r="897" spans="1:4" x14ac:dyDescent="0.25">
      <c r="A897" t="s">
        <v>410</v>
      </c>
      <c r="B897" t="s">
        <v>6</v>
      </c>
      <c r="C897" t="s">
        <v>227</v>
      </c>
      <c r="D897" t="s">
        <v>606</v>
      </c>
    </row>
    <row r="898" spans="1:4" x14ac:dyDescent="0.25">
      <c r="A898" t="s">
        <v>169</v>
      </c>
      <c r="B898" t="s">
        <v>0</v>
      </c>
      <c r="C898" t="s">
        <v>347</v>
      </c>
    </row>
    <row r="899" spans="1:4" x14ac:dyDescent="0.25">
      <c r="A899" t="s">
        <v>169</v>
      </c>
      <c r="B899" t="s">
        <v>6</v>
      </c>
      <c r="C899" t="s">
        <v>347</v>
      </c>
    </row>
    <row r="900" spans="1:4" x14ac:dyDescent="0.25">
      <c r="A900" t="s">
        <v>169</v>
      </c>
      <c r="B900" t="s">
        <v>6</v>
      </c>
      <c r="C900" t="s">
        <v>348</v>
      </c>
    </row>
    <row r="901" spans="1:4" x14ac:dyDescent="0.25">
      <c r="A901" t="s">
        <v>169</v>
      </c>
      <c r="B901" t="s">
        <v>0</v>
      </c>
      <c r="C901" t="s">
        <v>348</v>
      </c>
    </row>
    <row r="902" spans="1:4" x14ac:dyDescent="0.25">
      <c r="A902" t="s">
        <v>655</v>
      </c>
      <c r="B902" t="s">
        <v>0</v>
      </c>
      <c r="C902" t="s">
        <v>347</v>
      </c>
      <c r="D902" t="s">
        <v>750</v>
      </c>
    </row>
    <row r="903" spans="1:4" x14ac:dyDescent="0.25">
      <c r="A903" t="s">
        <v>655</v>
      </c>
      <c r="B903" t="s">
        <v>6</v>
      </c>
      <c r="C903" t="s">
        <v>347</v>
      </c>
      <c r="D903" t="s">
        <v>750</v>
      </c>
    </row>
    <row r="904" spans="1:4" x14ac:dyDescent="0.25">
      <c r="A904" t="s">
        <v>655</v>
      </c>
      <c r="B904" t="s">
        <v>6</v>
      </c>
      <c r="C904" t="s">
        <v>348</v>
      </c>
      <c r="D904" t="s">
        <v>750</v>
      </c>
    </row>
    <row r="905" spans="1:4" x14ac:dyDescent="0.25">
      <c r="A905" t="s">
        <v>655</v>
      </c>
      <c r="B905" t="s">
        <v>0</v>
      </c>
      <c r="C905" t="s">
        <v>348</v>
      </c>
      <c r="D905" t="s">
        <v>750</v>
      </c>
    </row>
    <row r="906" spans="1:4" x14ac:dyDescent="0.25">
      <c r="A906" t="s">
        <v>655</v>
      </c>
      <c r="B906" t="s">
        <v>0</v>
      </c>
      <c r="C906" t="s">
        <v>227</v>
      </c>
      <c r="D906" t="s">
        <v>750</v>
      </c>
    </row>
    <row r="907" spans="1:4" x14ac:dyDescent="0.25">
      <c r="A907" t="s">
        <v>655</v>
      </c>
      <c r="B907" t="s">
        <v>6</v>
      </c>
      <c r="C907" t="s">
        <v>227</v>
      </c>
      <c r="D907" t="s">
        <v>750</v>
      </c>
    </row>
    <row r="908" spans="1:4" x14ac:dyDescent="0.25">
      <c r="A908" t="s">
        <v>170</v>
      </c>
      <c r="B908" t="s">
        <v>0</v>
      </c>
      <c r="C908" t="s">
        <v>347</v>
      </c>
    </row>
    <row r="909" spans="1:4" x14ac:dyDescent="0.25">
      <c r="A909" t="s">
        <v>170</v>
      </c>
      <c r="B909" t="s">
        <v>6</v>
      </c>
      <c r="C909" t="s">
        <v>347</v>
      </c>
    </row>
    <row r="910" spans="1:4" x14ac:dyDescent="0.25">
      <c r="A910" t="s">
        <v>170</v>
      </c>
      <c r="B910" t="s">
        <v>6</v>
      </c>
      <c r="C910" t="s">
        <v>348</v>
      </c>
    </row>
    <row r="911" spans="1:4" x14ac:dyDescent="0.25">
      <c r="A911" t="s">
        <v>170</v>
      </c>
      <c r="B911" t="s">
        <v>0</v>
      </c>
      <c r="C911" t="s">
        <v>348</v>
      </c>
    </row>
    <row r="912" spans="1:4" x14ac:dyDescent="0.25">
      <c r="A912" t="s">
        <v>171</v>
      </c>
      <c r="B912" t="s">
        <v>0</v>
      </c>
      <c r="C912" t="s">
        <v>347</v>
      </c>
    </row>
    <row r="913" spans="1:4" x14ac:dyDescent="0.25">
      <c r="A913" t="s">
        <v>171</v>
      </c>
      <c r="B913" t="s">
        <v>0</v>
      </c>
      <c r="C913" t="s">
        <v>348</v>
      </c>
    </row>
    <row r="914" spans="1:4" x14ac:dyDescent="0.25">
      <c r="A914" t="s">
        <v>171</v>
      </c>
      <c r="B914" t="s">
        <v>6</v>
      </c>
      <c r="C914" t="s">
        <v>227</v>
      </c>
      <c r="D914" t="s">
        <v>358</v>
      </c>
    </row>
    <row r="915" spans="1:4" x14ac:dyDescent="0.25">
      <c r="A915" t="s">
        <v>172</v>
      </c>
      <c r="B915" t="s">
        <v>0</v>
      </c>
      <c r="C915" t="s">
        <v>347</v>
      </c>
    </row>
    <row r="916" spans="1:4" x14ac:dyDescent="0.25">
      <c r="A916" t="s">
        <v>172</v>
      </c>
      <c r="B916" t="s">
        <v>6</v>
      </c>
      <c r="C916" t="s">
        <v>347</v>
      </c>
    </row>
    <row r="917" spans="1:4" x14ac:dyDescent="0.25">
      <c r="A917" t="s">
        <v>172</v>
      </c>
      <c r="B917" t="s">
        <v>6</v>
      </c>
      <c r="C917" t="s">
        <v>348</v>
      </c>
    </row>
    <row r="918" spans="1:4" x14ac:dyDescent="0.25">
      <c r="A918" t="s">
        <v>172</v>
      </c>
      <c r="B918" t="s">
        <v>0</v>
      </c>
      <c r="C918" t="s">
        <v>348</v>
      </c>
    </row>
    <row r="919" spans="1:4" x14ac:dyDescent="0.25">
      <c r="A919" t="s">
        <v>173</v>
      </c>
      <c r="B919" t="s">
        <v>0</v>
      </c>
      <c r="C919" t="s">
        <v>347</v>
      </c>
    </row>
    <row r="920" spans="1:4" x14ac:dyDescent="0.25">
      <c r="A920" t="s">
        <v>173</v>
      </c>
      <c r="B920" t="s">
        <v>6</v>
      </c>
      <c r="C920" t="s">
        <v>347</v>
      </c>
    </row>
    <row r="921" spans="1:4" x14ac:dyDescent="0.25">
      <c r="A921" t="s">
        <v>173</v>
      </c>
      <c r="B921" t="s">
        <v>6</v>
      </c>
      <c r="C921" t="s">
        <v>348</v>
      </c>
    </row>
    <row r="922" spans="1:4" x14ac:dyDescent="0.25">
      <c r="A922" t="s">
        <v>173</v>
      </c>
      <c r="B922" t="s">
        <v>0</v>
      </c>
      <c r="C922" t="s">
        <v>348</v>
      </c>
    </row>
    <row r="923" spans="1:4" x14ac:dyDescent="0.25">
      <c r="A923" t="s">
        <v>174</v>
      </c>
      <c r="B923" t="s">
        <v>0</v>
      </c>
      <c r="C923" t="s">
        <v>347</v>
      </c>
    </row>
    <row r="924" spans="1:4" x14ac:dyDescent="0.25">
      <c r="A924" t="s">
        <v>174</v>
      </c>
      <c r="B924" t="s">
        <v>6</v>
      </c>
      <c r="C924" t="s">
        <v>347</v>
      </c>
    </row>
    <row r="925" spans="1:4" x14ac:dyDescent="0.25">
      <c r="A925" t="s">
        <v>174</v>
      </c>
      <c r="B925" t="s">
        <v>6</v>
      </c>
      <c r="C925" t="s">
        <v>348</v>
      </c>
    </row>
    <row r="926" spans="1:4" x14ac:dyDescent="0.25">
      <c r="A926" t="s">
        <v>174</v>
      </c>
      <c r="B926" t="s">
        <v>0</v>
      </c>
      <c r="C926" t="s">
        <v>348</v>
      </c>
    </row>
    <row r="927" spans="1:4" x14ac:dyDescent="0.25">
      <c r="A927" t="s">
        <v>607</v>
      </c>
      <c r="B927" t="s">
        <v>0</v>
      </c>
      <c r="C927" t="s">
        <v>347</v>
      </c>
    </row>
    <row r="928" spans="1:4" x14ac:dyDescent="0.25">
      <c r="A928" t="s">
        <v>607</v>
      </c>
      <c r="B928" t="s">
        <v>6</v>
      </c>
      <c r="C928" t="s">
        <v>347</v>
      </c>
    </row>
    <row r="929" spans="1:3" x14ac:dyDescent="0.25">
      <c r="A929" t="s">
        <v>607</v>
      </c>
      <c r="B929" t="s">
        <v>6</v>
      </c>
      <c r="C929" t="s">
        <v>348</v>
      </c>
    </row>
    <row r="930" spans="1:3" x14ac:dyDescent="0.25">
      <c r="A930" t="s">
        <v>607</v>
      </c>
      <c r="B930" t="s">
        <v>0</v>
      </c>
      <c r="C930" t="s">
        <v>348</v>
      </c>
    </row>
    <row r="931" spans="1:3" x14ac:dyDescent="0.25">
      <c r="A931" t="s">
        <v>176</v>
      </c>
      <c r="B931" t="s">
        <v>6</v>
      </c>
      <c r="C931" t="s">
        <v>347</v>
      </c>
    </row>
    <row r="932" spans="1:3" x14ac:dyDescent="0.25">
      <c r="A932" t="s">
        <v>176</v>
      </c>
      <c r="B932" t="s">
        <v>0</v>
      </c>
      <c r="C932" t="s">
        <v>347</v>
      </c>
    </row>
    <row r="933" spans="1:3" x14ac:dyDescent="0.25">
      <c r="A933" t="s">
        <v>176</v>
      </c>
      <c r="B933" t="s">
        <v>0</v>
      </c>
      <c r="C933" t="s">
        <v>348</v>
      </c>
    </row>
    <row r="934" spans="1:3" x14ac:dyDescent="0.25">
      <c r="A934" t="s">
        <v>176</v>
      </c>
      <c r="B934" t="s">
        <v>6</v>
      </c>
      <c r="C934" t="s">
        <v>348</v>
      </c>
    </row>
    <row r="935" spans="1:3" x14ac:dyDescent="0.25">
      <c r="A935" t="s">
        <v>177</v>
      </c>
      <c r="B935" t="s">
        <v>0</v>
      </c>
      <c r="C935" t="s">
        <v>347</v>
      </c>
    </row>
    <row r="936" spans="1:3" x14ac:dyDescent="0.25">
      <c r="A936" t="s">
        <v>177</v>
      </c>
      <c r="B936" t="s">
        <v>6</v>
      </c>
      <c r="C936" t="s">
        <v>347</v>
      </c>
    </row>
    <row r="937" spans="1:3" x14ac:dyDescent="0.25">
      <c r="A937" t="s">
        <v>177</v>
      </c>
      <c r="B937" t="s">
        <v>6</v>
      </c>
      <c r="C937" t="s">
        <v>348</v>
      </c>
    </row>
    <row r="938" spans="1:3" x14ac:dyDescent="0.25">
      <c r="A938" t="s">
        <v>177</v>
      </c>
      <c r="B938" t="s">
        <v>0</v>
      </c>
      <c r="C938" t="s">
        <v>348</v>
      </c>
    </row>
    <row r="939" spans="1:3" x14ac:dyDescent="0.25">
      <c r="A939" t="s">
        <v>178</v>
      </c>
      <c r="B939" t="s">
        <v>0</v>
      </c>
      <c r="C939" t="s">
        <v>347</v>
      </c>
    </row>
    <row r="940" spans="1:3" x14ac:dyDescent="0.25">
      <c r="A940" t="s">
        <v>178</v>
      </c>
      <c r="B940" t="s">
        <v>6</v>
      </c>
      <c r="C940" t="s">
        <v>347</v>
      </c>
    </row>
    <row r="941" spans="1:3" x14ac:dyDescent="0.25">
      <c r="A941" t="s">
        <v>178</v>
      </c>
      <c r="B941" t="s">
        <v>6</v>
      </c>
      <c r="C941" t="s">
        <v>348</v>
      </c>
    </row>
    <row r="942" spans="1:3" x14ac:dyDescent="0.25">
      <c r="A942" t="s">
        <v>178</v>
      </c>
      <c r="B942" t="s">
        <v>0</v>
      </c>
      <c r="C942" t="s">
        <v>348</v>
      </c>
    </row>
    <row r="943" spans="1:3" x14ac:dyDescent="0.25">
      <c r="A943" t="s">
        <v>179</v>
      </c>
      <c r="B943" t="s">
        <v>0</v>
      </c>
      <c r="C943" t="s">
        <v>347</v>
      </c>
    </row>
    <row r="944" spans="1:3" x14ac:dyDescent="0.25">
      <c r="A944" t="s">
        <v>179</v>
      </c>
      <c r="B944" t="s">
        <v>6</v>
      </c>
      <c r="C944" t="s">
        <v>347</v>
      </c>
    </row>
    <row r="945" spans="1:3" x14ac:dyDescent="0.25">
      <c r="A945" t="s">
        <v>179</v>
      </c>
      <c r="B945" t="s">
        <v>6</v>
      </c>
      <c r="C945" t="s">
        <v>348</v>
      </c>
    </row>
    <row r="946" spans="1:3" x14ac:dyDescent="0.25">
      <c r="A946" t="s">
        <v>179</v>
      </c>
      <c r="B946" t="s">
        <v>0</v>
      </c>
      <c r="C946" t="s">
        <v>348</v>
      </c>
    </row>
    <row r="947" spans="1:3" x14ac:dyDescent="0.25">
      <c r="A947" t="s">
        <v>180</v>
      </c>
      <c r="B947" t="s">
        <v>0</v>
      </c>
      <c r="C947" t="s">
        <v>347</v>
      </c>
    </row>
    <row r="948" spans="1:3" x14ac:dyDescent="0.25">
      <c r="A948" t="s">
        <v>180</v>
      </c>
      <c r="B948" t="s">
        <v>6</v>
      </c>
      <c r="C948" t="s">
        <v>347</v>
      </c>
    </row>
    <row r="949" spans="1:3" x14ac:dyDescent="0.25">
      <c r="A949" t="s">
        <v>180</v>
      </c>
      <c r="B949" t="s">
        <v>6</v>
      </c>
      <c r="C949" t="s">
        <v>348</v>
      </c>
    </row>
    <row r="950" spans="1:3" x14ac:dyDescent="0.25">
      <c r="A950" t="s">
        <v>180</v>
      </c>
      <c r="B950" t="s">
        <v>0</v>
      </c>
      <c r="C950" t="s">
        <v>348</v>
      </c>
    </row>
    <row r="951" spans="1:3" x14ac:dyDescent="0.25">
      <c r="A951" t="s">
        <v>411</v>
      </c>
      <c r="B951" t="s">
        <v>0</v>
      </c>
      <c r="C951" t="s">
        <v>347</v>
      </c>
    </row>
    <row r="952" spans="1:3" x14ac:dyDescent="0.25">
      <c r="A952" t="s">
        <v>411</v>
      </c>
      <c r="B952" t="s">
        <v>6</v>
      </c>
      <c r="C952" t="s">
        <v>347</v>
      </c>
    </row>
    <row r="953" spans="1:3" x14ac:dyDescent="0.25">
      <c r="A953" t="s">
        <v>411</v>
      </c>
      <c r="B953" t="s">
        <v>6</v>
      </c>
      <c r="C953" t="s">
        <v>348</v>
      </c>
    </row>
    <row r="954" spans="1:3" x14ac:dyDescent="0.25">
      <c r="A954" t="s">
        <v>411</v>
      </c>
      <c r="B954" t="s">
        <v>0</v>
      </c>
      <c r="C954" t="s">
        <v>348</v>
      </c>
    </row>
    <row r="955" spans="1:3" x14ac:dyDescent="0.25">
      <c r="A955" t="s">
        <v>181</v>
      </c>
      <c r="B955" t="s">
        <v>0</v>
      </c>
      <c r="C955" t="s">
        <v>347</v>
      </c>
    </row>
    <row r="956" spans="1:3" x14ac:dyDescent="0.25">
      <c r="A956" t="s">
        <v>181</v>
      </c>
      <c r="B956" t="s">
        <v>6</v>
      </c>
      <c r="C956" t="s">
        <v>347</v>
      </c>
    </row>
    <row r="957" spans="1:3" x14ac:dyDescent="0.25">
      <c r="A957" t="s">
        <v>181</v>
      </c>
      <c r="B957" t="s">
        <v>6</v>
      </c>
      <c r="C957" t="s">
        <v>348</v>
      </c>
    </row>
    <row r="958" spans="1:3" x14ac:dyDescent="0.25">
      <c r="A958" t="s">
        <v>181</v>
      </c>
      <c r="B958" t="s">
        <v>0</v>
      </c>
      <c r="C958" t="s">
        <v>348</v>
      </c>
    </row>
    <row r="959" spans="1:3" x14ac:dyDescent="0.25">
      <c r="A959" t="s">
        <v>667</v>
      </c>
      <c r="B959" t="s">
        <v>0</v>
      </c>
      <c r="C959" t="s">
        <v>347</v>
      </c>
    </row>
    <row r="960" spans="1:3" x14ac:dyDescent="0.25">
      <c r="A960" t="s">
        <v>667</v>
      </c>
      <c r="B960" t="s">
        <v>0</v>
      </c>
      <c r="C960" t="s">
        <v>348</v>
      </c>
    </row>
    <row r="961" spans="1:4" x14ac:dyDescent="0.25">
      <c r="A961" t="s">
        <v>667</v>
      </c>
      <c r="B961" t="s">
        <v>6</v>
      </c>
      <c r="C961" t="s">
        <v>227</v>
      </c>
      <c r="D961" t="s">
        <v>687</v>
      </c>
    </row>
    <row r="962" spans="1:4" x14ac:dyDescent="0.25">
      <c r="A962" t="s">
        <v>182</v>
      </c>
      <c r="B962" t="s">
        <v>0</v>
      </c>
      <c r="C962" t="s">
        <v>347</v>
      </c>
    </row>
    <row r="963" spans="1:4" x14ac:dyDescent="0.25">
      <c r="A963" t="s">
        <v>182</v>
      </c>
      <c r="B963" t="s">
        <v>6</v>
      </c>
      <c r="C963" t="s">
        <v>347</v>
      </c>
    </row>
    <row r="964" spans="1:4" x14ac:dyDescent="0.25">
      <c r="A964" t="s">
        <v>182</v>
      </c>
      <c r="B964" t="s">
        <v>6</v>
      </c>
      <c r="C964" t="s">
        <v>348</v>
      </c>
    </row>
    <row r="965" spans="1:4" x14ac:dyDescent="0.25">
      <c r="A965" t="s">
        <v>182</v>
      </c>
      <c r="B965" t="s">
        <v>0</v>
      </c>
      <c r="C965" t="s">
        <v>348</v>
      </c>
    </row>
    <row r="966" spans="1:4" x14ac:dyDescent="0.25">
      <c r="A966" t="s">
        <v>668</v>
      </c>
      <c r="B966" t="s">
        <v>0</v>
      </c>
      <c r="C966" t="s">
        <v>347</v>
      </c>
    </row>
    <row r="967" spans="1:4" x14ac:dyDescent="0.25">
      <c r="A967" t="s">
        <v>668</v>
      </c>
      <c r="B967" t="s">
        <v>6</v>
      </c>
      <c r="C967" t="s">
        <v>227</v>
      </c>
      <c r="D967" t="s">
        <v>738</v>
      </c>
    </row>
    <row r="968" spans="1:4" x14ac:dyDescent="0.25">
      <c r="A968" t="s">
        <v>183</v>
      </c>
      <c r="B968" t="s">
        <v>0</v>
      </c>
      <c r="C968" t="s">
        <v>347</v>
      </c>
    </row>
    <row r="969" spans="1:4" x14ac:dyDescent="0.25">
      <c r="A969" t="s">
        <v>183</v>
      </c>
      <c r="B969" t="s">
        <v>6</v>
      </c>
      <c r="C969" t="s">
        <v>347</v>
      </c>
    </row>
    <row r="970" spans="1:4" x14ac:dyDescent="0.25">
      <c r="A970" t="s">
        <v>183</v>
      </c>
      <c r="B970" t="s">
        <v>6</v>
      </c>
      <c r="C970" t="s">
        <v>348</v>
      </c>
    </row>
    <row r="971" spans="1:4" x14ac:dyDescent="0.25">
      <c r="A971" t="s">
        <v>183</v>
      </c>
      <c r="B971" t="s">
        <v>0</v>
      </c>
      <c r="C971" t="s">
        <v>348</v>
      </c>
    </row>
    <row r="972" spans="1:4" x14ac:dyDescent="0.25">
      <c r="A972" t="s">
        <v>184</v>
      </c>
      <c r="B972" t="s">
        <v>0</v>
      </c>
      <c r="C972" t="s">
        <v>347</v>
      </c>
    </row>
    <row r="973" spans="1:4" x14ac:dyDescent="0.25">
      <c r="A973" t="s">
        <v>184</v>
      </c>
      <c r="B973" t="s">
        <v>6</v>
      </c>
      <c r="C973" t="s">
        <v>347</v>
      </c>
    </row>
    <row r="974" spans="1:4" x14ac:dyDescent="0.25">
      <c r="A974" t="s">
        <v>184</v>
      </c>
      <c r="B974" t="s">
        <v>6</v>
      </c>
      <c r="C974" t="s">
        <v>348</v>
      </c>
    </row>
    <row r="975" spans="1:4" x14ac:dyDescent="0.25">
      <c r="A975" t="s">
        <v>184</v>
      </c>
      <c r="B975" t="s">
        <v>0</v>
      </c>
      <c r="C975" t="s">
        <v>348</v>
      </c>
    </row>
    <row r="976" spans="1:4" x14ac:dyDescent="0.25">
      <c r="A976" t="s">
        <v>185</v>
      </c>
      <c r="B976" t="s">
        <v>0</v>
      </c>
      <c r="C976" t="s">
        <v>347</v>
      </c>
    </row>
    <row r="977" spans="1:3" x14ac:dyDescent="0.25">
      <c r="A977" t="s">
        <v>185</v>
      </c>
      <c r="B977" t="s">
        <v>6</v>
      </c>
      <c r="C977" t="s">
        <v>347</v>
      </c>
    </row>
    <row r="978" spans="1:3" x14ac:dyDescent="0.25">
      <c r="A978" t="s">
        <v>185</v>
      </c>
      <c r="B978" t="s">
        <v>6</v>
      </c>
      <c r="C978" t="s">
        <v>348</v>
      </c>
    </row>
    <row r="979" spans="1:3" x14ac:dyDescent="0.25">
      <c r="A979" t="s">
        <v>185</v>
      </c>
      <c r="B979" t="s">
        <v>0</v>
      </c>
      <c r="C979" t="s">
        <v>348</v>
      </c>
    </row>
    <row r="980" spans="1:3" x14ac:dyDescent="0.25">
      <c r="A980" t="s">
        <v>186</v>
      </c>
      <c r="B980" t="s">
        <v>0</v>
      </c>
      <c r="C980" t="s">
        <v>347</v>
      </c>
    </row>
    <row r="981" spans="1:3" x14ac:dyDescent="0.25">
      <c r="A981" t="s">
        <v>186</v>
      </c>
      <c r="B981" t="s">
        <v>6</v>
      </c>
      <c r="C981" t="s">
        <v>347</v>
      </c>
    </row>
    <row r="982" spans="1:3" x14ac:dyDescent="0.25">
      <c r="A982" t="s">
        <v>186</v>
      </c>
      <c r="B982" t="s">
        <v>6</v>
      </c>
      <c r="C982" t="s">
        <v>348</v>
      </c>
    </row>
    <row r="983" spans="1:3" x14ac:dyDescent="0.25">
      <c r="A983" t="s">
        <v>186</v>
      </c>
      <c r="B983" t="s">
        <v>0</v>
      </c>
      <c r="C983" t="s">
        <v>348</v>
      </c>
    </row>
    <row r="984" spans="1:3" x14ac:dyDescent="0.25">
      <c r="A984" t="s">
        <v>187</v>
      </c>
      <c r="B984" t="s">
        <v>0</v>
      </c>
      <c r="C984" t="s">
        <v>347</v>
      </c>
    </row>
    <row r="985" spans="1:3" x14ac:dyDescent="0.25">
      <c r="A985" t="s">
        <v>187</v>
      </c>
      <c r="B985" t="s">
        <v>6</v>
      </c>
      <c r="C985" t="s">
        <v>347</v>
      </c>
    </row>
    <row r="986" spans="1:3" x14ac:dyDescent="0.25">
      <c r="A986" t="s">
        <v>187</v>
      </c>
      <c r="B986" t="s">
        <v>6</v>
      </c>
      <c r="C986" t="s">
        <v>348</v>
      </c>
    </row>
    <row r="987" spans="1:3" x14ac:dyDescent="0.25">
      <c r="A987" t="s">
        <v>187</v>
      </c>
      <c r="B987" t="s">
        <v>0</v>
      </c>
      <c r="C987" t="s">
        <v>348</v>
      </c>
    </row>
    <row r="988" spans="1:3" x14ac:dyDescent="0.25">
      <c r="A988" t="s">
        <v>187</v>
      </c>
      <c r="B988" t="s">
        <v>0</v>
      </c>
      <c r="C988" t="s">
        <v>349</v>
      </c>
    </row>
    <row r="989" spans="1:3" x14ac:dyDescent="0.25">
      <c r="A989" t="s">
        <v>187</v>
      </c>
      <c r="B989" t="s">
        <v>6</v>
      </c>
      <c r="C989" t="s">
        <v>349</v>
      </c>
    </row>
    <row r="990" spans="1:3" x14ac:dyDescent="0.25">
      <c r="A990" t="s">
        <v>669</v>
      </c>
      <c r="B990" t="s">
        <v>0</v>
      </c>
      <c r="C990" t="s">
        <v>347</v>
      </c>
    </row>
    <row r="991" spans="1:3" x14ac:dyDescent="0.25">
      <c r="A991" t="s">
        <v>669</v>
      </c>
      <c r="B991" t="s">
        <v>6</v>
      </c>
      <c r="C991" t="s">
        <v>347</v>
      </c>
    </row>
    <row r="992" spans="1:3" x14ac:dyDescent="0.25">
      <c r="A992" t="s">
        <v>669</v>
      </c>
      <c r="B992" t="s">
        <v>6</v>
      </c>
      <c r="C992" t="s">
        <v>348</v>
      </c>
    </row>
    <row r="993" spans="1:3" x14ac:dyDescent="0.25">
      <c r="A993" t="s">
        <v>669</v>
      </c>
      <c r="B993" t="s">
        <v>0</v>
      </c>
      <c r="C993" t="s">
        <v>348</v>
      </c>
    </row>
    <row r="994" spans="1:3" x14ac:dyDescent="0.25">
      <c r="A994" t="s">
        <v>188</v>
      </c>
      <c r="B994" t="s">
        <v>0</v>
      </c>
      <c r="C994" t="s">
        <v>347</v>
      </c>
    </row>
    <row r="995" spans="1:3" x14ac:dyDescent="0.25">
      <c r="A995" t="s">
        <v>188</v>
      </c>
      <c r="B995" t="s">
        <v>6</v>
      </c>
      <c r="C995" t="s">
        <v>347</v>
      </c>
    </row>
    <row r="996" spans="1:3" x14ac:dyDescent="0.25">
      <c r="A996" t="s">
        <v>188</v>
      </c>
      <c r="B996" t="s">
        <v>6</v>
      </c>
      <c r="C996" t="s">
        <v>348</v>
      </c>
    </row>
    <row r="997" spans="1:3" x14ac:dyDescent="0.25">
      <c r="A997" t="s">
        <v>188</v>
      </c>
      <c r="B997" t="s">
        <v>0</v>
      </c>
      <c r="C997" t="s">
        <v>348</v>
      </c>
    </row>
    <row r="998" spans="1:3" x14ac:dyDescent="0.25">
      <c r="A998" t="s">
        <v>656</v>
      </c>
      <c r="B998" t="s">
        <v>0</v>
      </c>
      <c r="C998" t="s">
        <v>347</v>
      </c>
    </row>
    <row r="999" spans="1:3" x14ac:dyDescent="0.25">
      <c r="A999" t="s">
        <v>656</v>
      </c>
      <c r="B999" t="s">
        <v>6</v>
      </c>
      <c r="C999" t="s">
        <v>347</v>
      </c>
    </row>
    <row r="1000" spans="1:3" x14ac:dyDescent="0.25">
      <c r="A1000" t="s">
        <v>656</v>
      </c>
      <c r="B1000" t="s">
        <v>6</v>
      </c>
      <c r="C1000" t="s">
        <v>348</v>
      </c>
    </row>
    <row r="1001" spans="1:3" x14ac:dyDescent="0.25">
      <c r="A1001" t="s">
        <v>656</v>
      </c>
      <c r="B1001" t="s">
        <v>0</v>
      </c>
      <c r="C1001" t="s">
        <v>348</v>
      </c>
    </row>
    <row r="1002" spans="1:3" x14ac:dyDescent="0.25">
      <c r="A1002" t="s">
        <v>670</v>
      </c>
      <c r="B1002" t="s">
        <v>0</v>
      </c>
      <c r="C1002" t="s">
        <v>347</v>
      </c>
    </row>
    <row r="1003" spans="1:3" x14ac:dyDescent="0.25">
      <c r="A1003" t="s">
        <v>670</v>
      </c>
      <c r="B1003" t="s">
        <v>6</v>
      </c>
      <c r="C1003" t="s">
        <v>347</v>
      </c>
    </row>
    <row r="1004" spans="1:3" x14ac:dyDescent="0.25">
      <c r="A1004" t="s">
        <v>670</v>
      </c>
      <c r="B1004" t="s">
        <v>6</v>
      </c>
      <c r="C1004" t="s">
        <v>348</v>
      </c>
    </row>
    <row r="1005" spans="1:3" x14ac:dyDescent="0.25">
      <c r="A1005" t="s">
        <v>670</v>
      </c>
      <c r="B1005" t="s">
        <v>0</v>
      </c>
      <c r="C1005" t="s">
        <v>348</v>
      </c>
    </row>
    <row r="1006" spans="1:3" x14ac:dyDescent="0.25">
      <c r="A1006" t="s">
        <v>189</v>
      </c>
      <c r="B1006" t="s">
        <v>0</v>
      </c>
      <c r="C1006" t="s">
        <v>347</v>
      </c>
    </row>
    <row r="1007" spans="1:3" x14ac:dyDescent="0.25">
      <c r="A1007" t="s">
        <v>189</v>
      </c>
      <c r="B1007" t="s">
        <v>6</v>
      </c>
      <c r="C1007" t="s">
        <v>347</v>
      </c>
    </row>
    <row r="1008" spans="1:3" x14ac:dyDescent="0.25">
      <c r="A1008" t="s">
        <v>189</v>
      </c>
      <c r="B1008" t="s">
        <v>6</v>
      </c>
      <c r="C1008" t="s">
        <v>348</v>
      </c>
    </row>
    <row r="1009" spans="1:3" x14ac:dyDescent="0.25">
      <c r="A1009" t="s">
        <v>189</v>
      </c>
      <c r="B1009" t="s">
        <v>0</v>
      </c>
      <c r="C1009" t="s">
        <v>348</v>
      </c>
    </row>
    <row r="1010" spans="1:3" x14ac:dyDescent="0.25">
      <c r="A1010" t="s">
        <v>190</v>
      </c>
      <c r="B1010" t="s">
        <v>0</v>
      </c>
      <c r="C1010" t="s">
        <v>347</v>
      </c>
    </row>
    <row r="1011" spans="1:3" x14ac:dyDescent="0.25">
      <c r="A1011" t="s">
        <v>190</v>
      </c>
      <c r="B1011" t="s">
        <v>6</v>
      </c>
      <c r="C1011" t="s">
        <v>347</v>
      </c>
    </row>
    <row r="1012" spans="1:3" x14ac:dyDescent="0.25">
      <c r="A1012" t="s">
        <v>190</v>
      </c>
      <c r="B1012" t="s">
        <v>6</v>
      </c>
      <c r="C1012" t="s">
        <v>348</v>
      </c>
    </row>
    <row r="1013" spans="1:3" x14ac:dyDescent="0.25">
      <c r="A1013" t="s">
        <v>190</v>
      </c>
      <c r="B1013" t="s">
        <v>0</v>
      </c>
      <c r="C1013" t="s">
        <v>348</v>
      </c>
    </row>
    <row r="1014" spans="1:3" x14ac:dyDescent="0.25">
      <c r="A1014" t="s">
        <v>191</v>
      </c>
      <c r="B1014" t="s">
        <v>0</v>
      </c>
      <c r="C1014" t="s">
        <v>347</v>
      </c>
    </row>
    <row r="1015" spans="1:3" x14ac:dyDescent="0.25">
      <c r="A1015" t="s">
        <v>191</v>
      </c>
      <c r="B1015" t="s">
        <v>6</v>
      </c>
      <c r="C1015" t="s">
        <v>347</v>
      </c>
    </row>
    <row r="1016" spans="1:3" x14ac:dyDescent="0.25">
      <c r="A1016" t="s">
        <v>191</v>
      </c>
      <c r="B1016" t="s">
        <v>6</v>
      </c>
      <c r="C1016" t="s">
        <v>348</v>
      </c>
    </row>
    <row r="1017" spans="1:3" x14ac:dyDescent="0.25">
      <c r="A1017" t="s">
        <v>191</v>
      </c>
      <c r="B1017" t="s">
        <v>0</v>
      </c>
      <c r="C1017" t="s">
        <v>348</v>
      </c>
    </row>
    <row r="1018" spans="1:3" x14ac:dyDescent="0.25">
      <c r="A1018" t="s">
        <v>412</v>
      </c>
      <c r="B1018" t="s">
        <v>0</v>
      </c>
      <c r="C1018" t="s">
        <v>347</v>
      </c>
    </row>
    <row r="1019" spans="1:3" x14ac:dyDescent="0.25">
      <c r="A1019" t="s">
        <v>412</v>
      </c>
      <c r="B1019" t="s">
        <v>6</v>
      </c>
      <c r="C1019" t="s">
        <v>347</v>
      </c>
    </row>
    <row r="1020" spans="1:3" x14ac:dyDescent="0.25">
      <c r="A1020" t="s">
        <v>412</v>
      </c>
      <c r="B1020" t="s">
        <v>6</v>
      </c>
      <c r="C1020" t="s">
        <v>348</v>
      </c>
    </row>
    <row r="1021" spans="1:3" x14ac:dyDescent="0.25">
      <c r="A1021" t="s">
        <v>412</v>
      </c>
      <c r="B1021" t="s">
        <v>0</v>
      </c>
      <c r="C1021" t="s">
        <v>348</v>
      </c>
    </row>
    <row r="1022" spans="1:3" x14ac:dyDescent="0.25">
      <c r="A1022" t="s">
        <v>291</v>
      </c>
      <c r="B1022" t="s">
        <v>0</v>
      </c>
      <c r="C1022" t="s">
        <v>347</v>
      </c>
    </row>
    <row r="1023" spans="1:3" x14ac:dyDescent="0.25">
      <c r="A1023" t="s">
        <v>291</v>
      </c>
      <c r="B1023" t="s">
        <v>6</v>
      </c>
      <c r="C1023" t="s">
        <v>347</v>
      </c>
    </row>
    <row r="1024" spans="1:3" x14ac:dyDescent="0.25">
      <c r="A1024" t="s">
        <v>291</v>
      </c>
      <c r="B1024" t="s">
        <v>6</v>
      </c>
      <c r="C1024" t="s">
        <v>348</v>
      </c>
    </row>
    <row r="1025" spans="1:3" x14ac:dyDescent="0.25">
      <c r="A1025" t="s">
        <v>291</v>
      </c>
      <c r="B1025" t="s">
        <v>0</v>
      </c>
      <c r="C1025" t="s">
        <v>348</v>
      </c>
    </row>
    <row r="1026" spans="1:3" x14ac:dyDescent="0.25">
      <c r="A1026" t="s">
        <v>292</v>
      </c>
      <c r="B1026" t="s">
        <v>0</v>
      </c>
      <c r="C1026" t="s">
        <v>347</v>
      </c>
    </row>
    <row r="1027" spans="1:3" x14ac:dyDescent="0.25">
      <c r="A1027" t="s">
        <v>292</v>
      </c>
      <c r="B1027" t="s">
        <v>6</v>
      </c>
      <c r="C1027" t="s">
        <v>347</v>
      </c>
    </row>
    <row r="1028" spans="1:3" x14ac:dyDescent="0.25">
      <c r="A1028" t="s">
        <v>292</v>
      </c>
      <c r="B1028" t="s">
        <v>6</v>
      </c>
      <c r="C1028" t="s">
        <v>348</v>
      </c>
    </row>
    <row r="1029" spans="1:3" x14ac:dyDescent="0.25">
      <c r="A1029" t="s">
        <v>292</v>
      </c>
      <c r="B1029" t="s">
        <v>0</v>
      </c>
      <c r="C1029" t="s">
        <v>348</v>
      </c>
    </row>
    <row r="1030" spans="1:3" x14ac:dyDescent="0.25">
      <c r="A1030" t="s">
        <v>192</v>
      </c>
      <c r="B1030" t="s">
        <v>0</v>
      </c>
      <c r="C1030" t="s">
        <v>347</v>
      </c>
    </row>
    <row r="1031" spans="1:3" x14ac:dyDescent="0.25">
      <c r="A1031" t="s">
        <v>192</v>
      </c>
      <c r="B1031" t="s">
        <v>6</v>
      </c>
      <c r="C1031" t="s">
        <v>347</v>
      </c>
    </row>
    <row r="1032" spans="1:3" x14ac:dyDescent="0.25">
      <c r="A1032" t="s">
        <v>192</v>
      </c>
      <c r="B1032" t="s">
        <v>6</v>
      </c>
      <c r="C1032" t="s">
        <v>348</v>
      </c>
    </row>
    <row r="1033" spans="1:3" x14ac:dyDescent="0.25">
      <c r="A1033" t="s">
        <v>192</v>
      </c>
      <c r="B1033" t="s">
        <v>0</v>
      </c>
      <c r="C1033" t="s">
        <v>348</v>
      </c>
    </row>
    <row r="1034" spans="1:3" x14ac:dyDescent="0.25">
      <c r="A1034" t="s">
        <v>657</v>
      </c>
      <c r="B1034" t="s">
        <v>0</v>
      </c>
      <c r="C1034" t="s">
        <v>347</v>
      </c>
    </row>
    <row r="1035" spans="1:3" x14ac:dyDescent="0.25">
      <c r="A1035" t="s">
        <v>657</v>
      </c>
      <c r="B1035" t="s">
        <v>6</v>
      </c>
      <c r="C1035" t="s">
        <v>347</v>
      </c>
    </row>
    <row r="1036" spans="1:3" x14ac:dyDescent="0.25">
      <c r="A1036" t="s">
        <v>657</v>
      </c>
      <c r="B1036" t="s">
        <v>6</v>
      </c>
      <c r="C1036" t="s">
        <v>348</v>
      </c>
    </row>
    <row r="1037" spans="1:3" x14ac:dyDescent="0.25">
      <c r="A1037" t="s">
        <v>657</v>
      </c>
      <c r="B1037" t="s">
        <v>0</v>
      </c>
      <c r="C1037" t="s">
        <v>348</v>
      </c>
    </row>
    <row r="1038" spans="1:3" x14ac:dyDescent="0.25">
      <c r="A1038" t="s">
        <v>193</v>
      </c>
      <c r="B1038" t="s">
        <v>0</v>
      </c>
      <c r="C1038" t="s">
        <v>347</v>
      </c>
    </row>
    <row r="1039" spans="1:3" x14ac:dyDescent="0.25">
      <c r="A1039" t="s">
        <v>193</v>
      </c>
      <c r="B1039" t="s">
        <v>6</v>
      </c>
      <c r="C1039" t="s">
        <v>347</v>
      </c>
    </row>
    <row r="1040" spans="1:3" x14ac:dyDescent="0.25">
      <c r="A1040" t="s">
        <v>193</v>
      </c>
      <c r="B1040" t="s">
        <v>6</v>
      </c>
      <c r="C1040" t="s">
        <v>348</v>
      </c>
    </row>
    <row r="1041" spans="1:4" x14ac:dyDescent="0.25">
      <c r="A1041" t="s">
        <v>193</v>
      </c>
      <c r="B1041" t="s">
        <v>0</v>
      </c>
      <c r="C1041" t="s">
        <v>348</v>
      </c>
    </row>
    <row r="1042" spans="1:4" x14ac:dyDescent="0.25">
      <c r="A1042" t="s">
        <v>413</v>
      </c>
      <c r="B1042" t="s">
        <v>0</v>
      </c>
      <c r="C1042" t="s">
        <v>347</v>
      </c>
    </row>
    <row r="1043" spans="1:4" x14ac:dyDescent="0.25">
      <c r="A1043" t="s">
        <v>413</v>
      </c>
      <c r="B1043" t="s">
        <v>6</v>
      </c>
      <c r="C1043" t="s">
        <v>347</v>
      </c>
    </row>
    <row r="1044" spans="1:4" x14ac:dyDescent="0.25">
      <c r="A1044" t="s">
        <v>413</v>
      </c>
      <c r="B1044" t="s">
        <v>6</v>
      </c>
      <c r="C1044" t="s">
        <v>348</v>
      </c>
    </row>
    <row r="1045" spans="1:4" x14ac:dyDescent="0.25">
      <c r="A1045" t="s">
        <v>413</v>
      </c>
      <c r="B1045" t="s">
        <v>0</v>
      </c>
      <c r="C1045" t="s">
        <v>348</v>
      </c>
    </row>
    <row r="1046" spans="1:4" x14ac:dyDescent="0.25">
      <c r="A1046" t="s">
        <v>175</v>
      </c>
      <c r="B1046" t="s">
        <v>0</v>
      </c>
      <c r="C1046" t="s">
        <v>347</v>
      </c>
      <c r="D1046" t="s">
        <v>360</v>
      </c>
    </row>
    <row r="1047" spans="1:4" x14ac:dyDescent="0.25">
      <c r="A1047" t="s">
        <v>175</v>
      </c>
      <c r="B1047" t="s">
        <v>6</v>
      </c>
      <c r="C1047" t="s">
        <v>347</v>
      </c>
      <c r="D1047" t="s">
        <v>359</v>
      </c>
    </row>
    <row r="1048" spans="1:4" x14ac:dyDescent="0.25">
      <c r="A1048" t="s">
        <v>175</v>
      </c>
      <c r="B1048" t="s">
        <v>6</v>
      </c>
      <c r="C1048" t="s">
        <v>348</v>
      </c>
      <c r="D1048" t="s">
        <v>359</v>
      </c>
    </row>
    <row r="1049" spans="1:4" x14ac:dyDescent="0.25">
      <c r="A1049" t="s">
        <v>175</v>
      </c>
      <c r="B1049" t="s">
        <v>0</v>
      </c>
      <c r="C1049" t="s">
        <v>348</v>
      </c>
      <c r="D1049" t="s">
        <v>360</v>
      </c>
    </row>
    <row r="1050" spans="1:4" x14ac:dyDescent="0.25">
      <c r="A1050" t="s">
        <v>175</v>
      </c>
      <c r="B1050" t="s">
        <v>0</v>
      </c>
      <c r="C1050" t="s">
        <v>227</v>
      </c>
      <c r="D1050" t="s">
        <v>360</v>
      </c>
    </row>
    <row r="1051" spans="1:4" x14ac:dyDescent="0.25">
      <c r="A1051" t="s">
        <v>175</v>
      </c>
      <c r="B1051" t="s">
        <v>6</v>
      </c>
      <c r="C1051" t="s">
        <v>227</v>
      </c>
      <c r="D1051" t="s">
        <v>359</v>
      </c>
    </row>
    <row r="1052" spans="1:4" x14ac:dyDescent="0.25">
      <c r="A1052" t="s">
        <v>194</v>
      </c>
      <c r="B1052" t="s">
        <v>0</v>
      </c>
      <c r="C1052" t="s">
        <v>347</v>
      </c>
    </row>
    <row r="1053" spans="1:4" x14ac:dyDescent="0.25">
      <c r="A1053" t="s">
        <v>194</v>
      </c>
      <c r="B1053" t="s">
        <v>6</v>
      </c>
      <c r="C1053" t="s">
        <v>347</v>
      </c>
    </row>
    <row r="1054" spans="1:4" x14ac:dyDescent="0.25">
      <c r="A1054" t="s">
        <v>194</v>
      </c>
      <c r="B1054" t="s">
        <v>6</v>
      </c>
      <c r="C1054" t="s">
        <v>348</v>
      </c>
    </row>
    <row r="1055" spans="1:4" x14ac:dyDescent="0.25">
      <c r="A1055" t="s">
        <v>194</v>
      </c>
      <c r="B1055" t="s">
        <v>0</v>
      </c>
      <c r="C1055" t="s">
        <v>348</v>
      </c>
    </row>
    <row r="1056" spans="1:4" x14ac:dyDescent="0.25">
      <c r="A1056" t="s">
        <v>414</v>
      </c>
      <c r="B1056" t="s">
        <v>0</v>
      </c>
      <c r="C1056" t="s">
        <v>347</v>
      </c>
    </row>
    <row r="1057" spans="1:4" x14ac:dyDescent="0.25">
      <c r="A1057" t="s">
        <v>414</v>
      </c>
      <c r="B1057" t="s">
        <v>6</v>
      </c>
      <c r="C1057" t="s">
        <v>347</v>
      </c>
    </row>
    <row r="1058" spans="1:4" x14ac:dyDescent="0.25">
      <c r="A1058" t="s">
        <v>414</v>
      </c>
      <c r="B1058" t="s">
        <v>6</v>
      </c>
      <c r="C1058" t="s">
        <v>348</v>
      </c>
    </row>
    <row r="1059" spans="1:4" x14ac:dyDescent="0.25">
      <c r="A1059" t="s">
        <v>414</v>
      </c>
      <c r="B1059" t="s">
        <v>0</v>
      </c>
      <c r="C1059" t="s">
        <v>348</v>
      </c>
    </row>
    <row r="1060" spans="1:4" x14ac:dyDescent="0.25">
      <c r="A1060" t="s">
        <v>195</v>
      </c>
      <c r="B1060" t="s">
        <v>0</v>
      </c>
      <c r="C1060" t="s">
        <v>347</v>
      </c>
      <c r="D1060" t="s">
        <v>361</v>
      </c>
    </row>
    <row r="1061" spans="1:4" x14ac:dyDescent="0.25">
      <c r="A1061" t="s">
        <v>195</v>
      </c>
      <c r="B1061" t="s">
        <v>6</v>
      </c>
      <c r="C1061" t="s">
        <v>347</v>
      </c>
    </row>
    <row r="1062" spans="1:4" x14ac:dyDescent="0.25">
      <c r="A1062" t="s">
        <v>195</v>
      </c>
      <c r="B1062" t="s">
        <v>6</v>
      </c>
      <c r="C1062" t="s">
        <v>348</v>
      </c>
    </row>
    <row r="1063" spans="1:4" x14ac:dyDescent="0.25">
      <c r="A1063" t="s">
        <v>195</v>
      </c>
      <c r="B1063" t="s">
        <v>0</v>
      </c>
      <c r="C1063" t="s">
        <v>348</v>
      </c>
      <c r="D1063" t="s">
        <v>361</v>
      </c>
    </row>
    <row r="1064" spans="1:4" x14ac:dyDescent="0.25">
      <c r="A1064" t="s">
        <v>195</v>
      </c>
      <c r="B1064" t="s">
        <v>0</v>
      </c>
      <c r="C1064" t="s">
        <v>227</v>
      </c>
      <c r="D1064" t="s">
        <v>361</v>
      </c>
    </row>
    <row r="1065" spans="1:4" x14ac:dyDescent="0.25">
      <c r="A1065" t="s">
        <v>196</v>
      </c>
      <c r="B1065" t="s">
        <v>0</v>
      </c>
      <c r="C1065" t="s">
        <v>347</v>
      </c>
    </row>
    <row r="1066" spans="1:4" x14ac:dyDescent="0.25">
      <c r="A1066" t="s">
        <v>196</v>
      </c>
      <c r="B1066" t="s">
        <v>6</v>
      </c>
      <c r="C1066" t="s">
        <v>347</v>
      </c>
    </row>
    <row r="1067" spans="1:4" x14ac:dyDescent="0.25">
      <c r="A1067" t="s">
        <v>196</v>
      </c>
      <c r="B1067" t="s">
        <v>0</v>
      </c>
      <c r="C1067" t="s">
        <v>348</v>
      </c>
    </row>
    <row r="1068" spans="1:4" x14ac:dyDescent="0.25">
      <c r="A1068" t="s">
        <v>197</v>
      </c>
      <c r="B1068" t="s">
        <v>0</v>
      </c>
      <c r="C1068" t="s">
        <v>347</v>
      </c>
    </row>
    <row r="1069" spans="1:4" x14ac:dyDescent="0.25">
      <c r="A1069" t="s">
        <v>197</v>
      </c>
      <c r="B1069" t="s">
        <v>6</v>
      </c>
      <c r="C1069" t="s">
        <v>347</v>
      </c>
    </row>
    <row r="1070" spans="1:4" x14ac:dyDescent="0.25">
      <c r="A1070" t="s">
        <v>197</v>
      </c>
      <c r="B1070" t="s">
        <v>6</v>
      </c>
      <c r="C1070" t="s">
        <v>348</v>
      </c>
    </row>
    <row r="1071" spans="1:4" x14ac:dyDescent="0.25">
      <c r="A1071" t="s">
        <v>197</v>
      </c>
      <c r="B1071" t="s">
        <v>0</v>
      </c>
      <c r="C1071" t="s">
        <v>348</v>
      </c>
    </row>
    <row r="1072" spans="1:4" x14ac:dyDescent="0.25">
      <c r="A1072" t="s">
        <v>198</v>
      </c>
      <c r="B1072" t="s">
        <v>0</v>
      </c>
      <c r="C1072" t="s">
        <v>347</v>
      </c>
    </row>
    <row r="1073" spans="1:3" x14ac:dyDescent="0.25">
      <c r="A1073" t="s">
        <v>198</v>
      </c>
      <c r="B1073" t="s">
        <v>6</v>
      </c>
      <c r="C1073" t="s">
        <v>347</v>
      </c>
    </row>
    <row r="1074" spans="1:3" x14ac:dyDescent="0.25">
      <c r="A1074" t="s">
        <v>198</v>
      </c>
      <c r="B1074" t="s">
        <v>6</v>
      </c>
      <c r="C1074" t="s">
        <v>348</v>
      </c>
    </row>
    <row r="1075" spans="1:3" x14ac:dyDescent="0.25">
      <c r="A1075" t="s">
        <v>198</v>
      </c>
      <c r="B1075" t="s">
        <v>0</v>
      </c>
      <c r="C1075" t="s">
        <v>348</v>
      </c>
    </row>
    <row r="1076" spans="1:3" x14ac:dyDescent="0.25">
      <c r="A1076" t="s">
        <v>198</v>
      </c>
      <c r="B1076" t="s">
        <v>0</v>
      </c>
      <c r="C1076" t="s">
        <v>349</v>
      </c>
    </row>
    <row r="1077" spans="1:3" x14ac:dyDescent="0.25">
      <c r="A1077" t="s">
        <v>199</v>
      </c>
      <c r="B1077" t="s">
        <v>0</v>
      </c>
      <c r="C1077" t="s">
        <v>347</v>
      </c>
    </row>
    <row r="1078" spans="1:3" x14ac:dyDescent="0.25">
      <c r="A1078" t="s">
        <v>199</v>
      </c>
      <c r="B1078" t="s">
        <v>6</v>
      </c>
      <c r="C1078" t="s">
        <v>347</v>
      </c>
    </row>
    <row r="1079" spans="1:3" x14ac:dyDescent="0.25">
      <c r="A1079" t="s">
        <v>199</v>
      </c>
      <c r="B1079" t="s">
        <v>6</v>
      </c>
      <c r="C1079" t="s">
        <v>348</v>
      </c>
    </row>
    <row r="1080" spans="1:3" x14ac:dyDescent="0.25">
      <c r="A1080" t="s">
        <v>199</v>
      </c>
      <c r="B1080" t="s">
        <v>0</v>
      </c>
      <c r="C1080" t="s">
        <v>348</v>
      </c>
    </row>
    <row r="1081" spans="1:3" x14ac:dyDescent="0.25">
      <c r="A1081" t="s">
        <v>200</v>
      </c>
      <c r="B1081" t="s">
        <v>0</v>
      </c>
      <c r="C1081" t="s">
        <v>347</v>
      </c>
    </row>
    <row r="1082" spans="1:3" x14ac:dyDescent="0.25">
      <c r="A1082" t="s">
        <v>200</v>
      </c>
      <c r="B1082" t="s">
        <v>6</v>
      </c>
      <c r="C1082" t="s">
        <v>347</v>
      </c>
    </row>
    <row r="1083" spans="1:3" x14ac:dyDescent="0.25">
      <c r="A1083" t="s">
        <v>200</v>
      </c>
      <c r="B1083" t="s">
        <v>6</v>
      </c>
      <c r="C1083" t="s">
        <v>348</v>
      </c>
    </row>
    <row r="1084" spans="1:3" x14ac:dyDescent="0.25">
      <c r="A1084" t="s">
        <v>200</v>
      </c>
      <c r="B1084" t="s">
        <v>0</v>
      </c>
      <c r="C1084" t="s">
        <v>348</v>
      </c>
    </row>
    <row r="1085" spans="1:3" x14ac:dyDescent="0.25">
      <c r="A1085" t="s">
        <v>201</v>
      </c>
      <c r="B1085" t="s">
        <v>0</v>
      </c>
      <c r="C1085" t="s">
        <v>347</v>
      </c>
    </row>
    <row r="1086" spans="1:3" x14ac:dyDescent="0.25">
      <c r="A1086" t="s">
        <v>201</v>
      </c>
      <c r="B1086" t="s">
        <v>6</v>
      </c>
      <c r="C1086" t="s">
        <v>347</v>
      </c>
    </row>
    <row r="1087" spans="1:3" x14ac:dyDescent="0.25">
      <c r="A1087" t="s">
        <v>201</v>
      </c>
      <c r="B1087" t="s">
        <v>6</v>
      </c>
      <c r="C1087" t="s">
        <v>348</v>
      </c>
    </row>
    <row r="1088" spans="1:3" x14ac:dyDescent="0.25">
      <c r="A1088" t="s">
        <v>201</v>
      </c>
      <c r="B1088" t="s">
        <v>0</v>
      </c>
      <c r="C1088" t="s">
        <v>348</v>
      </c>
    </row>
    <row r="1089" spans="1:3" x14ac:dyDescent="0.25">
      <c r="A1089" t="s">
        <v>202</v>
      </c>
      <c r="B1089" t="s">
        <v>0</v>
      </c>
      <c r="C1089" t="s">
        <v>347</v>
      </c>
    </row>
    <row r="1090" spans="1:3" x14ac:dyDescent="0.25">
      <c r="A1090" t="s">
        <v>202</v>
      </c>
      <c r="B1090" t="s">
        <v>6</v>
      </c>
      <c r="C1090" t="s">
        <v>347</v>
      </c>
    </row>
    <row r="1091" spans="1:3" x14ac:dyDescent="0.25">
      <c r="A1091" t="s">
        <v>202</v>
      </c>
      <c r="B1091" t="s">
        <v>6</v>
      </c>
      <c r="C1091" t="s">
        <v>348</v>
      </c>
    </row>
    <row r="1092" spans="1:3" x14ac:dyDescent="0.25">
      <c r="A1092" t="s">
        <v>202</v>
      </c>
      <c r="B1092" t="s">
        <v>0</v>
      </c>
      <c r="C1092" t="s">
        <v>348</v>
      </c>
    </row>
    <row r="1093" spans="1:3" x14ac:dyDescent="0.25">
      <c r="A1093" t="s">
        <v>203</v>
      </c>
      <c r="B1093" t="s">
        <v>0</v>
      </c>
      <c r="C1093" t="s">
        <v>347</v>
      </c>
    </row>
    <row r="1094" spans="1:3" x14ac:dyDescent="0.25">
      <c r="A1094" t="s">
        <v>203</v>
      </c>
      <c r="B1094" t="s">
        <v>6</v>
      </c>
      <c r="C1094" t="s">
        <v>347</v>
      </c>
    </row>
    <row r="1095" spans="1:3" x14ac:dyDescent="0.25">
      <c r="A1095" t="s">
        <v>203</v>
      </c>
      <c r="B1095" t="s">
        <v>6</v>
      </c>
      <c r="C1095" t="s">
        <v>348</v>
      </c>
    </row>
    <row r="1096" spans="1:3" x14ac:dyDescent="0.25">
      <c r="A1096" t="s">
        <v>203</v>
      </c>
      <c r="B1096" t="s">
        <v>0</v>
      </c>
      <c r="C1096" t="s">
        <v>348</v>
      </c>
    </row>
    <row r="1097" spans="1:3" x14ac:dyDescent="0.25">
      <c r="A1097" t="s">
        <v>204</v>
      </c>
      <c r="B1097" t="s">
        <v>0</v>
      </c>
      <c r="C1097" t="s">
        <v>347</v>
      </c>
    </row>
    <row r="1098" spans="1:3" x14ac:dyDescent="0.25">
      <c r="A1098" t="s">
        <v>204</v>
      </c>
      <c r="B1098" t="s">
        <v>6</v>
      </c>
      <c r="C1098" t="s">
        <v>347</v>
      </c>
    </row>
    <row r="1099" spans="1:3" x14ac:dyDescent="0.25">
      <c r="A1099" t="s">
        <v>204</v>
      </c>
      <c r="B1099" t="s">
        <v>6</v>
      </c>
      <c r="C1099" t="s">
        <v>348</v>
      </c>
    </row>
    <row r="1100" spans="1:3" x14ac:dyDescent="0.25">
      <c r="A1100" t="s">
        <v>204</v>
      </c>
      <c r="B1100" t="s">
        <v>0</v>
      </c>
      <c r="C1100" t="s">
        <v>348</v>
      </c>
    </row>
    <row r="1101" spans="1:3" x14ac:dyDescent="0.25">
      <c r="A1101" t="s">
        <v>205</v>
      </c>
      <c r="B1101" t="s">
        <v>0</v>
      </c>
      <c r="C1101" t="s">
        <v>347</v>
      </c>
    </row>
    <row r="1102" spans="1:3" x14ac:dyDescent="0.25">
      <c r="A1102" t="s">
        <v>205</v>
      </c>
      <c r="B1102" t="s">
        <v>6</v>
      </c>
      <c r="C1102" t="s">
        <v>347</v>
      </c>
    </row>
    <row r="1103" spans="1:3" x14ac:dyDescent="0.25">
      <c r="A1103" t="s">
        <v>205</v>
      </c>
      <c r="B1103" t="s">
        <v>6</v>
      </c>
      <c r="C1103" t="s">
        <v>348</v>
      </c>
    </row>
    <row r="1104" spans="1:3" x14ac:dyDescent="0.25">
      <c r="A1104" t="s">
        <v>205</v>
      </c>
      <c r="B1104" t="s">
        <v>0</v>
      </c>
      <c r="C1104" t="s">
        <v>348</v>
      </c>
    </row>
    <row r="1105" spans="1:3" x14ac:dyDescent="0.25">
      <c r="A1105" t="s">
        <v>297</v>
      </c>
      <c r="B1105" t="s">
        <v>0</v>
      </c>
      <c r="C1105" t="s">
        <v>347</v>
      </c>
    </row>
    <row r="1106" spans="1:3" x14ac:dyDescent="0.25">
      <c r="A1106" t="s">
        <v>297</v>
      </c>
      <c r="B1106" t="s">
        <v>6</v>
      </c>
      <c r="C1106" t="s">
        <v>347</v>
      </c>
    </row>
    <row r="1107" spans="1:3" x14ac:dyDescent="0.25">
      <c r="A1107" t="s">
        <v>297</v>
      </c>
      <c r="B1107" t="s">
        <v>6</v>
      </c>
      <c r="C1107" t="s">
        <v>348</v>
      </c>
    </row>
    <row r="1108" spans="1:3" x14ac:dyDescent="0.25">
      <c r="A1108" t="s">
        <v>297</v>
      </c>
      <c r="B1108" t="s">
        <v>0</v>
      </c>
      <c r="C1108" t="s">
        <v>348</v>
      </c>
    </row>
    <row r="1109" spans="1:3" x14ac:dyDescent="0.25">
      <c r="A1109" t="s">
        <v>206</v>
      </c>
      <c r="B1109" t="s">
        <v>0</v>
      </c>
      <c r="C1109" t="s">
        <v>347</v>
      </c>
    </row>
    <row r="1110" spans="1:3" x14ac:dyDescent="0.25">
      <c r="A1110" t="s">
        <v>206</v>
      </c>
      <c r="B1110" t="s">
        <v>6</v>
      </c>
      <c r="C1110" t="s">
        <v>347</v>
      </c>
    </row>
    <row r="1111" spans="1:3" x14ac:dyDescent="0.25">
      <c r="A1111" t="s">
        <v>206</v>
      </c>
      <c r="B1111" t="s">
        <v>6</v>
      </c>
      <c r="C1111" t="s">
        <v>348</v>
      </c>
    </row>
    <row r="1112" spans="1:3" x14ac:dyDescent="0.25">
      <c r="A1112" t="s">
        <v>206</v>
      </c>
      <c r="B1112" t="s">
        <v>0</v>
      </c>
      <c r="C1112" t="s">
        <v>348</v>
      </c>
    </row>
    <row r="1113" spans="1:3" x14ac:dyDescent="0.25">
      <c r="A1113" t="s">
        <v>207</v>
      </c>
      <c r="B1113" t="s">
        <v>0</v>
      </c>
      <c r="C1113" t="s">
        <v>347</v>
      </c>
    </row>
    <row r="1114" spans="1:3" x14ac:dyDescent="0.25">
      <c r="A1114" t="s">
        <v>207</v>
      </c>
      <c r="B1114" t="s">
        <v>6</v>
      </c>
      <c r="C1114" t="s">
        <v>347</v>
      </c>
    </row>
    <row r="1115" spans="1:3" x14ac:dyDescent="0.25">
      <c r="A1115" t="s">
        <v>207</v>
      </c>
      <c r="B1115" t="s">
        <v>6</v>
      </c>
      <c r="C1115" t="s">
        <v>348</v>
      </c>
    </row>
    <row r="1116" spans="1:3" x14ac:dyDescent="0.25">
      <c r="A1116" t="s">
        <v>207</v>
      </c>
      <c r="B1116" t="s">
        <v>0</v>
      </c>
      <c r="C1116" t="s">
        <v>348</v>
      </c>
    </row>
    <row r="1117" spans="1:3" x14ac:dyDescent="0.25">
      <c r="A1117" t="s">
        <v>208</v>
      </c>
      <c r="B1117" t="s">
        <v>0</v>
      </c>
      <c r="C1117" t="s">
        <v>347</v>
      </c>
    </row>
    <row r="1118" spans="1:3" x14ac:dyDescent="0.25">
      <c r="A1118" t="s">
        <v>208</v>
      </c>
      <c r="B1118" t="s">
        <v>6</v>
      </c>
      <c r="C1118" t="s">
        <v>347</v>
      </c>
    </row>
    <row r="1119" spans="1:3" x14ac:dyDescent="0.25">
      <c r="A1119" t="s">
        <v>208</v>
      </c>
      <c r="B1119" t="s">
        <v>6</v>
      </c>
      <c r="C1119" t="s">
        <v>348</v>
      </c>
    </row>
    <row r="1120" spans="1:3" x14ac:dyDescent="0.25">
      <c r="A1120" t="s">
        <v>208</v>
      </c>
      <c r="B1120" t="s">
        <v>0</v>
      </c>
      <c r="C1120" t="s">
        <v>348</v>
      </c>
    </row>
    <row r="1121" spans="1:3" x14ac:dyDescent="0.25">
      <c r="A1121" t="s">
        <v>208</v>
      </c>
      <c r="B1121" t="s">
        <v>6</v>
      </c>
      <c r="C1121" t="s">
        <v>349</v>
      </c>
    </row>
    <row r="1122" spans="1:3" x14ac:dyDescent="0.25">
      <c r="A1122" t="s">
        <v>415</v>
      </c>
      <c r="B1122" t="s">
        <v>0</v>
      </c>
      <c r="C1122" t="s">
        <v>347</v>
      </c>
    </row>
    <row r="1123" spans="1:3" x14ac:dyDescent="0.25">
      <c r="A1123" t="s">
        <v>415</v>
      </c>
      <c r="B1123" t="s">
        <v>6</v>
      </c>
      <c r="C1123" t="s">
        <v>347</v>
      </c>
    </row>
    <row r="1124" spans="1:3" x14ac:dyDescent="0.25">
      <c r="A1124" t="s">
        <v>415</v>
      </c>
      <c r="B1124" t="s">
        <v>6</v>
      </c>
      <c r="C1124" t="s">
        <v>348</v>
      </c>
    </row>
    <row r="1125" spans="1:3" x14ac:dyDescent="0.25">
      <c r="A1125" t="s">
        <v>415</v>
      </c>
      <c r="B1125" t="s">
        <v>0</v>
      </c>
      <c r="C1125" t="s">
        <v>348</v>
      </c>
    </row>
    <row r="1126" spans="1:3" x14ac:dyDescent="0.25">
      <c r="A1126" t="s">
        <v>415</v>
      </c>
      <c r="B1126" t="s">
        <v>6</v>
      </c>
      <c r="C1126" t="s">
        <v>349</v>
      </c>
    </row>
    <row r="1127" spans="1:3" x14ac:dyDescent="0.25">
      <c r="A1127" t="s">
        <v>209</v>
      </c>
      <c r="B1127" t="s">
        <v>0</v>
      </c>
      <c r="C1127" t="s">
        <v>347</v>
      </c>
    </row>
    <row r="1128" spans="1:3" x14ac:dyDescent="0.25">
      <c r="A1128" t="s">
        <v>209</v>
      </c>
      <c r="B1128" t="s">
        <v>6</v>
      </c>
      <c r="C1128" t="s">
        <v>347</v>
      </c>
    </row>
    <row r="1129" spans="1:3" x14ac:dyDescent="0.25">
      <c r="A1129" t="s">
        <v>209</v>
      </c>
      <c r="B1129" t="s">
        <v>6</v>
      </c>
      <c r="C1129" t="s">
        <v>348</v>
      </c>
    </row>
    <row r="1130" spans="1:3" x14ac:dyDescent="0.25">
      <c r="A1130" t="s">
        <v>209</v>
      </c>
      <c r="B1130" t="s">
        <v>0</v>
      </c>
      <c r="C1130" t="s">
        <v>348</v>
      </c>
    </row>
    <row r="1131" spans="1:3" x14ac:dyDescent="0.25">
      <c r="A1131" t="s">
        <v>671</v>
      </c>
      <c r="B1131" t="s">
        <v>0</v>
      </c>
      <c r="C1131" t="s">
        <v>347</v>
      </c>
    </row>
    <row r="1132" spans="1:3" x14ac:dyDescent="0.25">
      <c r="A1132" t="s">
        <v>671</v>
      </c>
      <c r="B1132" t="s">
        <v>6</v>
      </c>
      <c r="C1132" t="s">
        <v>347</v>
      </c>
    </row>
    <row r="1133" spans="1:3" x14ac:dyDescent="0.25">
      <c r="A1133" t="s">
        <v>671</v>
      </c>
      <c r="B1133" t="s">
        <v>6</v>
      </c>
      <c r="C1133" t="s">
        <v>348</v>
      </c>
    </row>
    <row r="1134" spans="1:3" x14ac:dyDescent="0.25">
      <c r="A1134" t="s">
        <v>671</v>
      </c>
      <c r="B1134" t="s">
        <v>0</v>
      </c>
      <c r="C1134" t="s">
        <v>348</v>
      </c>
    </row>
    <row r="1135" spans="1:3" x14ac:dyDescent="0.25">
      <c r="A1135" t="s">
        <v>210</v>
      </c>
      <c r="B1135" t="s">
        <v>0</v>
      </c>
      <c r="C1135" t="s">
        <v>347</v>
      </c>
    </row>
    <row r="1136" spans="1:3" x14ac:dyDescent="0.25">
      <c r="A1136" t="s">
        <v>210</v>
      </c>
      <c r="B1136" t="s">
        <v>0</v>
      </c>
      <c r="C1136" t="s">
        <v>348</v>
      </c>
    </row>
    <row r="1137" spans="1:4" x14ac:dyDescent="0.25">
      <c r="A1137" t="s">
        <v>210</v>
      </c>
      <c r="B1137" t="s">
        <v>6</v>
      </c>
      <c r="C1137" t="s">
        <v>348</v>
      </c>
    </row>
    <row r="1138" spans="1:4" x14ac:dyDescent="0.25">
      <c r="A1138" t="s">
        <v>211</v>
      </c>
      <c r="B1138" t="s">
        <v>0</v>
      </c>
      <c r="C1138" t="s">
        <v>347</v>
      </c>
    </row>
    <row r="1139" spans="1:4" x14ac:dyDescent="0.25">
      <c r="A1139" t="s">
        <v>211</v>
      </c>
      <c r="B1139" t="s">
        <v>6</v>
      </c>
      <c r="C1139" t="s">
        <v>347</v>
      </c>
    </row>
    <row r="1140" spans="1:4" x14ac:dyDescent="0.25">
      <c r="A1140" t="s">
        <v>211</v>
      </c>
      <c r="B1140" t="s">
        <v>6</v>
      </c>
      <c r="C1140" t="s">
        <v>348</v>
      </c>
    </row>
    <row r="1141" spans="1:4" x14ac:dyDescent="0.25">
      <c r="A1141" t="s">
        <v>211</v>
      </c>
      <c r="B1141" t="s">
        <v>0</v>
      </c>
      <c r="C1141" t="s">
        <v>348</v>
      </c>
    </row>
    <row r="1142" spans="1:4" x14ac:dyDescent="0.25">
      <c r="A1142" t="s">
        <v>212</v>
      </c>
      <c r="B1142" t="s">
        <v>0</v>
      </c>
      <c r="C1142" t="s">
        <v>347</v>
      </c>
    </row>
    <row r="1143" spans="1:4" x14ac:dyDescent="0.25">
      <c r="A1143" t="s">
        <v>212</v>
      </c>
      <c r="B1143" t="s">
        <v>6</v>
      </c>
      <c r="C1143" t="s">
        <v>347</v>
      </c>
    </row>
    <row r="1144" spans="1:4" x14ac:dyDescent="0.25">
      <c r="A1144" t="s">
        <v>212</v>
      </c>
      <c r="B1144" t="s">
        <v>6</v>
      </c>
      <c r="C1144" t="s">
        <v>348</v>
      </c>
    </row>
    <row r="1145" spans="1:4" x14ac:dyDescent="0.25">
      <c r="A1145" t="s">
        <v>212</v>
      </c>
      <c r="B1145" t="s">
        <v>0</v>
      </c>
      <c r="C1145" t="s">
        <v>348</v>
      </c>
    </row>
    <row r="1146" spans="1:4" x14ac:dyDescent="0.25">
      <c r="A1146" t="s">
        <v>672</v>
      </c>
      <c r="B1146" t="s">
        <v>0</v>
      </c>
      <c r="C1146" t="s">
        <v>347</v>
      </c>
    </row>
    <row r="1147" spans="1:4" x14ac:dyDescent="0.25">
      <c r="A1147" t="s">
        <v>672</v>
      </c>
      <c r="B1147" t="s">
        <v>6</v>
      </c>
      <c r="C1147" t="s">
        <v>347</v>
      </c>
    </row>
    <row r="1148" spans="1:4" x14ac:dyDescent="0.25">
      <c r="A1148" t="s">
        <v>672</v>
      </c>
      <c r="B1148" t="s">
        <v>6</v>
      </c>
      <c r="C1148" t="s">
        <v>348</v>
      </c>
    </row>
    <row r="1149" spans="1:4" x14ac:dyDescent="0.25">
      <c r="A1149" t="s">
        <v>672</v>
      </c>
      <c r="B1149" t="s">
        <v>0</v>
      </c>
      <c r="C1149" t="s">
        <v>348</v>
      </c>
    </row>
    <row r="1150" spans="1:4" x14ac:dyDescent="0.25">
      <c r="A1150" t="s">
        <v>673</v>
      </c>
      <c r="B1150" t="s">
        <v>0</v>
      </c>
      <c r="C1150" t="s">
        <v>347</v>
      </c>
    </row>
    <row r="1151" spans="1:4" x14ac:dyDescent="0.25">
      <c r="A1151" t="s">
        <v>673</v>
      </c>
      <c r="B1151" t="s">
        <v>0</v>
      </c>
      <c r="C1151" t="s">
        <v>348</v>
      </c>
    </row>
    <row r="1152" spans="1:4" x14ac:dyDescent="0.25">
      <c r="A1152" t="s">
        <v>673</v>
      </c>
      <c r="B1152" t="s">
        <v>6</v>
      </c>
      <c r="C1152" t="s">
        <v>227</v>
      </c>
      <c r="D1152" t="s">
        <v>751</v>
      </c>
    </row>
    <row r="1153" spans="1:4" x14ac:dyDescent="0.25">
      <c r="A1153" t="s">
        <v>213</v>
      </c>
      <c r="B1153" t="s">
        <v>0</v>
      </c>
      <c r="C1153" t="s">
        <v>347</v>
      </c>
    </row>
    <row r="1154" spans="1:4" x14ac:dyDescent="0.25">
      <c r="A1154" t="s">
        <v>213</v>
      </c>
      <c r="B1154" t="s">
        <v>6</v>
      </c>
      <c r="C1154" t="s">
        <v>347</v>
      </c>
    </row>
    <row r="1155" spans="1:4" x14ac:dyDescent="0.25">
      <c r="A1155" t="s">
        <v>213</v>
      </c>
      <c r="B1155" t="s">
        <v>6</v>
      </c>
      <c r="C1155" t="s">
        <v>348</v>
      </c>
    </row>
    <row r="1156" spans="1:4" x14ac:dyDescent="0.25">
      <c r="A1156" t="s">
        <v>213</v>
      </c>
      <c r="B1156" t="s">
        <v>0</v>
      </c>
      <c r="C1156" t="s">
        <v>348</v>
      </c>
    </row>
    <row r="1157" spans="1:4" x14ac:dyDescent="0.25">
      <c r="A1157" t="s">
        <v>416</v>
      </c>
      <c r="B1157" t="s">
        <v>0</v>
      </c>
      <c r="C1157" t="s">
        <v>347</v>
      </c>
    </row>
    <row r="1158" spans="1:4" x14ac:dyDescent="0.25">
      <c r="A1158" t="s">
        <v>416</v>
      </c>
      <c r="B1158" t="s">
        <v>6</v>
      </c>
      <c r="C1158" t="s">
        <v>347</v>
      </c>
    </row>
    <row r="1159" spans="1:4" x14ac:dyDescent="0.25">
      <c r="A1159" t="s">
        <v>416</v>
      </c>
      <c r="B1159" t="s">
        <v>6</v>
      </c>
      <c r="C1159" t="s">
        <v>348</v>
      </c>
    </row>
    <row r="1160" spans="1:4" x14ac:dyDescent="0.25">
      <c r="A1160" t="s">
        <v>416</v>
      </c>
      <c r="B1160" t="s">
        <v>0</v>
      </c>
      <c r="C1160" t="s">
        <v>348</v>
      </c>
    </row>
    <row r="1161" spans="1:4" x14ac:dyDescent="0.25">
      <c r="A1161" t="s">
        <v>214</v>
      </c>
      <c r="B1161" t="s">
        <v>0</v>
      </c>
      <c r="C1161" t="s">
        <v>347</v>
      </c>
    </row>
    <row r="1162" spans="1:4" x14ac:dyDescent="0.25">
      <c r="A1162" t="s">
        <v>214</v>
      </c>
      <c r="B1162" t="s">
        <v>6</v>
      </c>
      <c r="C1162" t="s">
        <v>347</v>
      </c>
    </row>
    <row r="1163" spans="1:4" x14ac:dyDescent="0.25">
      <c r="A1163" t="s">
        <v>215</v>
      </c>
      <c r="B1163" t="s">
        <v>0</v>
      </c>
      <c r="C1163" t="s">
        <v>347</v>
      </c>
      <c r="D1163" t="s">
        <v>362</v>
      </c>
    </row>
    <row r="1164" spans="1:4" x14ac:dyDescent="0.25">
      <c r="A1164" t="s">
        <v>215</v>
      </c>
      <c r="B1164" t="s">
        <v>6</v>
      </c>
      <c r="C1164" t="s">
        <v>347</v>
      </c>
    </row>
    <row r="1165" spans="1:4" x14ac:dyDescent="0.25">
      <c r="A1165" t="s">
        <v>215</v>
      </c>
      <c r="B1165" t="s">
        <v>6</v>
      </c>
      <c r="C1165" t="s">
        <v>348</v>
      </c>
    </row>
    <row r="1166" spans="1:4" x14ac:dyDescent="0.25">
      <c r="A1166" t="s">
        <v>215</v>
      </c>
      <c r="B1166" t="s">
        <v>0</v>
      </c>
      <c r="C1166" t="s">
        <v>348</v>
      </c>
      <c r="D1166" t="s">
        <v>362</v>
      </c>
    </row>
    <row r="1167" spans="1:4" x14ac:dyDescent="0.25">
      <c r="A1167" t="s">
        <v>215</v>
      </c>
      <c r="B1167" t="s">
        <v>0</v>
      </c>
      <c r="C1167" t="s">
        <v>227</v>
      </c>
      <c r="D1167" t="s">
        <v>362</v>
      </c>
    </row>
    <row r="1168" spans="1:4" x14ac:dyDescent="0.25">
      <c r="A1168" t="s">
        <v>417</v>
      </c>
      <c r="B1168" t="s">
        <v>0</v>
      </c>
      <c r="C1168" t="s">
        <v>347</v>
      </c>
    </row>
    <row r="1169" spans="1:3" x14ac:dyDescent="0.25">
      <c r="A1169" t="s">
        <v>417</v>
      </c>
      <c r="B1169" t="s">
        <v>6</v>
      </c>
      <c r="C1169" t="s">
        <v>347</v>
      </c>
    </row>
    <row r="1170" spans="1:3" x14ac:dyDescent="0.25">
      <c r="A1170" t="s">
        <v>417</v>
      </c>
      <c r="B1170" t="s">
        <v>6</v>
      </c>
      <c r="C1170" t="s">
        <v>348</v>
      </c>
    </row>
    <row r="1171" spans="1:3" x14ac:dyDescent="0.25">
      <c r="A1171" t="s">
        <v>417</v>
      </c>
      <c r="B1171" t="s">
        <v>0</v>
      </c>
      <c r="C1171" t="s">
        <v>348</v>
      </c>
    </row>
    <row r="1172" spans="1:3" x14ac:dyDescent="0.25">
      <c r="A1172" t="s">
        <v>216</v>
      </c>
      <c r="B1172" t="s">
        <v>0</v>
      </c>
      <c r="C1172" t="s">
        <v>347</v>
      </c>
    </row>
    <row r="1173" spans="1:3" x14ac:dyDescent="0.25">
      <c r="A1173" t="s">
        <v>216</v>
      </c>
      <c r="B1173" t="s">
        <v>6</v>
      </c>
      <c r="C1173" t="s">
        <v>347</v>
      </c>
    </row>
    <row r="1174" spans="1:3" x14ac:dyDescent="0.25">
      <c r="A1174" t="s">
        <v>216</v>
      </c>
      <c r="B1174" t="s">
        <v>6</v>
      </c>
      <c r="C1174" t="s">
        <v>348</v>
      </c>
    </row>
    <row r="1175" spans="1:3" x14ac:dyDescent="0.25">
      <c r="A1175" t="s">
        <v>216</v>
      </c>
      <c r="B1175" t="s">
        <v>0</v>
      </c>
      <c r="C1175" t="s">
        <v>348</v>
      </c>
    </row>
    <row r="1176" spans="1:3" x14ac:dyDescent="0.25">
      <c r="A1176" t="s">
        <v>217</v>
      </c>
      <c r="B1176" t="s">
        <v>0</v>
      </c>
      <c r="C1176" t="s">
        <v>347</v>
      </c>
    </row>
    <row r="1177" spans="1:3" x14ac:dyDescent="0.25">
      <c r="A1177" t="s">
        <v>217</v>
      </c>
      <c r="B1177" t="s">
        <v>6</v>
      </c>
      <c r="C1177" t="s">
        <v>347</v>
      </c>
    </row>
    <row r="1178" spans="1:3" x14ac:dyDescent="0.25">
      <c r="A1178" t="s">
        <v>217</v>
      </c>
      <c r="B1178" t="s">
        <v>6</v>
      </c>
      <c r="C1178" t="s">
        <v>348</v>
      </c>
    </row>
    <row r="1179" spans="1:3" x14ac:dyDescent="0.25">
      <c r="A1179" t="s">
        <v>217</v>
      </c>
      <c r="B1179" t="s">
        <v>0</v>
      </c>
      <c r="C1179" t="s">
        <v>348</v>
      </c>
    </row>
  </sheetData>
  <autoFilter ref="A3:D1179">
    <sortState ref="A4:D1189">
      <sortCondition ref="A4:A1189"/>
    </sortState>
  </autoFilter>
  <mergeCells count="2">
    <mergeCell ref="A1:E1"/>
    <mergeCell ref="A2:E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B6" sqref="B6"/>
    </sheetView>
  </sheetViews>
  <sheetFormatPr defaultRowHeight="15" x14ac:dyDescent="0.25"/>
  <cols>
    <col min="1" max="1" width="40.140625" bestFit="1" customWidth="1"/>
    <col min="2" max="2" width="16.28515625" bestFit="1" customWidth="1"/>
    <col min="3" max="3" width="8" customWidth="1"/>
    <col min="4" max="4" width="4.5703125" bestFit="1" customWidth="1"/>
    <col min="5" max="5" width="11.28515625" bestFit="1" customWidth="1"/>
  </cols>
  <sheetData>
    <row r="3" spans="1:5" x14ac:dyDescent="0.25">
      <c r="A3" s="14" t="s">
        <v>652</v>
      </c>
      <c r="B3" s="14" t="s">
        <v>645</v>
      </c>
    </row>
    <row r="4" spans="1:5" x14ac:dyDescent="0.25">
      <c r="A4" s="14" t="s">
        <v>648</v>
      </c>
      <c r="B4" t="s">
        <v>6</v>
      </c>
      <c r="C4" t="s">
        <v>0</v>
      </c>
      <c r="D4" t="s">
        <v>532</v>
      </c>
      <c r="E4" t="s">
        <v>222</v>
      </c>
    </row>
    <row r="5" spans="1:5" x14ac:dyDescent="0.25">
      <c r="A5" s="15" t="s">
        <v>370</v>
      </c>
      <c r="B5" s="1">
        <v>27</v>
      </c>
      <c r="C5" s="1"/>
      <c r="D5" s="1"/>
      <c r="E5" s="1">
        <v>27</v>
      </c>
    </row>
    <row r="6" spans="1:5" x14ac:dyDescent="0.25">
      <c r="A6" s="15" t="s">
        <v>366</v>
      </c>
      <c r="B6" s="1">
        <v>171</v>
      </c>
      <c r="C6" s="1">
        <v>244</v>
      </c>
      <c r="D6" s="1"/>
      <c r="E6" s="1">
        <v>415</v>
      </c>
    </row>
    <row r="7" spans="1:5" x14ac:dyDescent="0.25">
      <c r="A7" s="15" t="s">
        <v>368</v>
      </c>
      <c r="B7" s="1">
        <v>135</v>
      </c>
      <c r="C7" s="1">
        <v>278</v>
      </c>
      <c r="D7" s="1"/>
      <c r="E7" s="1">
        <v>413</v>
      </c>
    </row>
    <row r="8" spans="1:5" x14ac:dyDescent="0.25">
      <c r="A8" s="15" t="s">
        <v>369</v>
      </c>
      <c r="B8" s="1">
        <v>255</v>
      </c>
      <c r="C8" s="1">
        <v>111</v>
      </c>
      <c r="D8" s="1"/>
      <c r="E8" s="1">
        <v>366</v>
      </c>
    </row>
    <row r="9" spans="1:5" x14ac:dyDescent="0.25">
      <c r="A9" s="15" t="s">
        <v>227</v>
      </c>
      <c r="B9" s="1">
        <v>17</v>
      </c>
      <c r="C9" s="1">
        <v>7</v>
      </c>
      <c r="D9" s="1"/>
      <c r="E9" s="1">
        <v>24</v>
      </c>
    </row>
    <row r="10" spans="1:5" x14ac:dyDescent="0.25">
      <c r="A10" s="15" t="s">
        <v>367</v>
      </c>
      <c r="B10" s="1">
        <v>234</v>
      </c>
      <c r="C10" s="1">
        <v>268</v>
      </c>
      <c r="D10" s="1"/>
      <c r="E10" s="1">
        <v>502</v>
      </c>
    </row>
    <row r="11" spans="1:5" x14ac:dyDescent="0.25">
      <c r="A11" s="15" t="s">
        <v>365</v>
      </c>
      <c r="B11" s="1">
        <v>241</v>
      </c>
      <c r="C11" s="1">
        <v>257</v>
      </c>
      <c r="D11" s="1"/>
      <c r="E11" s="1">
        <v>498</v>
      </c>
    </row>
    <row r="12" spans="1:5" x14ac:dyDescent="0.25">
      <c r="A12" s="15" t="s">
        <v>371</v>
      </c>
      <c r="B12" s="1">
        <v>52</v>
      </c>
      <c r="C12" s="1">
        <v>24</v>
      </c>
      <c r="D12" s="1"/>
      <c r="E12" s="1">
        <v>76</v>
      </c>
    </row>
    <row r="13" spans="1:5" x14ac:dyDescent="0.25">
      <c r="A13" s="15" t="s">
        <v>532</v>
      </c>
      <c r="B13" s="1"/>
      <c r="C13" s="1"/>
      <c r="D13" s="1">
        <v>6</v>
      </c>
      <c r="E13" s="1">
        <v>6</v>
      </c>
    </row>
    <row r="14" spans="1:5" x14ac:dyDescent="0.25">
      <c r="A14" s="15" t="s">
        <v>222</v>
      </c>
      <c r="B14" s="1">
        <v>1132</v>
      </c>
      <c r="C14" s="1">
        <v>1189</v>
      </c>
      <c r="D14" s="1">
        <v>6</v>
      </c>
      <c r="E14" s="1">
        <v>2327</v>
      </c>
    </row>
  </sheetData>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30"/>
  <sheetViews>
    <sheetView workbookViewId="0">
      <pane ySplit="3" topLeftCell="A4" activePane="bottomLeft" state="frozen"/>
      <selection pane="bottomLeft" sqref="A1:E1"/>
    </sheetView>
  </sheetViews>
  <sheetFormatPr defaultRowHeight="15" x14ac:dyDescent="0.25"/>
  <cols>
    <col min="1" max="1" width="53.28515625" bestFit="1" customWidth="1"/>
    <col min="2" max="2" width="14.7109375" bestFit="1" customWidth="1"/>
    <col min="3" max="3" width="40.140625" bestFit="1" customWidth="1"/>
    <col min="4" max="4" width="48.28515625" bestFit="1" customWidth="1"/>
    <col min="5" max="5" width="29.5703125" hidden="1" customWidth="1"/>
    <col min="6" max="7" width="9.140625" hidden="1" customWidth="1"/>
  </cols>
  <sheetData>
    <row r="1" spans="1:7" s="38" customFormat="1" ht="41.25" customHeight="1" x14ac:dyDescent="0.25">
      <c r="A1" s="94" t="s">
        <v>717</v>
      </c>
      <c r="B1" s="94"/>
      <c r="C1" s="94"/>
      <c r="D1" s="94"/>
      <c r="E1" s="94"/>
    </row>
    <row r="2" spans="1:7" s="38" customFormat="1" x14ac:dyDescent="0.25">
      <c r="A2" s="95" t="s">
        <v>720</v>
      </c>
      <c r="B2" s="95"/>
      <c r="C2" s="95"/>
      <c r="D2" s="95"/>
      <c r="E2" s="95"/>
    </row>
    <row r="3" spans="1:7" s="3" customFormat="1" ht="19.5" customHeight="1" x14ac:dyDescent="0.25">
      <c r="A3" s="45" t="s">
        <v>219</v>
      </c>
      <c r="B3" s="45" t="s">
        <v>346</v>
      </c>
      <c r="C3" s="45" t="s">
        <v>378</v>
      </c>
      <c r="D3" s="45" t="s">
        <v>300</v>
      </c>
      <c r="E3" s="9" t="s">
        <v>635</v>
      </c>
      <c r="F3" s="3" t="s">
        <v>302</v>
      </c>
      <c r="G3" s="3" t="s">
        <v>627</v>
      </c>
    </row>
    <row r="4" spans="1:7" x14ac:dyDescent="0.25">
      <c r="A4" t="s">
        <v>1</v>
      </c>
      <c r="B4" t="s">
        <v>6</v>
      </c>
      <c r="C4" t="s">
        <v>365</v>
      </c>
    </row>
    <row r="5" spans="1:7" x14ac:dyDescent="0.25">
      <c r="A5" t="s">
        <v>1</v>
      </c>
      <c r="B5" t="s">
        <v>0</v>
      </c>
      <c r="C5" t="s">
        <v>366</v>
      </c>
    </row>
    <row r="6" spans="1:7" x14ac:dyDescent="0.25">
      <c r="A6" t="s">
        <v>1</v>
      </c>
      <c r="B6" t="s">
        <v>0</v>
      </c>
      <c r="C6" t="s">
        <v>367</v>
      </c>
    </row>
    <row r="7" spans="1:7" x14ac:dyDescent="0.25">
      <c r="A7" t="s">
        <v>1</v>
      </c>
      <c r="B7" t="s">
        <v>0</v>
      </c>
      <c r="C7" t="s">
        <v>368</v>
      </c>
    </row>
    <row r="8" spans="1:7" x14ac:dyDescent="0.25">
      <c r="A8" t="s">
        <v>1</v>
      </c>
      <c r="B8" t="s">
        <v>6</v>
      </c>
      <c r="C8" t="s">
        <v>368</v>
      </c>
    </row>
    <row r="9" spans="1:7" x14ac:dyDescent="0.25">
      <c r="A9" t="s">
        <v>1</v>
      </c>
      <c r="B9" t="s">
        <v>6</v>
      </c>
      <c r="C9" t="s">
        <v>369</v>
      </c>
    </row>
    <row r="10" spans="1:7" x14ac:dyDescent="0.25">
      <c r="A10" t="s">
        <v>7</v>
      </c>
      <c r="B10" t="s">
        <v>0</v>
      </c>
      <c r="C10" t="s">
        <v>365</v>
      </c>
    </row>
    <row r="11" spans="1:7" x14ac:dyDescent="0.25">
      <c r="A11" t="s">
        <v>7</v>
      </c>
      <c r="B11" t="s">
        <v>6</v>
      </c>
      <c r="C11" t="s">
        <v>365</v>
      </c>
    </row>
    <row r="12" spans="1:7" x14ac:dyDescent="0.25">
      <c r="A12" t="s">
        <v>7</v>
      </c>
      <c r="B12" t="s">
        <v>6</v>
      </c>
      <c r="C12" t="s">
        <v>370</v>
      </c>
    </row>
    <row r="13" spans="1:7" x14ac:dyDescent="0.25">
      <c r="A13" t="s">
        <v>7</v>
      </c>
      <c r="B13" t="s">
        <v>0</v>
      </c>
      <c r="C13" t="s">
        <v>366</v>
      </c>
    </row>
    <row r="14" spans="1:7" x14ac:dyDescent="0.25">
      <c r="A14" t="s">
        <v>7</v>
      </c>
      <c r="B14" t="s">
        <v>0</v>
      </c>
      <c r="C14" t="s">
        <v>367</v>
      </c>
    </row>
    <row r="15" spans="1:7" x14ac:dyDescent="0.25">
      <c r="A15" t="s">
        <v>7</v>
      </c>
      <c r="B15" t="s">
        <v>6</v>
      </c>
      <c r="C15" t="s">
        <v>367</v>
      </c>
    </row>
    <row r="16" spans="1:7" x14ac:dyDescent="0.25">
      <c r="A16" t="s">
        <v>7</v>
      </c>
      <c r="B16" t="s">
        <v>0</v>
      </c>
      <c r="C16" t="s">
        <v>368</v>
      </c>
    </row>
    <row r="17" spans="1:3" x14ac:dyDescent="0.25">
      <c r="A17" t="s">
        <v>7</v>
      </c>
      <c r="B17" t="s">
        <v>0</v>
      </c>
      <c r="C17" t="s">
        <v>369</v>
      </c>
    </row>
    <row r="18" spans="1:3" x14ac:dyDescent="0.25">
      <c r="A18" t="s">
        <v>7</v>
      </c>
      <c r="B18" t="s">
        <v>6</v>
      </c>
      <c r="C18" t="s">
        <v>369</v>
      </c>
    </row>
    <row r="19" spans="1:3" x14ac:dyDescent="0.25">
      <c r="A19" t="s">
        <v>8</v>
      </c>
      <c r="B19" t="s">
        <v>0</v>
      </c>
      <c r="C19" t="s">
        <v>365</v>
      </c>
    </row>
    <row r="20" spans="1:3" x14ac:dyDescent="0.25">
      <c r="A20" t="s">
        <v>8</v>
      </c>
      <c r="B20" t="s">
        <v>6</v>
      </c>
      <c r="C20" t="s">
        <v>365</v>
      </c>
    </row>
    <row r="21" spans="1:3" x14ac:dyDescent="0.25">
      <c r="A21" t="s">
        <v>8</v>
      </c>
      <c r="B21" t="s">
        <v>0</v>
      </c>
      <c r="C21" t="s">
        <v>366</v>
      </c>
    </row>
    <row r="22" spans="1:3" x14ac:dyDescent="0.25">
      <c r="A22" t="s">
        <v>8</v>
      </c>
      <c r="B22" t="s">
        <v>0</v>
      </c>
      <c r="C22" t="s">
        <v>367</v>
      </c>
    </row>
    <row r="23" spans="1:3" x14ac:dyDescent="0.25">
      <c r="A23" t="s">
        <v>8</v>
      </c>
      <c r="B23" t="s">
        <v>0</v>
      </c>
      <c r="C23" t="s">
        <v>368</v>
      </c>
    </row>
    <row r="24" spans="1:3" x14ac:dyDescent="0.25">
      <c r="A24" t="s">
        <v>8</v>
      </c>
      <c r="B24" t="s">
        <v>6</v>
      </c>
      <c r="C24" t="s">
        <v>368</v>
      </c>
    </row>
    <row r="25" spans="1:3" x14ac:dyDescent="0.25">
      <c r="A25" t="s">
        <v>8</v>
      </c>
      <c r="B25" t="s">
        <v>6</v>
      </c>
      <c r="C25" t="s">
        <v>369</v>
      </c>
    </row>
    <row r="26" spans="1:3" x14ac:dyDescent="0.25">
      <c r="A26" t="s">
        <v>658</v>
      </c>
      <c r="B26" t="s">
        <v>0</v>
      </c>
      <c r="C26" t="s">
        <v>366</v>
      </c>
    </row>
    <row r="27" spans="1:3" x14ac:dyDescent="0.25">
      <c r="A27" t="s">
        <v>658</v>
      </c>
      <c r="B27" t="s">
        <v>6</v>
      </c>
      <c r="C27" t="s">
        <v>366</v>
      </c>
    </row>
    <row r="28" spans="1:3" x14ac:dyDescent="0.25">
      <c r="A28" t="s">
        <v>658</v>
      </c>
      <c r="B28" t="s">
        <v>6</v>
      </c>
      <c r="C28" t="s">
        <v>367</v>
      </c>
    </row>
    <row r="29" spans="1:3" x14ac:dyDescent="0.25">
      <c r="A29" t="s">
        <v>658</v>
      </c>
      <c r="B29" t="s">
        <v>0</v>
      </c>
      <c r="C29" t="s">
        <v>367</v>
      </c>
    </row>
    <row r="30" spans="1:3" x14ac:dyDescent="0.25">
      <c r="A30" t="s">
        <v>9</v>
      </c>
      <c r="B30" t="s">
        <v>0</v>
      </c>
      <c r="C30" t="s">
        <v>365</v>
      </c>
    </row>
    <row r="31" spans="1:3" x14ac:dyDescent="0.25">
      <c r="A31" t="s">
        <v>9</v>
      </c>
      <c r="B31" t="s">
        <v>6</v>
      </c>
      <c r="C31" t="s">
        <v>365</v>
      </c>
    </row>
    <row r="32" spans="1:3" x14ac:dyDescent="0.25">
      <c r="A32" t="s">
        <v>9</v>
      </c>
      <c r="B32" t="s">
        <v>6</v>
      </c>
      <c r="C32" t="s">
        <v>366</v>
      </c>
    </row>
    <row r="33" spans="1:3" x14ac:dyDescent="0.25">
      <c r="A33" t="s">
        <v>9</v>
      </c>
      <c r="B33" t="s">
        <v>0</v>
      </c>
      <c r="C33" t="s">
        <v>366</v>
      </c>
    </row>
    <row r="34" spans="1:3" x14ac:dyDescent="0.25">
      <c r="A34" t="s">
        <v>9</v>
      </c>
      <c r="B34" t="s">
        <v>0</v>
      </c>
      <c r="C34" t="s">
        <v>367</v>
      </c>
    </row>
    <row r="35" spans="1:3" x14ac:dyDescent="0.25">
      <c r="A35" t="s">
        <v>9</v>
      </c>
      <c r="B35" t="s">
        <v>6</v>
      </c>
      <c r="C35" t="s">
        <v>367</v>
      </c>
    </row>
    <row r="36" spans="1:3" x14ac:dyDescent="0.25">
      <c r="A36" t="s">
        <v>9</v>
      </c>
      <c r="B36" t="s">
        <v>6</v>
      </c>
      <c r="C36" t="s">
        <v>368</v>
      </c>
    </row>
    <row r="37" spans="1:3" x14ac:dyDescent="0.25">
      <c r="A37" t="s">
        <v>9</v>
      </c>
      <c r="B37" t="s">
        <v>0</v>
      </c>
      <c r="C37" t="s">
        <v>368</v>
      </c>
    </row>
    <row r="38" spans="1:3" x14ac:dyDescent="0.25">
      <c r="A38" t="s">
        <v>9</v>
      </c>
      <c r="B38" t="s">
        <v>6</v>
      </c>
      <c r="C38" t="s">
        <v>369</v>
      </c>
    </row>
    <row r="39" spans="1:3" x14ac:dyDescent="0.25">
      <c r="A39" t="s">
        <v>10</v>
      </c>
      <c r="B39" t="s">
        <v>0</v>
      </c>
      <c r="C39" t="s">
        <v>365</v>
      </c>
    </row>
    <row r="40" spans="1:3" x14ac:dyDescent="0.25">
      <c r="A40" t="s">
        <v>10</v>
      </c>
      <c r="B40" t="s">
        <v>6</v>
      </c>
      <c r="C40" t="s">
        <v>365</v>
      </c>
    </row>
    <row r="41" spans="1:3" x14ac:dyDescent="0.25">
      <c r="A41" t="s">
        <v>10</v>
      </c>
      <c r="B41" t="s">
        <v>6</v>
      </c>
      <c r="C41" t="s">
        <v>371</v>
      </c>
    </row>
    <row r="42" spans="1:3" x14ac:dyDescent="0.25">
      <c r="A42" t="s">
        <v>10</v>
      </c>
      <c r="B42" t="s">
        <v>0</v>
      </c>
      <c r="C42" t="s">
        <v>366</v>
      </c>
    </row>
    <row r="43" spans="1:3" x14ac:dyDescent="0.25">
      <c r="A43" t="s">
        <v>10</v>
      </c>
      <c r="B43" t="s">
        <v>0</v>
      </c>
      <c r="C43" t="s">
        <v>367</v>
      </c>
    </row>
    <row r="44" spans="1:3" x14ac:dyDescent="0.25">
      <c r="A44" t="s">
        <v>10</v>
      </c>
      <c r="B44" t="s">
        <v>6</v>
      </c>
      <c r="C44" t="s">
        <v>367</v>
      </c>
    </row>
    <row r="45" spans="1:3" x14ac:dyDescent="0.25">
      <c r="A45" t="s">
        <v>10</v>
      </c>
      <c r="B45" t="s">
        <v>0</v>
      </c>
      <c r="C45" t="s">
        <v>368</v>
      </c>
    </row>
    <row r="46" spans="1:3" x14ac:dyDescent="0.25">
      <c r="A46" t="s">
        <v>10</v>
      </c>
      <c r="B46" t="s">
        <v>0</v>
      </c>
      <c r="C46" t="s">
        <v>369</v>
      </c>
    </row>
    <row r="47" spans="1:3" x14ac:dyDescent="0.25">
      <c r="A47" t="s">
        <v>10</v>
      </c>
      <c r="B47" t="s">
        <v>6</v>
      </c>
      <c r="C47" t="s">
        <v>369</v>
      </c>
    </row>
    <row r="48" spans="1:3" x14ac:dyDescent="0.25">
      <c r="A48" t="s">
        <v>11</v>
      </c>
      <c r="B48" t="s">
        <v>0</v>
      </c>
      <c r="C48" t="s">
        <v>365</v>
      </c>
    </row>
    <row r="49" spans="1:3" x14ac:dyDescent="0.25">
      <c r="A49" t="s">
        <v>11</v>
      </c>
      <c r="B49" t="s">
        <v>6</v>
      </c>
      <c r="C49" t="s">
        <v>365</v>
      </c>
    </row>
    <row r="50" spans="1:3" x14ac:dyDescent="0.25">
      <c r="A50" t="s">
        <v>11</v>
      </c>
      <c r="B50" t="s">
        <v>6</v>
      </c>
      <c r="C50" t="s">
        <v>366</v>
      </c>
    </row>
    <row r="51" spans="1:3" x14ac:dyDescent="0.25">
      <c r="A51" t="s">
        <v>11</v>
      </c>
      <c r="B51" t="s">
        <v>0</v>
      </c>
      <c r="C51" t="s">
        <v>366</v>
      </c>
    </row>
    <row r="52" spans="1:3" x14ac:dyDescent="0.25">
      <c r="A52" t="s">
        <v>11</v>
      </c>
      <c r="B52" t="s">
        <v>0</v>
      </c>
      <c r="C52" t="s">
        <v>367</v>
      </c>
    </row>
    <row r="53" spans="1:3" x14ac:dyDescent="0.25">
      <c r="A53" t="s">
        <v>11</v>
      </c>
      <c r="B53" t="s">
        <v>6</v>
      </c>
      <c r="C53" t="s">
        <v>367</v>
      </c>
    </row>
    <row r="54" spans="1:3" x14ac:dyDescent="0.25">
      <c r="A54" t="s">
        <v>11</v>
      </c>
      <c r="B54" t="s">
        <v>0</v>
      </c>
      <c r="C54" t="s">
        <v>368</v>
      </c>
    </row>
    <row r="55" spans="1:3" x14ac:dyDescent="0.25">
      <c r="A55" t="s">
        <v>11</v>
      </c>
      <c r="B55" t="s">
        <v>6</v>
      </c>
      <c r="C55" t="s">
        <v>369</v>
      </c>
    </row>
    <row r="56" spans="1:3" x14ac:dyDescent="0.25">
      <c r="A56" t="s">
        <v>12</v>
      </c>
      <c r="B56" t="s">
        <v>0</v>
      </c>
      <c r="C56" t="s">
        <v>365</v>
      </c>
    </row>
    <row r="57" spans="1:3" x14ac:dyDescent="0.25">
      <c r="A57" t="s">
        <v>12</v>
      </c>
      <c r="B57" t="s">
        <v>0</v>
      </c>
      <c r="C57" t="s">
        <v>371</v>
      </c>
    </row>
    <row r="58" spans="1:3" x14ac:dyDescent="0.25">
      <c r="A58" t="s">
        <v>12</v>
      </c>
      <c r="B58" t="s">
        <v>6</v>
      </c>
      <c r="C58" t="s">
        <v>371</v>
      </c>
    </row>
    <row r="59" spans="1:3" x14ac:dyDescent="0.25">
      <c r="A59" t="s">
        <v>12</v>
      </c>
      <c r="B59" t="s">
        <v>6</v>
      </c>
      <c r="C59" t="s">
        <v>366</v>
      </c>
    </row>
    <row r="60" spans="1:3" x14ac:dyDescent="0.25">
      <c r="A60" t="s">
        <v>12</v>
      </c>
      <c r="B60" t="s">
        <v>0</v>
      </c>
      <c r="C60" t="s">
        <v>366</v>
      </c>
    </row>
    <row r="61" spans="1:3" x14ac:dyDescent="0.25">
      <c r="A61" t="s">
        <v>12</v>
      </c>
      <c r="B61" t="s">
        <v>0</v>
      </c>
      <c r="C61" t="s">
        <v>367</v>
      </c>
    </row>
    <row r="62" spans="1:3" x14ac:dyDescent="0.25">
      <c r="A62" t="s">
        <v>12</v>
      </c>
      <c r="B62" t="s">
        <v>6</v>
      </c>
      <c r="C62" t="s">
        <v>367</v>
      </c>
    </row>
    <row r="63" spans="1:3" x14ac:dyDescent="0.25">
      <c r="A63" t="s">
        <v>12</v>
      </c>
      <c r="B63" t="s">
        <v>0</v>
      </c>
      <c r="C63" t="s">
        <v>368</v>
      </c>
    </row>
    <row r="64" spans="1:3" x14ac:dyDescent="0.25">
      <c r="A64" t="s">
        <v>12</v>
      </c>
      <c r="B64" t="s">
        <v>6</v>
      </c>
      <c r="C64" t="s">
        <v>369</v>
      </c>
    </row>
    <row r="65" spans="1:3" x14ac:dyDescent="0.25">
      <c r="A65" t="s">
        <v>13</v>
      </c>
      <c r="B65" t="s">
        <v>0</v>
      </c>
      <c r="C65" t="s">
        <v>365</v>
      </c>
    </row>
    <row r="66" spans="1:3" x14ac:dyDescent="0.25">
      <c r="A66" t="s">
        <v>13</v>
      </c>
      <c r="B66" t="s">
        <v>6</v>
      </c>
      <c r="C66" t="s">
        <v>365</v>
      </c>
    </row>
    <row r="67" spans="1:3" x14ac:dyDescent="0.25">
      <c r="A67" t="s">
        <v>13</v>
      </c>
      <c r="B67" t="s">
        <v>0</v>
      </c>
      <c r="C67" t="s">
        <v>366</v>
      </c>
    </row>
    <row r="68" spans="1:3" x14ac:dyDescent="0.25">
      <c r="A68" t="s">
        <v>13</v>
      </c>
      <c r="B68" t="s">
        <v>0</v>
      </c>
      <c r="C68" t="s">
        <v>367</v>
      </c>
    </row>
    <row r="69" spans="1:3" x14ac:dyDescent="0.25">
      <c r="A69" t="s">
        <v>13</v>
      </c>
      <c r="B69" t="s">
        <v>6</v>
      </c>
      <c r="C69" t="s">
        <v>367</v>
      </c>
    </row>
    <row r="70" spans="1:3" x14ac:dyDescent="0.25">
      <c r="A70" t="s">
        <v>13</v>
      </c>
      <c r="B70" t="s">
        <v>6</v>
      </c>
      <c r="C70" t="s">
        <v>368</v>
      </c>
    </row>
    <row r="71" spans="1:3" x14ac:dyDescent="0.25">
      <c r="A71" t="s">
        <v>13</v>
      </c>
      <c r="B71" t="s">
        <v>0</v>
      </c>
      <c r="C71" t="s">
        <v>368</v>
      </c>
    </row>
    <row r="72" spans="1:3" x14ac:dyDescent="0.25">
      <c r="A72" t="s">
        <v>13</v>
      </c>
      <c r="B72" t="s">
        <v>6</v>
      </c>
      <c r="C72" t="s">
        <v>369</v>
      </c>
    </row>
    <row r="73" spans="1:3" x14ac:dyDescent="0.25">
      <c r="A73" t="s">
        <v>14</v>
      </c>
      <c r="B73" t="s">
        <v>0</v>
      </c>
      <c r="C73" t="s">
        <v>365</v>
      </c>
    </row>
    <row r="74" spans="1:3" x14ac:dyDescent="0.25">
      <c r="A74" t="s">
        <v>14</v>
      </c>
      <c r="B74" t="s">
        <v>6</v>
      </c>
      <c r="C74" t="s">
        <v>365</v>
      </c>
    </row>
    <row r="75" spans="1:3" x14ac:dyDescent="0.25">
      <c r="A75" t="s">
        <v>14</v>
      </c>
      <c r="B75" t="s">
        <v>6</v>
      </c>
      <c r="C75" t="s">
        <v>371</v>
      </c>
    </row>
    <row r="76" spans="1:3" x14ac:dyDescent="0.25">
      <c r="A76" t="s">
        <v>14</v>
      </c>
      <c r="B76" t="s">
        <v>0</v>
      </c>
      <c r="C76" t="s">
        <v>366</v>
      </c>
    </row>
    <row r="77" spans="1:3" x14ac:dyDescent="0.25">
      <c r="A77" t="s">
        <v>14</v>
      </c>
      <c r="B77" t="s">
        <v>0</v>
      </c>
      <c r="C77" t="s">
        <v>367</v>
      </c>
    </row>
    <row r="78" spans="1:3" x14ac:dyDescent="0.25">
      <c r="A78" t="s">
        <v>14</v>
      </c>
      <c r="B78" t="s">
        <v>6</v>
      </c>
      <c r="C78" t="s">
        <v>367</v>
      </c>
    </row>
    <row r="79" spans="1:3" x14ac:dyDescent="0.25">
      <c r="A79" t="s">
        <v>14</v>
      </c>
      <c r="B79" t="s">
        <v>6</v>
      </c>
      <c r="C79" t="s">
        <v>368</v>
      </c>
    </row>
    <row r="80" spans="1:3" x14ac:dyDescent="0.25">
      <c r="A80" t="s">
        <v>14</v>
      </c>
      <c r="B80" t="s">
        <v>0</v>
      </c>
      <c r="C80" t="s">
        <v>368</v>
      </c>
    </row>
    <row r="81" spans="1:4" x14ac:dyDescent="0.25">
      <c r="A81" t="s">
        <v>14</v>
      </c>
      <c r="B81" t="s">
        <v>6</v>
      </c>
      <c r="C81" t="s">
        <v>369</v>
      </c>
    </row>
    <row r="82" spans="1:4" x14ac:dyDescent="0.25">
      <c r="A82" t="s">
        <v>15</v>
      </c>
      <c r="B82" t="s">
        <v>0</v>
      </c>
      <c r="C82" t="s">
        <v>365</v>
      </c>
      <c r="D82" t="s">
        <v>372</v>
      </c>
    </row>
    <row r="83" spans="1:4" x14ac:dyDescent="0.25">
      <c r="A83" t="s">
        <v>15</v>
      </c>
      <c r="B83" t="s">
        <v>6</v>
      </c>
      <c r="C83" t="s">
        <v>365</v>
      </c>
      <c r="D83" t="s">
        <v>372</v>
      </c>
    </row>
    <row r="84" spans="1:4" x14ac:dyDescent="0.25">
      <c r="A84" t="s">
        <v>15</v>
      </c>
      <c r="B84" t="s">
        <v>6</v>
      </c>
      <c r="C84" t="s">
        <v>371</v>
      </c>
      <c r="D84" t="s">
        <v>372</v>
      </c>
    </row>
    <row r="85" spans="1:4" x14ac:dyDescent="0.25">
      <c r="A85" t="s">
        <v>15</v>
      </c>
      <c r="B85" t="s">
        <v>0</v>
      </c>
      <c r="C85" t="s">
        <v>371</v>
      </c>
      <c r="D85" t="s">
        <v>372</v>
      </c>
    </row>
    <row r="86" spans="1:4" x14ac:dyDescent="0.25">
      <c r="A86" t="s">
        <v>15</v>
      </c>
      <c r="B86" t="s">
        <v>0</v>
      </c>
      <c r="C86" t="s">
        <v>366</v>
      </c>
      <c r="D86" t="s">
        <v>372</v>
      </c>
    </row>
    <row r="87" spans="1:4" x14ac:dyDescent="0.25">
      <c r="A87" t="s">
        <v>15</v>
      </c>
      <c r="B87" t="s">
        <v>6</v>
      </c>
      <c r="C87" t="s">
        <v>366</v>
      </c>
      <c r="D87" t="s">
        <v>372</v>
      </c>
    </row>
    <row r="88" spans="1:4" x14ac:dyDescent="0.25">
      <c r="A88" t="s">
        <v>15</v>
      </c>
      <c r="B88" t="s">
        <v>6</v>
      </c>
      <c r="C88" t="s">
        <v>367</v>
      </c>
      <c r="D88" t="s">
        <v>372</v>
      </c>
    </row>
    <row r="89" spans="1:4" x14ac:dyDescent="0.25">
      <c r="A89" t="s">
        <v>15</v>
      </c>
      <c r="B89" t="s">
        <v>0</v>
      </c>
      <c r="C89" t="s">
        <v>367</v>
      </c>
      <c r="D89" t="s">
        <v>372</v>
      </c>
    </row>
    <row r="90" spans="1:4" x14ac:dyDescent="0.25">
      <c r="A90" t="s">
        <v>15</v>
      </c>
      <c r="B90" t="s">
        <v>0</v>
      </c>
      <c r="C90" t="s">
        <v>368</v>
      </c>
      <c r="D90" t="s">
        <v>372</v>
      </c>
    </row>
    <row r="91" spans="1:4" x14ac:dyDescent="0.25">
      <c r="A91" t="s">
        <v>15</v>
      </c>
      <c r="B91" t="s">
        <v>6</v>
      </c>
      <c r="C91" t="s">
        <v>368</v>
      </c>
      <c r="D91" t="s">
        <v>372</v>
      </c>
    </row>
    <row r="92" spans="1:4" x14ac:dyDescent="0.25">
      <c r="A92" t="s">
        <v>15</v>
      </c>
      <c r="B92" t="s">
        <v>6</v>
      </c>
      <c r="C92" t="s">
        <v>369</v>
      </c>
      <c r="D92" t="s">
        <v>372</v>
      </c>
    </row>
    <row r="93" spans="1:4" x14ac:dyDescent="0.25">
      <c r="A93" t="s">
        <v>15</v>
      </c>
      <c r="B93" t="s">
        <v>0</v>
      </c>
      <c r="C93" t="s">
        <v>369</v>
      </c>
      <c r="D93" t="s">
        <v>372</v>
      </c>
    </row>
    <row r="94" spans="1:4" x14ac:dyDescent="0.25">
      <c r="A94" t="s">
        <v>15</v>
      </c>
      <c r="B94" t="s">
        <v>0</v>
      </c>
      <c r="C94" t="s">
        <v>227</v>
      </c>
      <c r="D94" t="s">
        <v>372</v>
      </c>
    </row>
    <row r="95" spans="1:4" x14ac:dyDescent="0.25">
      <c r="A95" t="s">
        <v>15</v>
      </c>
      <c r="B95" t="s">
        <v>6</v>
      </c>
      <c r="C95" t="s">
        <v>227</v>
      </c>
      <c r="D95" t="s">
        <v>372</v>
      </c>
    </row>
    <row r="96" spans="1:4" x14ac:dyDescent="0.25">
      <c r="A96" t="s">
        <v>16</v>
      </c>
      <c r="B96" t="s">
        <v>0</v>
      </c>
      <c r="C96" t="s">
        <v>365</v>
      </c>
    </row>
    <row r="97" spans="1:4" x14ac:dyDescent="0.25">
      <c r="A97" t="s">
        <v>16</v>
      </c>
      <c r="B97" t="s">
        <v>0</v>
      </c>
      <c r="C97" t="s">
        <v>366</v>
      </c>
    </row>
    <row r="98" spans="1:4" x14ac:dyDescent="0.25">
      <c r="A98" t="s">
        <v>16</v>
      </c>
      <c r="B98" t="s">
        <v>0</v>
      </c>
      <c r="C98" t="s">
        <v>367</v>
      </c>
    </row>
    <row r="99" spans="1:4" x14ac:dyDescent="0.25">
      <c r="A99" t="s">
        <v>16</v>
      </c>
      <c r="B99" t="s">
        <v>0</v>
      </c>
      <c r="C99" t="s">
        <v>368</v>
      </c>
    </row>
    <row r="100" spans="1:4" x14ac:dyDescent="0.25">
      <c r="A100" t="s">
        <v>16</v>
      </c>
      <c r="B100" t="s">
        <v>6</v>
      </c>
      <c r="C100" t="s">
        <v>227</v>
      </c>
      <c r="D100" t="s">
        <v>230</v>
      </c>
    </row>
    <row r="101" spans="1:4" x14ac:dyDescent="0.25">
      <c r="A101" t="s">
        <v>17</v>
      </c>
      <c r="B101" t="s">
        <v>0</v>
      </c>
      <c r="C101" t="s">
        <v>365</v>
      </c>
    </row>
    <row r="102" spans="1:4" x14ac:dyDescent="0.25">
      <c r="A102" t="s">
        <v>17</v>
      </c>
      <c r="B102" t="s">
        <v>6</v>
      </c>
      <c r="C102" t="s">
        <v>365</v>
      </c>
    </row>
    <row r="103" spans="1:4" x14ac:dyDescent="0.25">
      <c r="A103" t="s">
        <v>17</v>
      </c>
      <c r="B103" t="s">
        <v>6</v>
      </c>
      <c r="C103" t="s">
        <v>366</v>
      </c>
    </row>
    <row r="104" spans="1:4" x14ac:dyDescent="0.25">
      <c r="A104" t="s">
        <v>17</v>
      </c>
      <c r="B104" t="s">
        <v>0</v>
      </c>
      <c r="C104" t="s">
        <v>366</v>
      </c>
    </row>
    <row r="105" spans="1:4" x14ac:dyDescent="0.25">
      <c r="A105" t="s">
        <v>17</v>
      </c>
      <c r="B105" t="s">
        <v>0</v>
      </c>
      <c r="C105" t="s">
        <v>367</v>
      </c>
    </row>
    <row r="106" spans="1:4" x14ac:dyDescent="0.25">
      <c r="A106" t="s">
        <v>17</v>
      </c>
      <c r="B106" t="s">
        <v>6</v>
      </c>
      <c r="C106" t="s">
        <v>367</v>
      </c>
    </row>
    <row r="107" spans="1:4" x14ac:dyDescent="0.25">
      <c r="A107" t="s">
        <v>17</v>
      </c>
      <c r="B107" t="s">
        <v>0</v>
      </c>
      <c r="C107" t="s">
        <v>368</v>
      </c>
    </row>
    <row r="108" spans="1:4" x14ac:dyDescent="0.25">
      <c r="A108" t="s">
        <v>17</v>
      </c>
      <c r="B108" t="s">
        <v>0</v>
      </c>
      <c r="C108" t="s">
        <v>369</v>
      </c>
    </row>
    <row r="109" spans="1:4" x14ac:dyDescent="0.25">
      <c r="A109" t="s">
        <v>17</v>
      </c>
      <c r="B109" t="s">
        <v>6</v>
      </c>
      <c r="C109" t="s">
        <v>369</v>
      </c>
    </row>
    <row r="110" spans="1:4" x14ac:dyDescent="0.25">
      <c r="A110" t="s">
        <v>380</v>
      </c>
      <c r="B110" t="s">
        <v>0</v>
      </c>
      <c r="C110" t="s">
        <v>365</v>
      </c>
    </row>
    <row r="111" spans="1:4" x14ac:dyDescent="0.25">
      <c r="A111" t="s">
        <v>380</v>
      </c>
      <c r="B111" t="s">
        <v>6</v>
      </c>
      <c r="C111" t="s">
        <v>365</v>
      </c>
    </row>
    <row r="112" spans="1:4" x14ac:dyDescent="0.25">
      <c r="A112" t="s">
        <v>380</v>
      </c>
      <c r="B112" t="s">
        <v>6</v>
      </c>
      <c r="C112" t="s">
        <v>370</v>
      </c>
    </row>
    <row r="113" spans="1:3" x14ac:dyDescent="0.25">
      <c r="A113" t="s">
        <v>380</v>
      </c>
      <c r="B113" t="s">
        <v>6</v>
      </c>
      <c r="C113" t="s">
        <v>367</v>
      </c>
    </row>
    <row r="114" spans="1:3" x14ac:dyDescent="0.25">
      <c r="A114" t="s">
        <v>380</v>
      </c>
      <c r="B114" t="s">
        <v>0</v>
      </c>
      <c r="C114" t="s">
        <v>367</v>
      </c>
    </row>
    <row r="115" spans="1:3" x14ac:dyDescent="0.25">
      <c r="A115" t="s">
        <v>380</v>
      </c>
      <c r="B115" t="s">
        <v>0</v>
      </c>
      <c r="C115" t="s">
        <v>368</v>
      </c>
    </row>
    <row r="116" spans="1:3" x14ac:dyDescent="0.25">
      <c r="A116" t="s">
        <v>380</v>
      </c>
      <c r="B116" t="s">
        <v>6</v>
      </c>
      <c r="C116" t="s">
        <v>368</v>
      </c>
    </row>
    <row r="117" spans="1:3" x14ac:dyDescent="0.25">
      <c r="A117" t="s">
        <v>380</v>
      </c>
      <c r="B117" t="s">
        <v>6</v>
      </c>
      <c r="C117" t="s">
        <v>369</v>
      </c>
    </row>
    <row r="118" spans="1:3" x14ac:dyDescent="0.25">
      <c r="A118" t="s">
        <v>380</v>
      </c>
      <c r="B118" t="s">
        <v>0</v>
      </c>
      <c r="C118" t="s">
        <v>369</v>
      </c>
    </row>
    <row r="119" spans="1:3" x14ac:dyDescent="0.25">
      <c r="A119" t="s">
        <v>18</v>
      </c>
      <c r="B119" t="s">
        <v>0</v>
      </c>
      <c r="C119" t="s">
        <v>365</v>
      </c>
    </row>
    <row r="120" spans="1:3" x14ac:dyDescent="0.25">
      <c r="A120" t="s">
        <v>18</v>
      </c>
      <c r="B120" t="s">
        <v>6</v>
      </c>
      <c r="C120" t="s">
        <v>365</v>
      </c>
    </row>
    <row r="121" spans="1:3" x14ac:dyDescent="0.25">
      <c r="A121" t="s">
        <v>18</v>
      </c>
      <c r="B121" t="s">
        <v>6</v>
      </c>
      <c r="C121" t="s">
        <v>366</v>
      </c>
    </row>
    <row r="122" spans="1:3" x14ac:dyDescent="0.25">
      <c r="A122" t="s">
        <v>18</v>
      </c>
      <c r="B122" t="s">
        <v>0</v>
      </c>
      <c r="C122" t="s">
        <v>366</v>
      </c>
    </row>
    <row r="123" spans="1:3" x14ac:dyDescent="0.25">
      <c r="A123" t="s">
        <v>18</v>
      </c>
      <c r="B123" t="s">
        <v>0</v>
      </c>
      <c r="C123" t="s">
        <v>367</v>
      </c>
    </row>
    <row r="124" spans="1:3" x14ac:dyDescent="0.25">
      <c r="A124" t="s">
        <v>18</v>
      </c>
      <c r="B124" t="s">
        <v>6</v>
      </c>
      <c r="C124" t="s">
        <v>367</v>
      </c>
    </row>
    <row r="125" spans="1:3" x14ac:dyDescent="0.25">
      <c r="A125" t="s">
        <v>18</v>
      </c>
      <c r="B125" t="s">
        <v>6</v>
      </c>
      <c r="C125" t="s">
        <v>368</v>
      </c>
    </row>
    <row r="126" spans="1:3" x14ac:dyDescent="0.25">
      <c r="A126" t="s">
        <v>18</v>
      </c>
      <c r="B126" t="s">
        <v>0</v>
      </c>
      <c r="C126" t="s">
        <v>368</v>
      </c>
    </row>
    <row r="127" spans="1:3" x14ac:dyDescent="0.25">
      <c r="A127" t="s">
        <v>18</v>
      </c>
      <c r="B127" t="s">
        <v>6</v>
      </c>
      <c r="C127" t="s">
        <v>369</v>
      </c>
    </row>
    <row r="128" spans="1:3" x14ac:dyDescent="0.25">
      <c r="A128" t="s">
        <v>19</v>
      </c>
      <c r="B128" t="s">
        <v>0</v>
      </c>
      <c r="C128" t="s">
        <v>365</v>
      </c>
    </row>
    <row r="129" spans="1:3" x14ac:dyDescent="0.25">
      <c r="A129" t="s">
        <v>19</v>
      </c>
      <c r="B129" t="s">
        <v>6</v>
      </c>
      <c r="C129" t="s">
        <v>365</v>
      </c>
    </row>
    <row r="130" spans="1:3" x14ac:dyDescent="0.25">
      <c r="A130" t="s">
        <v>19</v>
      </c>
      <c r="B130" t="s">
        <v>0</v>
      </c>
      <c r="C130" t="s">
        <v>366</v>
      </c>
    </row>
    <row r="131" spans="1:3" x14ac:dyDescent="0.25">
      <c r="A131" t="s">
        <v>19</v>
      </c>
      <c r="B131" t="s">
        <v>0</v>
      </c>
      <c r="C131" t="s">
        <v>367</v>
      </c>
    </row>
    <row r="132" spans="1:3" x14ac:dyDescent="0.25">
      <c r="A132" t="s">
        <v>19</v>
      </c>
      <c r="B132" t="s">
        <v>0</v>
      </c>
      <c r="C132" t="s">
        <v>368</v>
      </c>
    </row>
    <row r="133" spans="1:3" x14ac:dyDescent="0.25">
      <c r="A133" t="s">
        <v>19</v>
      </c>
      <c r="B133" t="s">
        <v>6</v>
      </c>
      <c r="C133" t="s">
        <v>369</v>
      </c>
    </row>
    <row r="134" spans="1:3" x14ac:dyDescent="0.25">
      <c r="A134" t="s">
        <v>20</v>
      </c>
      <c r="B134" t="s">
        <v>0</v>
      </c>
      <c r="C134" t="s">
        <v>367</v>
      </c>
    </row>
    <row r="135" spans="1:3" x14ac:dyDescent="0.25">
      <c r="A135" t="s">
        <v>20</v>
      </c>
      <c r="B135" t="s">
        <v>6</v>
      </c>
      <c r="C135" t="s">
        <v>367</v>
      </c>
    </row>
    <row r="136" spans="1:3" x14ac:dyDescent="0.25">
      <c r="A136" t="s">
        <v>20</v>
      </c>
      <c r="B136" t="s">
        <v>6</v>
      </c>
      <c r="C136" t="s">
        <v>368</v>
      </c>
    </row>
    <row r="137" spans="1:3" x14ac:dyDescent="0.25">
      <c r="A137" t="s">
        <v>20</v>
      </c>
      <c r="B137" t="s">
        <v>0</v>
      </c>
      <c r="C137" t="s">
        <v>368</v>
      </c>
    </row>
    <row r="138" spans="1:3" x14ac:dyDescent="0.25">
      <c r="A138" t="s">
        <v>20</v>
      </c>
      <c r="B138" t="s">
        <v>0</v>
      </c>
      <c r="C138" t="s">
        <v>369</v>
      </c>
    </row>
    <row r="139" spans="1:3" x14ac:dyDescent="0.25">
      <c r="A139" t="s">
        <v>20</v>
      </c>
      <c r="B139" t="s">
        <v>6</v>
      </c>
      <c r="C139" t="s">
        <v>369</v>
      </c>
    </row>
    <row r="140" spans="1:3" x14ac:dyDescent="0.25">
      <c r="A140" t="s">
        <v>21</v>
      </c>
      <c r="B140" t="s">
        <v>0</v>
      </c>
      <c r="C140" t="s">
        <v>365</v>
      </c>
    </row>
    <row r="141" spans="1:3" x14ac:dyDescent="0.25">
      <c r="A141" t="s">
        <v>21</v>
      </c>
      <c r="B141" t="s">
        <v>6</v>
      </c>
      <c r="C141" t="s">
        <v>365</v>
      </c>
    </row>
    <row r="142" spans="1:3" x14ac:dyDescent="0.25">
      <c r="A142" t="s">
        <v>21</v>
      </c>
      <c r="B142" t="s">
        <v>0</v>
      </c>
      <c r="C142" t="s">
        <v>366</v>
      </c>
    </row>
    <row r="143" spans="1:3" x14ac:dyDescent="0.25">
      <c r="A143" t="s">
        <v>21</v>
      </c>
      <c r="B143" t="s">
        <v>0</v>
      </c>
      <c r="C143" t="s">
        <v>367</v>
      </c>
    </row>
    <row r="144" spans="1:3" x14ac:dyDescent="0.25">
      <c r="A144" t="s">
        <v>21</v>
      </c>
      <c r="B144" t="s">
        <v>0</v>
      </c>
      <c r="C144" t="s">
        <v>368</v>
      </c>
    </row>
    <row r="145" spans="1:4" x14ac:dyDescent="0.25">
      <c r="A145" t="s">
        <v>21</v>
      </c>
      <c r="B145" t="s">
        <v>0</v>
      </c>
      <c r="C145" t="s">
        <v>369</v>
      </c>
    </row>
    <row r="146" spans="1:4" x14ac:dyDescent="0.25">
      <c r="A146" t="s">
        <v>21</v>
      </c>
      <c r="B146" t="s">
        <v>6</v>
      </c>
      <c r="C146" t="s">
        <v>369</v>
      </c>
    </row>
    <row r="147" spans="1:4" x14ac:dyDescent="0.25">
      <c r="A147" t="s">
        <v>22</v>
      </c>
      <c r="B147" t="s">
        <v>0</v>
      </c>
      <c r="C147" t="s">
        <v>365</v>
      </c>
    </row>
    <row r="148" spans="1:4" x14ac:dyDescent="0.25">
      <c r="A148" t="s">
        <v>22</v>
      </c>
      <c r="B148" t="s">
        <v>6</v>
      </c>
      <c r="C148" t="s">
        <v>371</v>
      </c>
    </row>
    <row r="149" spans="1:4" x14ac:dyDescent="0.25">
      <c r="A149" t="s">
        <v>22</v>
      </c>
      <c r="B149" t="s">
        <v>6</v>
      </c>
      <c r="C149" t="s">
        <v>366</v>
      </c>
    </row>
    <row r="150" spans="1:4" x14ac:dyDescent="0.25">
      <c r="A150" t="s">
        <v>22</v>
      </c>
      <c r="B150" t="s">
        <v>0</v>
      </c>
      <c r="C150" t="s">
        <v>366</v>
      </c>
    </row>
    <row r="151" spans="1:4" x14ac:dyDescent="0.25">
      <c r="A151" t="s">
        <v>22</v>
      </c>
      <c r="B151" t="s">
        <v>0</v>
      </c>
      <c r="C151" t="s">
        <v>367</v>
      </c>
    </row>
    <row r="152" spans="1:4" x14ac:dyDescent="0.25">
      <c r="A152" t="s">
        <v>22</v>
      </c>
      <c r="B152" t="s">
        <v>6</v>
      </c>
      <c r="C152" t="s">
        <v>367</v>
      </c>
    </row>
    <row r="153" spans="1:4" x14ac:dyDescent="0.25">
      <c r="A153" t="s">
        <v>22</v>
      </c>
      <c r="B153" t="s">
        <v>0</v>
      </c>
      <c r="C153" t="s">
        <v>368</v>
      </c>
    </row>
    <row r="154" spans="1:4" ht="15" customHeight="1" x14ac:dyDescent="0.25">
      <c r="A154" t="s">
        <v>22</v>
      </c>
      <c r="B154" t="s">
        <v>0</v>
      </c>
      <c r="C154" t="s">
        <v>369</v>
      </c>
    </row>
    <row r="155" spans="1:4" x14ac:dyDescent="0.25">
      <c r="A155" t="s">
        <v>22</v>
      </c>
      <c r="B155" t="s">
        <v>6</v>
      </c>
      <c r="C155" t="s">
        <v>369</v>
      </c>
    </row>
    <row r="156" spans="1:4" x14ac:dyDescent="0.25">
      <c r="A156" t="s">
        <v>23</v>
      </c>
      <c r="B156" t="s">
        <v>0</v>
      </c>
      <c r="C156" t="s">
        <v>365</v>
      </c>
    </row>
    <row r="157" spans="1:4" x14ac:dyDescent="0.25">
      <c r="A157" t="s">
        <v>23</v>
      </c>
      <c r="B157" t="s">
        <v>0</v>
      </c>
      <c r="C157" t="s">
        <v>366</v>
      </c>
    </row>
    <row r="158" spans="1:4" x14ac:dyDescent="0.25">
      <c r="A158" t="s">
        <v>23</v>
      </c>
      <c r="B158" t="s">
        <v>0</v>
      </c>
      <c r="C158" t="s">
        <v>367</v>
      </c>
    </row>
    <row r="159" spans="1:4" x14ac:dyDescent="0.25">
      <c r="A159" t="s">
        <v>23</v>
      </c>
      <c r="B159" t="s">
        <v>0</v>
      </c>
      <c r="C159" t="s">
        <v>368</v>
      </c>
    </row>
    <row r="160" spans="1:4" x14ac:dyDescent="0.25">
      <c r="A160" t="s">
        <v>23</v>
      </c>
      <c r="B160" t="s">
        <v>6</v>
      </c>
      <c r="C160" t="s">
        <v>227</v>
      </c>
      <c r="D160" t="s">
        <v>752</v>
      </c>
    </row>
    <row r="161" spans="1:3" x14ac:dyDescent="0.25">
      <c r="A161" t="s">
        <v>24</v>
      </c>
      <c r="B161" t="s">
        <v>0</v>
      </c>
      <c r="C161" t="s">
        <v>365</v>
      </c>
    </row>
    <row r="162" spans="1:3" x14ac:dyDescent="0.25">
      <c r="A162" t="s">
        <v>24</v>
      </c>
      <c r="B162" t="s">
        <v>6</v>
      </c>
      <c r="C162" t="s">
        <v>365</v>
      </c>
    </row>
    <row r="163" spans="1:3" x14ac:dyDescent="0.25">
      <c r="A163" t="s">
        <v>24</v>
      </c>
      <c r="B163" t="s">
        <v>6</v>
      </c>
      <c r="C163" t="s">
        <v>371</v>
      </c>
    </row>
    <row r="164" spans="1:3" x14ac:dyDescent="0.25">
      <c r="A164" t="s">
        <v>24</v>
      </c>
      <c r="B164" t="s">
        <v>0</v>
      </c>
      <c r="C164" t="s">
        <v>371</v>
      </c>
    </row>
    <row r="165" spans="1:3" x14ac:dyDescent="0.25">
      <c r="A165" t="s">
        <v>24</v>
      </c>
      <c r="B165" t="s">
        <v>0</v>
      </c>
      <c r="C165" t="s">
        <v>366</v>
      </c>
    </row>
    <row r="166" spans="1:3" x14ac:dyDescent="0.25">
      <c r="A166" t="s">
        <v>24</v>
      </c>
      <c r="B166" t="s">
        <v>6</v>
      </c>
      <c r="C166" t="s">
        <v>366</v>
      </c>
    </row>
    <row r="167" spans="1:3" x14ac:dyDescent="0.25">
      <c r="A167" t="s">
        <v>24</v>
      </c>
      <c r="B167" t="s">
        <v>6</v>
      </c>
      <c r="C167" t="s">
        <v>367</v>
      </c>
    </row>
    <row r="168" spans="1:3" x14ac:dyDescent="0.25">
      <c r="A168" t="s">
        <v>24</v>
      </c>
      <c r="B168" t="s">
        <v>0</v>
      </c>
      <c r="C168" t="s">
        <v>367</v>
      </c>
    </row>
    <row r="169" spans="1:3" x14ac:dyDescent="0.25">
      <c r="A169" t="s">
        <v>24</v>
      </c>
      <c r="B169" t="s">
        <v>0</v>
      </c>
      <c r="C169" t="s">
        <v>368</v>
      </c>
    </row>
    <row r="170" spans="1:3" x14ac:dyDescent="0.25">
      <c r="A170" t="s">
        <v>24</v>
      </c>
      <c r="B170" t="s">
        <v>6</v>
      </c>
      <c r="C170" t="s">
        <v>368</v>
      </c>
    </row>
    <row r="171" spans="1:3" x14ac:dyDescent="0.25">
      <c r="A171" t="s">
        <v>24</v>
      </c>
      <c r="B171" t="s">
        <v>6</v>
      </c>
      <c r="C171" t="s">
        <v>369</v>
      </c>
    </row>
    <row r="172" spans="1:3" x14ac:dyDescent="0.25">
      <c r="A172" t="s">
        <v>25</v>
      </c>
      <c r="B172" t="s">
        <v>6</v>
      </c>
      <c r="C172" t="s">
        <v>365</v>
      </c>
    </row>
    <row r="173" spans="1:3" x14ac:dyDescent="0.25">
      <c r="A173" t="s">
        <v>25</v>
      </c>
      <c r="B173" t="s">
        <v>6</v>
      </c>
      <c r="C173" t="s">
        <v>366</v>
      </c>
    </row>
    <row r="174" spans="1:3" x14ac:dyDescent="0.25">
      <c r="A174" t="s">
        <v>25</v>
      </c>
      <c r="B174" t="s">
        <v>0</v>
      </c>
      <c r="C174" t="s">
        <v>366</v>
      </c>
    </row>
    <row r="175" spans="1:3" x14ac:dyDescent="0.25">
      <c r="A175" t="s">
        <v>25</v>
      </c>
      <c r="B175" t="s">
        <v>0</v>
      </c>
      <c r="C175" t="s">
        <v>367</v>
      </c>
    </row>
    <row r="176" spans="1:3" x14ac:dyDescent="0.25">
      <c r="A176" t="s">
        <v>25</v>
      </c>
      <c r="B176" t="s">
        <v>6</v>
      </c>
      <c r="C176" t="s">
        <v>367</v>
      </c>
    </row>
    <row r="177" spans="1:3" x14ac:dyDescent="0.25">
      <c r="A177" t="s">
        <v>25</v>
      </c>
      <c r="B177" t="s">
        <v>0</v>
      </c>
      <c r="C177" t="s">
        <v>368</v>
      </c>
    </row>
    <row r="178" spans="1:3" x14ac:dyDescent="0.25">
      <c r="A178" t="s">
        <v>381</v>
      </c>
      <c r="B178" t="s">
        <v>6</v>
      </c>
      <c r="C178" t="s">
        <v>365</v>
      </c>
    </row>
    <row r="179" spans="1:3" x14ac:dyDescent="0.25">
      <c r="A179" t="s">
        <v>381</v>
      </c>
      <c r="B179" t="s">
        <v>0</v>
      </c>
      <c r="C179" t="s">
        <v>365</v>
      </c>
    </row>
    <row r="180" spans="1:3" x14ac:dyDescent="0.25">
      <c r="A180" t="s">
        <v>381</v>
      </c>
      <c r="B180" t="s">
        <v>6</v>
      </c>
      <c r="C180" t="s">
        <v>370</v>
      </c>
    </row>
    <row r="181" spans="1:3" x14ac:dyDescent="0.25">
      <c r="A181" t="s">
        <v>381</v>
      </c>
      <c r="B181" t="s">
        <v>0</v>
      </c>
      <c r="C181" t="s">
        <v>366</v>
      </c>
    </row>
    <row r="182" spans="1:3" x14ac:dyDescent="0.25">
      <c r="A182" t="s">
        <v>381</v>
      </c>
      <c r="B182" t="s">
        <v>0</v>
      </c>
      <c r="C182" t="s">
        <v>367</v>
      </c>
    </row>
    <row r="183" spans="1:3" x14ac:dyDescent="0.25">
      <c r="A183" t="s">
        <v>381</v>
      </c>
      <c r="B183" t="s">
        <v>6</v>
      </c>
      <c r="C183" t="s">
        <v>367</v>
      </c>
    </row>
    <row r="184" spans="1:3" x14ac:dyDescent="0.25">
      <c r="A184" t="s">
        <v>381</v>
      </c>
      <c r="B184" t="s">
        <v>6</v>
      </c>
      <c r="C184" t="s">
        <v>368</v>
      </c>
    </row>
    <row r="185" spans="1:3" x14ac:dyDescent="0.25">
      <c r="A185" t="s">
        <v>381</v>
      </c>
      <c r="B185" t="s">
        <v>0</v>
      </c>
      <c r="C185" t="s">
        <v>368</v>
      </c>
    </row>
    <row r="186" spans="1:3" x14ac:dyDescent="0.25">
      <c r="A186" t="s">
        <v>381</v>
      </c>
      <c r="B186" t="s">
        <v>6</v>
      </c>
      <c r="C186" t="s">
        <v>369</v>
      </c>
    </row>
    <row r="187" spans="1:3" x14ac:dyDescent="0.25">
      <c r="A187" t="s">
        <v>26</v>
      </c>
      <c r="B187" t="s">
        <v>0</v>
      </c>
      <c r="C187" t="s">
        <v>365</v>
      </c>
    </row>
    <row r="188" spans="1:3" x14ac:dyDescent="0.25">
      <c r="A188" t="s">
        <v>26</v>
      </c>
      <c r="B188" t="s">
        <v>6</v>
      </c>
      <c r="C188" t="s">
        <v>365</v>
      </c>
    </row>
    <row r="189" spans="1:3" x14ac:dyDescent="0.25">
      <c r="A189" t="s">
        <v>26</v>
      </c>
      <c r="B189" t="s">
        <v>6</v>
      </c>
      <c r="C189" t="s">
        <v>366</v>
      </c>
    </row>
    <row r="190" spans="1:3" x14ac:dyDescent="0.25">
      <c r="A190" t="s">
        <v>26</v>
      </c>
      <c r="B190" t="s">
        <v>0</v>
      </c>
      <c r="C190" t="s">
        <v>366</v>
      </c>
    </row>
    <row r="191" spans="1:3" x14ac:dyDescent="0.25">
      <c r="A191" t="s">
        <v>26</v>
      </c>
      <c r="B191" t="s">
        <v>0</v>
      </c>
      <c r="C191" t="s">
        <v>367</v>
      </c>
    </row>
    <row r="192" spans="1:3" x14ac:dyDescent="0.25">
      <c r="A192" t="s">
        <v>26</v>
      </c>
      <c r="B192" t="s">
        <v>6</v>
      </c>
      <c r="C192" t="s">
        <v>367</v>
      </c>
    </row>
    <row r="193" spans="1:3" x14ac:dyDescent="0.25">
      <c r="A193" t="s">
        <v>26</v>
      </c>
      <c r="B193" t="s">
        <v>6</v>
      </c>
      <c r="C193" t="s">
        <v>368</v>
      </c>
    </row>
    <row r="194" spans="1:3" x14ac:dyDescent="0.25">
      <c r="A194" t="s">
        <v>26</v>
      </c>
      <c r="B194" t="s">
        <v>0</v>
      </c>
      <c r="C194" t="s">
        <v>368</v>
      </c>
    </row>
    <row r="195" spans="1:3" x14ac:dyDescent="0.25">
      <c r="A195" t="s">
        <v>26</v>
      </c>
      <c r="B195" t="s">
        <v>6</v>
      </c>
      <c r="C195" t="s">
        <v>369</v>
      </c>
    </row>
    <row r="196" spans="1:3" x14ac:dyDescent="0.25">
      <c r="A196" t="s">
        <v>382</v>
      </c>
      <c r="B196" t="s">
        <v>0</v>
      </c>
      <c r="C196" t="s">
        <v>365</v>
      </c>
    </row>
    <row r="197" spans="1:3" x14ac:dyDescent="0.25">
      <c r="A197" t="s">
        <v>382</v>
      </c>
      <c r="B197" t="s">
        <v>6</v>
      </c>
      <c r="C197" t="s">
        <v>365</v>
      </c>
    </row>
    <row r="198" spans="1:3" x14ac:dyDescent="0.25">
      <c r="A198" t="s">
        <v>382</v>
      </c>
      <c r="B198" t="s">
        <v>6</v>
      </c>
      <c r="C198" t="s">
        <v>366</v>
      </c>
    </row>
    <row r="199" spans="1:3" x14ac:dyDescent="0.25">
      <c r="A199" t="s">
        <v>382</v>
      </c>
      <c r="B199" t="s">
        <v>0</v>
      </c>
      <c r="C199" t="s">
        <v>366</v>
      </c>
    </row>
    <row r="200" spans="1:3" x14ac:dyDescent="0.25">
      <c r="A200" t="s">
        <v>382</v>
      </c>
      <c r="B200" t="s">
        <v>0</v>
      </c>
      <c r="C200" t="s">
        <v>367</v>
      </c>
    </row>
    <row r="201" spans="1:3" x14ac:dyDescent="0.25">
      <c r="A201" t="s">
        <v>382</v>
      </c>
      <c r="B201" t="s">
        <v>6</v>
      </c>
      <c r="C201" t="s">
        <v>367</v>
      </c>
    </row>
    <row r="202" spans="1:3" x14ac:dyDescent="0.25">
      <c r="A202" t="s">
        <v>382</v>
      </c>
      <c r="B202" t="s">
        <v>6</v>
      </c>
      <c r="C202" t="s">
        <v>368</v>
      </c>
    </row>
    <row r="203" spans="1:3" x14ac:dyDescent="0.25">
      <c r="A203" t="s">
        <v>382</v>
      </c>
      <c r="B203" t="s">
        <v>0</v>
      </c>
      <c r="C203" t="s">
        <v>368</v>
      </c>
    </row>
    <row r="204" spans="1:3" x14ac:dyDescent="0.25">
      <c r="A204" t="s">
        <v>382</v>
      </c>
      <c r="B204" t="s">
        <v>0</v>
      </c>
      <c r="C204" t="s">
        <v>369</v>
      </c>
    </row>
    <row r="205" spans="1:3" x14ac:dyDescent="0.25">
      <c r="A205" t="s">
        <v>382</v>
      </c>
      <c r="B205" t="s">
        <v>6</v>
      </c>
      <c r="C205" t="s">
        <v>369</v>
      </c>
    </row>
    <row r="206" spans="1:3" x14ac:dyDescent="0.25">
      <c r="A206" t="s">
        <v>27</v>
      </c>
      <c r="B206" t="s">
        <v>0</v>
      </c>
      <c r="C206" t="s">
        <v>365</v>
      </c>
    </row>
    <row r="207" spans="1:3" x14ac:dyDescent="0.25">
      <c r="A207" t="s">
        <v>27</v>
      </c>
      <c r="B207" t="s">
        <v>6</v>
      </c>
      <c r="C207" t="s">
        <v>365</v>
      </c>
    </row>
    <row r="208" spans="1:3" x14ac:dyDescent="0.25">
      <c r="A208" t="s">
        <v>27</v>
      </c>
      <c r="B208" t="s">
        <v>6</v>
      </c>
      <c r="C208" t="s">
        <v>366</v>
      </c>
    </row>
    <row r="209" spans="1:3" x14ac:dyDescent="0.25">
      <c r="A209" t="s">
        <v>27</v>
      </c>
      <c r="B209" t="s">
        <v>0</v>
      </c>
      <c r="C209" t="s">
        <v>366</v>
      </c>
    </row>
    <row r="210" spans="1:3" x14ac:dyDescent="0.25">
      <c r="A210" t="s">
        <v>27</v>
      </c>
      <c r="B210" t="s">
        <v>0</v>
      </c>
      <c r="C210" t="s">
        <v>367</v>
      </c>
    </row>
    <row r="211" spans="1:3" x14ac:dyDescent="0.25">
      <c r="A211" t="s">
        <v>27</v>
      </c>
      <c r="B211" t="s">
        <v>6</v>
      </c>
      <c r="C211" t="s">
        <v>367</v>
      </c>
    </row>
    <row r="212" spans="1:3" x14ac:dyDescent="0.25">
      <c r="A212" t="s">
        <v>27</v>
      </c>
      <c r="B212" t="s">
        <v>6</v>
      </c>
      <c r="C212" t="s">
        <v>368</v>
      </c>
    </row>
    <row r="213" spans="1:3" x14ac:dyDescent="0.25">
      <c r="A213" t="s">
        <v>27</v>
      </c>
      <c r="B213" t="s">
        <v>0</v>
      </c>
      <c r="C213" t="s">
        <v>368</v>
      </c>
    </row>
    <row r="214" spans="1:3" x14ac:dyDescent="0.25">
      <c r="A214" t="s">
        <v>27</v>
      </c>
      <c r="B214" t="s">
        <v>0</v>
      </c>
      <c r="C214" t="s">
        <v>369</v>
      </c>
    </row>
    <row r="215" spans="1:3" x14ac:dyDescent="0.25">
      <c r="A215" t="s">
        <v>27</v>
      </c>
      <c r="B215" t="s">
        <v>6</v>
      </c>
      <c r="C215" t="s">
        <v>369</v>
      </c>
    </row>
    <row r="216" spans="1:3" x14ac:dyDescent="0.25">
      <c r="A216" t="s">
        <v>28</v>
      </c>
      <c r="B216" t="s">
        <v>6</v>
      </c>
      <c r="C216" t="s">
        <v>365</v>
      </c>
    </row>
    <row r="217" spans="1:3" x14ac:dyDescent="0.25">
      <c r="A217" t="s">
        <v>28</v>
      </c>
      <c r="B217" t="s">
        <v>0</v>
      </c>
      <c r="C217" t="s">
        <v>367</v>
      </c>
    </row>
    <row r="218" spans="1:3" x14ac:dyDescent="0.25">
      <c r="A218" t="s">
        <v>28</v>
      </c>
      <c r="B218" t="s">
        <v>6</v>
      </c>
      <c r="C218" t="s">
        <v>369</v>
      </c>
    </row>
    <row r="219" spans="1:3" x14ac:dyDescent="0.25">
      <c r="A219" t="s">
        <v>383</v>
      </c>
      <c r="B219" t="s">
        <v>0</v>
      </c>
      <c r="C219" t="s">
        <v>365</v>
      </c>
    </row>
    <row r="220" spans="1:3" x14ac:dyDescent="0.25">
      <c r="A220" t="s">
        <v>383</v>
      </c>
      <c r="B220" t="s">
        <v>6</v>
      </c>
      <c r="C220" t="s">
        <v>365</v>
      </c>
    </row>
    <row r="221" spans="1:3" x14ac:dyDescent="0.25">
      <c r="A221" t="s">
        <v>383</v>
      </c>
      <c r="B221" t="s">
        <v>6</v>
      </c>
      <c r="C221" t="s">
        <v>366</v>
      </c>
    </row>
    <row r="222" spans="1:3" x14ac:dyDescent="0.25">
      <c r="A222" t="s">
        <v>383</v>
      </c>
      <c r="B222" t="s">
        <v>0</v>
      </c>
      <c r="C222" t="s">
        <v>366</v>
      </c>
    </row>
    <row r="223" spans="1:3" x14ac:dyDescent="0.25">
      <c r="A223" t="s">
        <v>383</v>
      </c>
      <c r="B223" t="s">
        <v>0</v>
      </c>
      <c r="C223" t="s">
        <v>367</v>
      </c>
    </row>
    <row r="224" spans="1:3" x14ac:dyDescent="0.25">
      <c r="A224" t="s">
        <v>383</v>
      </c>
      <c r="B224" t="s">
        <v>6</v>
      </c>
      <c r="C224" t="s">
        <v>367</v>
      </c>
    </row>
    <row r="225" spans="1:3" x14ac:dyDescent="0.25">
      <c r="A225" t="s">
        <v>383</v>
      </c>
      <c r="B225" t="s">
        <v>0</v>
      </c>
      <c r="C225" t="s">
        <v>368</v>
      </c>
    </row>
    <row r="226" spans="1:3" x14ac:dyDescent="0.25">
      <c r="A226" t="s">
        <v>383</v>
      </c>
      <c r="B226" t="s">
        <v>6</v>
      </c>
      <c r="C226" t="s">
        <v>369</v>
      </c>
    </row>
    <row r="227" spans="1:3" x14ac:dyDescent="0.25">
      <c r="A227" t="s">
        <v>29</v>
      </c>
      <c r="B227" t="s">
        <v>0</v>
      </c>
      <c r="C227" t="s">
        <v>365</v>
      </c>
    </row>
    <row r="228" spans="1:3" x14ac:dyDescent="0.25">
      <c r="A228" t="s">
        <v>29</v>
      </c>
      <c r="B228" t="s">
        <v>6</v>
      </c>
      <c r="C228" t="s">
        <v>365</v>
      </c>
    </row>
    <row r="229" spans="1:3" x14ac:dyDescent="0.25">
      <c r="A229" t="s">
        <v>29</v>
      </c>
      <c r="B229" t="s">
        <v>6</v>
      </c>
      <c r="C229" t="s">
        <v>366</v>
      </c>
    </row>
    <row r="230" spans="1:3" x14ac:dyDescent="0.25">
      <c r="A230" t="s">
        <v>29</v>
      </c>
      <c r="B230" t="s">
        <v>0</v>
      </c>
      <c r="C230" t="s">
        <v>366</v>
      </c>
    </row>
    <row r="231" spans="1:3" x14ac:dyDescent="0.25">
      <c r="A231" t="s">
        <v>29</v>
      </c>
      <c r="B231" t="s">
        <v>0</v>
      </c>
      <c r="C231" t="s">
        <v>367</v>
      </c>
    </row>
    <row r="232" spans="1:3" x14ac:dyDescent="0.25">
      <c r="A232" t="s">
        <v>29</v>
      </c>
      <c r="B232" t="s">
        <v>6</v>
      </c>
      <c r="C232" t="s">
        <v>367</v>
      </c>
    </row>
    <row r="233" spans="1:3" x14ac:dyDescent="0.25">
      <c r="A233" t="s">
        <v>29</v>
      </c>
      <c r="B233" t="s">
        <v>6</v>
      </c>
      <c r="C233" t="s">
        <v>368</v>
      </c>
    </row>
    <row r="234" spans="1:3" x14ac:dyDescent="0.25">
      <c r="A234" t="s">
        <v>29</v>
      </c>
      <c r="B234" t="s">
        <v>0</v>
      </c>
      <c r="C234" t="s">
        <v>368</v>
      </c>
    </row>
    <row r="235" spans="1:3" x14ac:dyDescent="0.25">
      <c r="A235" t="s">
        <v>29</v>
      </c>
      <c r="B235" t="s">
        <v>0</v>
      </c>
      <c r="C235" t="s">
        <v>369</v>
      </c>
    </row>
    <row r="236" spans="1:3" x14ac:dyDescent="0.25">
      <c r="A236" t="s">
        <v>29</v>
      </c>
      <c r="B236" t="s">
        <v>6</v>
      </c>
      <c r="C236" t="s">
        <v>369</v>
      </c>
    </row>
    <row r="237" spans="1:3" x14ac:dyDescent="0.25">
      <c r="A237" t="s">
        <v>30</v>
      </c>
      <c r="B237" t="s">
        <v>0</v>
      </c>
      <c r="C237" t="s">
        <v>365</v>
      </c>
    </row>
    <row r="238" spans="1:3" x14ac:dyDescent="0.25">
      <c r="A238" t="s">
        <v>30</v>
      </c>
      <c r="B238" t="s">
        <v>6</v>
      </c>
      <c r="C238" t="s">
        <v>365</v>
      </c>
    </row>
    <row r="239" spans="1:3" x14ac:dyDescent="0.25">
      <c r="A239" t="s">
        <v>30</v>
      </c>
      <c r="B239" t="s">
        <v>0</v>
      </c>
      <c r="C239" t="s">
        <v>366</v>
      </c>
    </row>
    <row r="240" spans="1:3" x14ac:dyDescent="0.25">
      <c r="A240" t="s">
        <v>30</v>
      </c>
      <c r="B240" t="s">
        <v>0</v>
      </c>
      <c r="C240" t="s">
        <v>367</v>
      </c>
    </row>
    <row r="241" spans="1:3" x14ac:dyDescent="0.25">
      <c r="A241" t="s">
        <v>30</v>
      </c>
      <c r="B241" t="s">
        <v>0</v>
      </c>
      <c r="C241" t="s">
        <v>368</v>
      </c>
    </row>
    <row r="242" spans="1:3" x14ac:dyDescent="0.25">
      <c r="A242" t="s">
        <v>30</v>
      </c>
      <c r="B242" t="s">
        <v>6</v>
      </c>
      <c r="C242" t="s">
        <v>369</v>
      </c>
    </row>
    <row r="243" spans="1:3" x14ac:dyDescent="0.25">
      <c r="A243" t="s">
        <v>31</v>
      </c>
      <c r="B243" t="s">
        <v>0</v>
      </c>
      <c r="C243" t="s">
        <v>365</v>
      </c>
    </row>
    <row r="244" spans="1:3" x14ac:dyDescent="0.25">
      <c r="A244" t="s">
        <v>31</v>
      </c>
      <c r="B244" t="s">
        <v>6</v>
      </c>
      <c r="C244" t="s">
        <v>365</v>
      </c>
    </row>
    <row r="245" spans="1:3" x14ac:dyDescent="0.25">
      <c r="A245" t="s">
        <v>31</v>
      </c>
      <c r="B245" t="s">
        <v>6</v>
      </c>
      <c r="C245" t="s">
        <v>366</v>
      </c>
    </row>
    <row r="246" spans="1:3" x14ac:dyDescent="0.25">
      <c r="A246" t="s">
        <v>31</v>
      </c>
      <c r="B246" t="s">
        <v>0</v>
      </c>
      <c r="C246" t="s">
        <v>366</v>
      </c>
    </row>
    <row r="247" spans="1:3" x14ac:dyDescent="0.25">
      <c r="A247" t="s">
        <v>31</v>
      </c>
      <c r="B247" t="s">
        <v>0</v>
      </c>
      <c r="C247" t="s">
        <v>367</v>
      </c>
    </row>
    <row r="248" spans="1:3" x14ac:dyDescent="0.25">
      <c r="A248" t="s">
        <v>31</v>
      </c>
      <c r="B248" t="s">
        <v>6</v>
      </c>
      <c r="C248" t="s">
        <v>367</v>
      </c>
    </row>
    <row r="249" spans="1:3" x14ac:dyDescent="0.25">
      <c r="A249" t="s">
        <v>31</v>
      </c>
      <c r="B249" t="s">
        <v>6</v>
      </c>
      <c r="C249" t="s">
        <v>368</v>
      </c>
    </row>
    <row r="250" spans="1:3" x14ac:dyDescent="0.25">
      <c r="A250" t="s">
        <v>31</v>
      </c>
      <c r="B250" t="s">
        <v>0</v>
      </c>
      <c r="C250" t="s">
        <v>368</v>
      </c>
    </row>
    <row r="251" spans="1:3" x14ac:dyDescent="0.25">
      <c r="A251" t="s">
        <v>31</v>
      </c>
      <c r="B251" t="s">
        <v>6</v>
      </c>
      <c r="C251" t="s">
        <v>369</v>
      </c>
    </row>
    <row r="252" spans="1:3" x14ac:dyDescent="0.25">
      <c r="A252" t="s">
        <v>32</v>
      </c>
      <c r="B252" t="s">
        <v>0</v>
      </c>
      <c r="C252" t="s">
        <v>365</v>
      </c>
    </row>
    <row r="253" spans="1:3" x14ac:dyDescent="0.25">
      <c r="A253" t="s">
        <v>32</v>
      </c>
      <c r="B253" t="s">
        <v>6</v>
      </c>
      <c r="C253" t="s">
        <v>365</v>
      </c>
    </row>
    <row r="254" spans="1:3" x14ac:dyDescent="0.25">
      <c r="A254" t="s">
        <v>32</v>
      </c>
      <c r="B254" t="s">
        <v>6</v>
      </c>
      <c r="C254" t="s">
        <v>366</v>
      </c>
    </row>
    <row r="255" spans="1:3" x14ac:dyDescent="0.25">
      <c r="A255" t="s">
        <v>32</v>
      </c>
      <c r="B255" t="s">
        <v>0</v>
      </c>
      <c r="C255" t="s">
        <v>366</v>
      </c>
    </row>
    <row r="256" spans="1:3" x14ac:dyDescent="0.25">
      <c r="A256" t="s">
        <v>32</v>
      </c>
      <c r="B256" t="s">
        <v>0</v>
      </c>
      <c r="C256" t="s">
        <v>367</v>
      </c>
    </row>
    <row r="257" spans="1:3" x14ac:dyDescent="0.25">
      <c r="A257" t="s">
        <v>32</v>
      </c>
      <c r="B257" t="s">
        <v>6</v>
      </c>
      <c r="C257" t="s">
        <v>367</v>
      </c>
    </row>
    <row r="258" spans="1:3" x14ac:dyDescent="0.25">
      <c r="A258" t="s">
        <v>32</v>
      </c>
      <c r="B258" t="s">
        <v>0</v>
      </c>
      <c r="C258" t="s">
        <v>368</v>
      </c>
    </row>
    <row r="259" spans="1:3" x14ac:dyDescent="0.25">
      <c r="A259" t="s">
        <v>32</v>
      </c>
      <c r="B259" t="s">
        <v>6</v>
      </c>
      <c r="C259" t="s">
        <v>369</v>
      </c>
    </row>
    <row r="260" spans="1:3" x14ac:dyDescent="0.25">
      <c r="A260" t="s">
        <v>384</v>
      </c>
      <c r="B260" t="s">
        <v>0</v>
      </c>
      <c r="C260" t="s">
        <v>365</v>
      </c>
    </row>
    <row r="261" spans="1:3" x14ac:dyDescent="0.25">
      <c r="A261" t="s">
        <v>384</v>
      </c>
      <c r="B261" t="s">
        <v>6</v>
      </c>
      <c r="C261" t="s">
        <v>365</v>
      </c>
    </row>
    <row r="262" spans="1:3" x14ac:dyDescent="0.25">
      <c r="A262" t="s">
        <v>384</v>
      </c>
      <c r="B262" t="s">
        <v>6</v>
      </c>
      <c r="C262" t="s">
        <v>366</v>
      </c>
    </row>
    <row r="263" spans="1:3" x14ac:dyDescent="0.25">
      <c r="A263" t="s">
        <v>384</v>
      </c>
      <c r="B263" t="s">
        <v>0</v>
      </c>
      <c r="C263" t="s">
        <v>366</v>
      </c>
    </row>
    <row r="264" spans="1:3" x14ac:dyDescent="0.25">
      <c r="A264" t="s">
        <v>384</v>
      </c>
      <c r="B264" t="s">
        <v>0</v>
      </c>
      <c r="C264" t="s">
        <v>367</v>
      </c>
    </row>
    <row r="265" spans="1:3" x14ac:dyDescent="0.25">
      <c r="A265" t="s">
        <v>384</v>
      </c>
      <c r="B265" t="s">
        <v>6</v>
      </c>
      <c r="C265" t="s">
        <v>367</v>
      </c>
    </row>
    <row r="266" spans="1:3" x14ac:dyDescent="0.25">
      <c r="A266" t="s">
        <v>384</v>
      </c>
      <c r="B266" t="s">
        <v>6</v>
      </c>
      <c r="C266" t="s">
        <v>368</v>
      </c>
    </row>
    <row r="267" spans="1:3" x14ac:dyDescent="0.25">
      <c r="A267" t="s">
        <v>384</v>
      </c>
      <c r="B267" t="s">
        <v>0</v>
      </c>
      <c r="C267" t="s">
        <v>368</v>
      </c>
    </row>
    <row r="268" spans="1:3" x14ac:dyDescent="0.25">
      <c r="A268" t="s">
        <v>384</v>
      </c>
      <c r="B268" t="s">
        <v>6</v>
      </c>
      <c r="C268" t="s">
        <v>369</v>
      </c>
    </row>
    <row r="269" spans="1:3" x14ac:dyDescent="0.25">
      <c r="A269" t="s">
        <v>247</v>
      </c>
      <c r="B269" t="s">
        <v>0</v>
      </c>
      <c r="C269" t="s">
        <v>366</v>
      </c>
    </row>
    <row r="270" spans="1:3" x14ac:dyDescent="0.25">
      <c r="A270" t="s">
        <v>247</v>
      </c>
      <c r="B270" t="s">
        <v>0</v>
      </c>
      <c r="C270" t="s">
        <v>367</v>
      </c>
    </row>
    <row r="271" spans="1:3" x14ac:dyDescent="0.25">
      <c r="A271" t="s">
        <v>247</v>
      </c>
      <c r="B271" t="s">
        <v>6</v>
      </c>
      <c r="C271" t="s">
        <v>367</v>
      </c>
    </row>
    <row r="272" spans="1:3" x14ac:dyDescent="0.25">
      <c r="A272" t="s">
        <v>247</v>
      </c>
      <c r="B272" t="s">
        <v>6</v>
      </c>
      <c r="C272" t="s">
        <v>368</v>
      </c>
    </row>
    <row r="273" spans="1:3" x14ac:dyDescent="0.25">
      <c r="A273" t="s">
        <v>247</v>
      </c>
      <c r="B273" t="s">
        <v>0</v>
      </c>
      <c r="C273" t="s">
        <v>368</v>
      </c>
    </row>
    <row r="274" spans="1:3" x14ac:dyDescent="0.25">
      <c r="A274" t="s">
        <v>247</v>
      </c>
      <c r="B274" t="s">
        <v>0</v>
      </c>
      <c r="C274" t="s">
        <v>369</v>
      </c>
    </row>
    <row r="275" spans="1:3" x14ac:dyDescent="0.25">
      <c r="A275" t="s">
        <v>247</v>
      </c>
      <c r="B275" t="s">
        <v>6</v>
      </c>
      <c r="C275" t="s">
        <v>369</v>
      </c>
    </row>
    <row r="276" spans="1:3" x14ac:dyDescent="0.25">
      <c r="A276" t="s">
        <v>248</v>
      </c>
      <c r="B276" t="s">
        <v>0</v>
      </c>
      <c r="C276" t="s">
        <v>365</v>
      </c>
    </row>
    <row r="277" spans="1:3" x14ac:dyDescent="0.25">
      <c r="A277" t="s">
        <v>248</v>
      </c>
      <c r="B277" t="s">
        <v>6</v>
      </c>
      <c r="C277" t="s">
        <v>365</v>
      </c>
    </row>
    <row r="278" spans="1:3" x14ac:dyDescent="0.25">
      <c r="A278" t="s">
        <v>248</v>
      </c>
      <c r="B278" t="s">
        <v>6</v>
      </c>
      <c r="C278" t="s">
        <v>366</v>
      </c>
    </row>
    <row r="279" spans="1:3" x14ac:dyDescent="0.25">
      <c r="A279" t="s">
        <v>248</v>
      </c>
      <c r="B279" t="s">
        <v>0</v>
      </c>
      <c r="C279" t="s">
        <v>366</v>
      </c>
    </row>
    <row r="280" spans="1:3" x14ac:dyDescent="0.25">
      <c r="A280" t="s">
        <v>248</v>
      </c>
      <c r="B280" t="s">
        <v>0</v>
      </c>
      <c r="C280" t="s">
        <v>367</v>
      </c>
    </row>
    <row r="281" spans="1:3" x14ac:dyDescent="0.25">
      <c r="A281" t="s">
        <v>248</v>
      </c>
      <c r="B281" t="s">
        <v>6</v>
      </c>
      <c r="C281" t="s">
        <v>367</v>
      </c>
    </row>
    <row r="282" spans="1:3" x14ac:dyDescent="0.25">
      <c r="A282" t="s">
        <v>248</v>
      </c>
      <c r="B282" t="s">
        <v>6</v>
      </c>
      <c r="C282" t="s">
        <v>368</v>
      </c>
    </row>
    <row r="283" spans="1:3" x14ac:dyDescent="0.25">
      <c r="A283" t="s">
        <v>248</v>
      </c>
      <c r="B283" t="s">
        <v>0</v>
      </c>
      <c r="C283" t="s">
        <v>368</v>
      </c>
    </row>
    <row r="284" spans="1:3" x14ac:dyDescent="0.25">
      <c r="A284" t="s">
        <v>248</v>
      </c>
      <c r="B284" t="s">
        <v>6</v>
      </c>
      <c r="C284" t="s">
        <v>369</v>
      </c>
    </row>
    <row r="285" spans="1:3" x14ac:dyDescent="0.25">
      <c r="A285" t="s">
        <v>249</v>
      </c>
      <c r="B285" t="s">
        <v>0</v>
      </c>
      <c r="C285" t="s">
        <v>365</v>
      </c>
    </row>
    <row r="286" spans="1:3" x14ac:dyDescent="0.25">
      <c r="A286" t="s">
        <v>249</v>
      </c>
      <c r="B286" t="s">
        <v>6</v>
      </c>
      <c r="C286" t="s">
        <v>365</v>
      </c>
    </row>
    <row r="287" spans="1:3" x14ac:dyDescent="0.25">
      <c r="A287" t="s">
        <v>249</v>
      </c>
      <c r="B287" t="s">
        <v>6</v>
      </c>
      <c r="C287" t="s">
        <v>371</v>
      </c>
    </row>
    <row r="288" spans="1:3" x14ac:dyDescent="0.25">
      <c r="A288" t="s">
        <v>249</v>
      </c>
      <c r="B288" t="s">
        <v>6</v>
      </c>
      <c r="C288" t="s">
        <v>366</v>
      </c>
    </row>
    <row r="289" spans="1:3" x14ac:dyDescent="0.25">
      <c r="A289" t="s">
        <v>249</v>
      </c>
      <c r="B289" t="s">
        <v>0</v>
      </c>
      <c r="C289" t="s">
        <v>366</v>
      </c>
    </row>
    <row r="290" spans="1:3" x14ac:dyDescent="0.25">
      <c r="A290" t="s">
        <v>249</v>
      </c>
      <c r="B290" t="s">
        <v>0</v>
      </c>
      <c r="C290" t="s">
        <v>367</v>
      </c>
    </row>
    <row r="291" spans="1:3" x14ac:dyDescent="0.25">
      <c r="A291" t="s">
        <v>249</v>
      </c>
      <c r="B291" t="s">
        <v>6</v>
      </c>
      <c r="C291" t="s">
        <v>367</v>
      </c>
    </row>
    <row r="292" spans="1:3" x14ac:dyDescent="0.25">
      <c r="A292" t="s">
        <v>249</v>
      </c>
      <c r="B292" t="s">
        <v>6</v>
      </c>
      <c r="C292" t="s">
        <v>368</v>
      </c>
    </row>
    <row r="293" spans="1:3" x14ac:dyDescent="0.25">
      <c r="A293" t="s">
        <v>249</v>
      </c>
      <c r="B293" t="s">
        <v>0</v>
      </c>
      <c r="C293" t="s">
        <v>368</v>
      </c>
    </row>
    <row r="294" spans="1:3" x14ac:dyDescent="0.25">
      <c r="A294" t="s">
        <v>249</v>
      </c>
      <c r="B294" t="s">
        <v>0</v>
      </c>
      <c r="C294" t="s">
        <v>369</v>
      </c>
    </row>
    <row r="295" spans="1:3" x14ac:dyDescent="0.25">
      <c r="A295" t="s">
        <v>249</v>
      </c>
      <c r="B295" t="s">
        <v>6</v>
      </c>
      <c r="C295" t="s">
        <v>369</v>
      </c>
    </row>
    <row r="296" spans="1:3" x14ac:dyDescent="0.25">
      <c r="A296" t="s">
        <v>385</v>
      </c>
      <c r="B296" t="s">
        <v>0</v>
      </c>
      <c r="C296" t="s">
        <v>365</v>
      </c>
    </row>
    <row r="297" spans="1:3" x14ac:dyDescent="0.25">
      <c r="A297" t="s">
        <v>385</v>
      </c>
      <c r="B297" t="s">
        <v>6</v>
      </c>
      <c r="C297" t="s">
        <v>365</v>
      </c>
    </row>
    <row r="298" spans="1:3" x14ac:dyDescent="0.25">
      <c r="A298" t="s">
        <v>385</v>
      </c>
      <c r="B298" t="s">
        <v>6</v>
      </c>
      <c r="C298" t="s">
        <v>370</v>
      </c>
    </row>
    <row r="299" spans="1:3" x14ac:dyDescent="0.25">
      <c r="A299" t="s">
        <v>385</v>
      </c>
      <c r="B299" t="s">
        <v>6</v>
      </c>
      <c r="C299" t="s">
        <v>371</v>
      </c>
    </row>
    <row r="300" spans="1:3" x14ac:dyDescent="0.25">
      <c r="A300" t="s">
        <v>385</v>
      </c>
      <c r="B300" t="s">
        <v>0</v>
      </c>
      <c r="C300" t="s">
        <v>371</v>
      </c>
    </row>
    <row r="301" spans="1:3" x14ac:dyDescent="0.25">
      <c r="A301" t="s">
        <v>385</v>
      </c>
      <c r="B301" t="s">
        <v>0</v>
      </c>
      <c r="C301" t="s">
        <v>366</v>
      </c>
    </row>
    <row r="302" spans="1:3" x14ac:dyDescent="0.25">
      <c r="A302" t="s">
        <v>385</v>
      </c>
      <c r="B302" t="s">
        <v>6</v>
      </c>
      <c r="C302" t="s">
        <v>366</v>
      </c>
    </row>
    <row r="303" spans="1:3" x14ac:dyDescent="0.25">
      <c r="A303" t="s">
        <v>385</v>
      </c>
      <c r="B303" t="s">
        <v>6</v>
      </c>
      <c r="C303" t="s">
        <v>367</v>
      </c>
    </row>
    <row r="304" spans="1:3" x14ac:dyDescent="0.25">
      <c r="A304" t="s">
        <v>385</v>
      </c>
      <c r="B304" t="s">
        <v>0</v>
      </c>
      <c r="C304" t="s">
        <v>367</v>
      </c>
    </row>
    <row r="305" spans="1:3" x14ac:dyDescent="0.25">
      <c r="A305" t="s">
        <v>385</v>
      </c>
      <c r="B305" t="s">
        <v>0</v>
      </c>
      <c r="C305" t="s">
        <v>368</v>
      </c>
    </row>
    <row r="306" spans="1:3" x14ac:dyDescent="0.25">
      <c r="A306" t="s">
        <v>385</v>
      </c>
      <c r="B306" t="s">
        <v>6</v>
      </c>
      <c r="C306" t="s">
        <v>368</v>
      </c>
    </row>
    <row r="307" spans="1:3" x14ac:dyDescent="0.25">
      <c r="A307" t="s">
        <v>385</v>
      </c>
      <c r="B307" t="s">
        <v>6</v>
      </c>
      <c r="C307" t="s">
        <v>369</v>
      </c>
    </row>
    <row r="308" spans="1:3" x14ac:dyDescent="0.25">
      <c r="A308" t="s">
        <v>385</v>
      </c>
      <c r="B308" t="s">
        <v>0</v>
      </c>
      <c r="C308" t="s">
        <v>369</v>
      </c>
    </row>
    <row r="309" spans="1:3" x14ac:dyDescent="0.25">
      <c r="A309" t="s">
        <v>33</v>
      </c>
      <c r="B309" t="s">
        <v>0</v>
      </c>
      <c r="C309" t="s">
        <v>365</v>
      </c>
    </row>
    <row r="310" spans="1:3" x14ac:dyDescent="0.25">
      <c r="A310" t="s">
        <v>33</v>
      </c>
      <c r="B310" t="s">
        <v>6</v>
      </c>
      <c r="C310" t="s">
        <v>365</v>
      </c>
    </row>
    <row r="311" spans="1:3" x14ac:dyDescent="0.25">
      <c r="A311" t="s">
        <v>33</v>
      </c>
      <c r="B311" t="s">
        <v>6</v>
      </c>
      <c r="C311" t="s">
        <v>366</v>
      </c>
    </row>
    <row r="312" spans="1:3" x14ac:dyDescent="0.25">
      <c r="A312" t="s">
        <v>33</v>
      </c>
      <c r="B312" t="s">
        <v>0</v>
      </c>
      <c r="C312" t="s">
        <v>366</v>
      </c>
    </row>
    <row r="313" spans="1:3" x14ac:dyDescent="0.25">
      <c r="A313" t="s">
        <v>33</v>
      </c>
      <c r="B313" t="s">
        <v>0</v>
      </c>
      <c r="C313" t="s">
        <v>367</v>
      </c>
    </row>
    <row r="314" spans="1:3" x14ac:dyDescent="0.25">
      <c r="A314" t="s">
        <v>33</v>
      </c>
      <c r="B314" t="s">
        <v>6</v>
      </c>
      <c r="C314" t="s">
        <v>367</v>
      </c>
    </row>
    <row r="315" spans="1:3" x14ac:dyDescent="0.25">
      <c r="A315" t="s">
        <v>33</v>
      </c>
      <c r="B315" t="s">
        <v>6</v>
      </c>
      <c r="C315" t="s">
        <v>368</v>
      </c>
    </row>
    <row r="316" spans="1:3" x14ac:dyDescent="0.25">
      <c r="A316" t="s">
        <v>33</v>
      </c>
      <c r="B316" t="s">
        <v>0</v>
      </c>
      <c r="C316" t="s">
        <v>368</v>
      </c>
    </row>
    <row r="317" spans="1:3" x14ac:dyDescent="0.25">
      <c r="A317" t="s">
        <v>33</v>
      </c>
      <c r="B317" t="s">
        <v>6</v>
      </c>
      <c r="C317" t="s">
        <v>369</v>
      </c>
    </row>
    <row r="318" spans="1:3" x14ac:dyDescent="0.25">
      <c r="A318" t="s">
        <v>34</v>
      </c>
      <c r="B318" t="s">
        <v>0</v>
      </c>
      <c r="C318" t="s">
        <v>365</v>
      </c>
    </row>
    <row r="319" spans="1:3" x14ac:dyDescent="0.25">
      <c r="A319" t="s">
        <v>34</v>
      </c>
      <c r="B319" t="s">
        <v>6</v>
      </c>
      <c r="C319" t="s">
        <v>365</v>
      </c>
    </row>
    <row r="320" spans="1:3" x14ac:dyDescent="0.25">
      <c r="A320" t="s">
        <v>34</v>
      </c>
      <c r="B320" t="s">
        <v>6</v>
      </c>
      <c r="C320" t="s">
        <v>366</v>
      </c>
    </row>
    <row r="321" spans="1:3" x14ac:dyDescent="0.25">
      <c r="A321" t="s">
        <v>34</v>
      </c>
      <c r="B321" t="s">
        <v>0</v>
      </c>
      <c r="C321" t="s">
        <v>366</v>
      </c>
    </row>
    <row r="322" spans="1:3" x14ac:dyDescent="0.25">
      <c r="A322" t="s">
        <v>34</v>
      </c>
      <c r="B322" t="s">
        <v>0</v>
      </c>
      <c r="C322" t="s">
        <v>367</v>
      </c>
    </row>
    <row r="323" spans="1:3" x14ac:dyDescent="0.25">
      <c r="A323" t="s">
        <v>34</v>
      </c>
      <c r="B323" t="s">
        <v>6</v>
      </c>
      <c r="C323" t="s">
        <v>367</v>
      </c>
    </row>
    <row r="324" spans="1:3" x14ac:dyDescent="0.25">
      <c r="A324" t="s">
        <v>34</v>
      </c>
      <c r="B324" t="s">
        <v>0</v>
      </c>
      <c r="C324" t="s">
        <v>368</v>
      </c>
    </row>
    <row r="325" spans="1:3" x14ac:dyDescent="0.25">
      <c r="A325" t="s">
        <v>34</v>
      </c>
      <c r="B325" t="s">
        <v>6</v>
      </c>
      <c r="C325" t="s">
        <v>369</v>
      </c>
    </row>
    <row r="326" spans="1:3" x14ac:dyDescent="0.25">
      <c r="A326" t="s">
        <v>35</v>
      </c>
      <c r="B326" t="s">
        <v>6</v>
      </c>
      <c r="C326" t="s">
        <v>365</v>
      </c>
    </row>
    <row r="327" spans="1:3" x14ac:dyDescent="0.25">
      <c r="A327" t="s">
        <v>35</v>
      </c>
      <c r="B327" t="s">
        <v>0</v>
      </c>
      <c r="C327" t="s">
        <v>366</v>
      </c>
    </row>
    <row r="328" spans="1:3" x14ac:dyDescent="0.25">
      <c r="A328" t="s">
        <v>35</v>
      </c>
      <c r="B328" t="s">
        <v>0</v>
      </c>
      <c r="C328" t="s">
        <v>367</v>
      </c>
    </row>
    <row r="329" spans="1:3" x14ac:dyDescent="0.25">
      <c r="A329" t="s">
        <v>250</v>
      </c>
      <c r="B329" t="s">
        <v>6</v>
      </c>
      <c r="C329" t="s">
        <v>365</v>
      </c>
    </row>
    <row r="330" spans="1:3" x14ac:dyDescent="0.25">
      <c r="A330" t="s">
        <v>250</v>
      </c>
      <c r="B330" t="s">
        <v>0</v>
      </c>
      <c r="C330" t="s">
        <v>365</v>
      </c>
    </row>
    <row r="331" spans="1:3" x14ac:dyDescent="0.25">
      <c r="A331" t="s">
        <v>250</v>
      </c>
      <c r="B331" t="s">
        <v>0</v>
      </c>
      <c r="C331" t="s">
        <v>366</v>
      </c>
    </row>
    <row r="332" spans="1:3" x14ac:dyDescent="0.25">
      <c r="A332" t="s">
        <v>250</v>
      </c>
      <c r="B332" t="s">
        <v>6</v>
      </c>
      <c r="C332" t="s">
        <v>366</v>
      </c>
    </row>
    <row r="333" spans="1:3" x14ac:dyDescent="0.25">
      <c r="A333" t="s">
        <v>250</v>
      </c>
      <c r="B333" t="s">
        <v>6</v>
      </c>
      <c r="C333" t="s">
        <v>367</v>
      </c>
    </row>
    <row r="334" spans="1:3" x14ac:dyDescent="0.25">
      <c r="A334" t="s">
        <v>250</v>
      </c>
      <c r="B334" t="s">
        <v>0</v>
      </c>
      <c r="C334" t="s">
        <v>367</v>
      </c>
    </row>
    <row r="335" spans="1:3" x14ac:dyDescent="0.25">
      <c r="A335" t="s">
        <v>250</v>
      </c>
      <c r="B335" t="s">
        <v>0</v>
      </c>
      <c r="C335" t="s">
        <v>368</v>
      </c>
    </row>
    <row r="336" spans="1:3" x14ac:dyDescent="0.25">
      <c r="A336" t="s">
        <v>250</v>
      </c>
      <c r="B336" t="s">
        <v>6</v>
      </c>
      <c r="C336" t="s">
        <v>368</v>
      </c>
    </row>
    <row r="337" spans="1:3" x14ac:dyDescent="0.25">
      <c r="A337" t="s">
        <v>36</v>
      </c>
      <c r="B337" t="s">
        <v>0</v>
      </c>
      <c r="C337" t="s">
        <v>365</v>
      </c>
    </row>
    <row r="338" spans="1:3" x14ac:dyDescent="0.25">
      <c r="A338" t="s">
        <v>36</v>
      </c>
      <c r="B338" t="s">
        <v>6</v>
      </c>
      <c r="C338" t="s">
        <v>365</v>
      </c>
    </row>
    <row r="339" spans="1:3" x14ac:dyDescent="0.25">
      <c r="A339" t="s">
        <v>36</v>
      </c>
      <c r="B339" t="s">
        <v>6</v>
      </c>
      <c r="C339" t="s">
        <v>366</v>
      </c>
    </row>
    <row r="340" spans="1:3" x14ac:dyDescent="0.25">
      <c r="A340" t="s">
        <v>36</v>
      </c>
      <c r="B340" t="s">
        <v>0</v>
      </c>
      <c r="C340" t="s">
        <v>366</v>
      </c>
    </row>
    <row r="341" spans="1:3" x14ac:dyDescent="0.25">
      <c r="A341" t="s">
        <v>36</v>
      </c>
      <c r="B341" t="s">
        <v>0</v>
      </c>
      <c r="C341" t="s">
        <v>367</v>
      </c>
    </row>
    <row r="342" spans="1:3" x14ac:dyDescent="0.25">
      <c r="A342" t="s">
        <v>36</v>
      </c>
      <c r="B342" t="s">
        <v>6</v>
      </c>
      <c r="C342" t="s">
        <v>367</v>
      </c>
    </row>
    <row r="343" spans="1:3" x14ac:dyDescent="0.25">
      <c r="A343" t="s">
        <v>36</v>
      </c>
      <c r="B343" t="s">
        <v>0</v>
      </c>
      <c r="C343" t="s">
        <v>368</v>
      </c>
    </row>
    <row r="344" spans="1:3" x14ac:dyDescent="0.25">
      <c r="A344" t="s">
        <v>36</v>
      </c>
      <c r="B344" t="s">
        <v>6</v>
      </c>
      <c r="C344" t="s">
        <v>369</v>
      </c>
    </row>
    <row r="345" spans="1:3" x14ac:dyDescent="0.25">
      <c r="A345" t="s">
        <v>37</v>
      </c>
      <c r="B345" t="s">
        <v>0</v>
      </c>
      <c r="C345" t="s">
        <v>365</v>
      </c>
    </row>
    <row r="346" spans="1:3" x14ac:dyDescent="0.25">
      <c r="A346" t="s">
        <v>37</v>
      </c>
      <c r="B346" t="s">
        <v>6</v>
      </c>
      <c r="C346" t="s">
        <v>365</v>
      </c>
    </row>
    <row r="347" spans="1:3" x14ac:dyDescent="0.25">
      <c r="A347" t="s">
        <v>37</v>
      </c>
      <c r="B347" t="s">
        <v>6</v>
      </c>
      <c r="C347" t="s">
        <v>370</v>
      </c>
    </row>
    <row r="348" spans="1:3" x14ac:dyDescent="0.25">
      <c r="A348" t="s">
        <v>37</v>
      </c>
      <c r="B348" t="s">
        <v>6</v>
      </c>
      <c r="C348" t="s">
        <v>366</v>
      </c>
    </row>
    <row r="349" spans="1:3" x14ac:dyDescent="0.25">
      <c r="A349" t="s">
        <v>37</v>
      </c>
      <c r="B349" t="s">
        <v>0</v>
      </c>
      <c r="C349" t="s">
        <v>366</v>
      </c>
    </row>
    <row r="350" spans="1:3" x14ac:dyDescent="0.25">
      <c r="A350" t="s">
        <v>37</v>
      </c>
      <c r="B350" t="s">
        <v>0</v>
      </c>
      <c r="C350" t="s">
        <v>367</v>
      </c>
    </row>
    <row r="351" spans="1:3" x14ac:dyDescent="0.25">
      <c r="A351" t="s">
        <v>37</v>
      </c>
      <c r="B351" t="s">
        <v>6</v>
      </c>
      <c r="C351" t="s">
        <v>367</v>
      </c>
    </row>
    <row r="352" spans="1:3" x14ac:dyDescent="0.25">
      <c r="A352" t="s">
        <v>37</v>
      </c>
      <c r="B352" t="s">
        <v>6</v>
      </c>
      <c r="C352" t="s">
        <v>368</v>
      </c>
    </row>
    <row r="353" spans="1:3" x14ac:dyDescent="0.25">
      <c r="A353" t="s">
        <v>37</v>
      </c>
      <c r="B353" t="s">
        <v>0</v>
      </c>
      <c r="C353" t="s">
        <v>368</v>
      </c>
    </row>
    <row r="354" spans="1:3" x14ac:dyDescent="0.25">
      <c r="A354" t="s">
        <v>37</v>
      </c>
      <c r="B354" t="s">
        <v>6</v>
      </c>
      <c r="C354" t="s">
        <v>369</v>
      </c>
    </row>
    <row r="355" spans="1:3" x14ac:dyDescent="0.25">
      <c r="A355" t="s">
        <v>38</v>
      </c>
      <c r="B355" t="s">
        <v>0</v>
      </c>
      <c r="C355" t="s">
        <v>365</v>
      </c>
    </row>
    <row r="356" spans="1:3" x14ac:dyDescent="0.25">
      <c r="A356" t="s">
        <v>38</v>
      </c>
      <c r="B356" t="s">
        <v>6</v>
      </c>
      <c r="C356" t="s">
        <v>365</v>
      </c>
    </row>
    <row r="357" spans="1:3" x14ac:dyDescent="0.25">
      <c r="A357" t="s">
        <v>38</v>
      </c>
      <c r="B357" t="s">
        <v>6</v>
      </c>
      <c r="C357" t="s">
        <v>371</v>
      </c>
    </row>
    <row r="358" spans="1:3" x14ac:dyDescent="0.25">
      <c r="A358" t="s">
        <v>38</v>
      </c>
      <c r="B358" t="s">
        <v>0</v>
      </c>
      <c r="C358" t="s">
        <v>371</v>
      </c>
    </row>
    <row r="359" spans="1:3" x14ac:dyDescent="0.25">
      <c r="A359" t="s">
        <v>38</v>
      </c>
      <c r="B359" t="s">
        <v>0</v>
      </c>
      <c r="C359" t="s">
        <v>366</v>
      </c>
    </row>
    <row r="360" spans="1:3" x14ac:dyDescent="0.25">
      <c r="A360" t="s">
        <v>38</v>
      </c>
      <c r="B360" t="s">
        <v>6</v>
      </c>
      <c r="C360" t="s">
        <v>366</v>
      </c>
    </row>
    <row r="361" spans="1:3" x14ac:dyDescent="0.25">
      <c r="A361" t="s">
        <v>38</v>
      </c>
      <c r="B361" t="s">
        <v>6</v>
      </c>
      <c r="C361" t="s">
        <v>367</v>
      </c>
    </row>
    <row r="362" spans="1:3" x14ac:dyDescent="0.25">
      <c r="A362" t="s">
        <v>38</v>
      </c>
      <c r="B362" t="s">
        <v>0</v>
      </c>
      <c r="C362" t="s">
        <v>367</v>
      </c>
    </row>
    <row r="363" spans="1:3" x14ac:dyDescent="0.25">
      <c r="A363" t="s">
        <v>38</v>
      </c>
      <c r="B363" t="s">
        <v>0</v>
      </c>
      <c r="C363" t="s">
        <v>368</v>
      </c>
    </row>
    <row r="364" spans="1:3" x14ac:dyDescent="0.25">
      <c r="A364" t="s">
        <v>38</v>
      </c>
      <c r="B364" t="s">
        <v>6</v>
      </c>
      <c r="C364" t="s">
        <v>368</v>
      </c>
    </row>
    <row r="365" spans="1:3" x14ac:dyDescent="0.25">
      <c r="A365" t="s">
        <v>38</v>
      </c>
      <c r="B365" t="s">
        <v>6</v>
      </c>
      <c r="C365" t="s">
        <v>369</v>
      </c>
    </row>
    <row r="366" spans="1:3" x14ac:dyDescent="0.25">
      <c r="A366" t="s">
        <v>38</v>
      </c>
      <c r="B366" t="s">
        <v>0</v>
      </c>
      <c r="C366" t="s">
        <v>369</v>
      </c>
    </row>
    <row r="367" spans="1:3" x14ac:dyDescent="0.25">
      <c r="A367" t="s">
        <v>39</v>
      </c>
      <c r="B367" t="s">
        <v>0</v>
      </c>
      <c r="C367" t="s">
        <v>365</v>
      </c>
    </row>
    <row r="368" spans="1:3" x14ac:dyDescent="0.25">
      <c r="A368" t="s">
        <v>39</v>
      </c>
      <c r="B368" t="s">
        <v>6</v>
      </c>
      <c r="C368" t="s">
        <v>365</v>
      </c>
    </row>
    <row r="369" spans="1:4" x14ac:dyDescent="0.25">
      <c r="A369" t="s">
        <v>39</v>
      </c>
      <c r="B369" t="s">
        <v>6</v>
      </c>
      <c r="C369" t="s">
        <v>366</v>
      </c>
    </row>
    <row r="370" spans="1:4" x14ac:dyDescent="0.25">
      <c r="A370" t="s">
        <v>39</v>
      </c>
      <c r="B370" t="s">
        <v>0</v>
      </c>
      <c r="C370" t="s">
        <v>366</v>
      </c>
    </row>
    <row r="371" spans="1:4" x14ac:dyDescent="0.25">
      <c r="A371" t="s">
        <v>39</v>
      </c>
      <c r="B371" t="s">
        <v>6</v>
      </c>
      <c r="C371" t="s">
        <v>367</v>
      </c>
    </row>
    <row r="372" spans="1:4" x14ac:dyDescent="0.25">
      <c r="A372" t="s">
        <v>39</v>
      </c>
      <c r="B372" t="s">
        <v>6</v>
      </c>
      <c r="C372" t="s">
        <v>368</v>
      </c>
    </row>
    <row r="373" spans="1:4" x14ac:dyDescent="0.25">
      <c r="A373" t="s">
        <v>39</v>
      </c>
      <c r="B373" t="s">
        <v>0</v>
      </c>
      <c r="C373" t="s">
        <v>368</v>
      </c>
    </row>
    <row r="374" spans="1:4" x14ac:dyDescent="0.25">
      <c r="A374" t="s">
        <v>39</v>
      </c>
      <c r="B374" t="s">
        <v>0</v>
      </c>
      <c r="C374" t="s">
        <v>369</v>
      </c>
    </row>
    <row r="375" spans="1:4" x14ac:dyDescent="0.25">
      <c r="A375" t="s">
        <v>39</v>
      </c>
      <c r="B375" t="s">
        <v>6</v>
      </c>
      <c r="C375" t="s">
        <v>369</v>
      </c>
    </row>
    <row r="376" spans="1:4" x14ac:dyDescent="0.25">
      <c r="A376" t="s">
        <v>386</v>
      </c>
      <c r="B376" t="s">
        <v>0</v>
      </c>
      <c r="C376" t="s">
        <v>365</v>
      </c>
    </row>
    <row r="377" spans="1:4" x14ac:dyDescent="0.25">
      <c r="A377" t="s">
        <v>386</v>
      </c>
      <c r="B377" t="s">
        <v>6</v>
      </c>
      <c r="C377" t="s">
        <v>365</v>
      </c>
    </row>
    <row r="378" spans="1:4" x14ac:dyDescent="0.25">
      <c r="A378" t="s">
        <v>386</v>
      </c>
      <c r="B378" t="s">
        <v>6</v>
      </c>
      <c r="C378" t="s">
        <v>366</v>
      </c>
    </row>
    <row r="379" spans="1:4" x14ac:dyDescent="0.25">
      <c r="A379" t="s">
        <v>386</v>
      </c>
      <c r="B379" t="s">
        <v>0</v>
      </c>
      <c r="C379" t="s">
        <v>366</v>
      </c>
    </row>
    <row r="380" spans="1:4" x14ac:dyDescent="0.25">
      <c r="A380" t="s">
        <v>386</v>
      </c>
      <c r="B380" t="s">
        <v>0</v>
      </c>
      <c r="C380" t="s">
        <v>367</v>
      </c>
    </row>
    <row r="381" spans="1:4" x14ac:dyDescent="0.25">
      <c r="A381" t="s">
        <v>386</v>
      </c>
      <c r="B381" t="s">
        <v>6</v>
      </c>
      <c r="C381" t="s">
        <v>367</v>
      </c>
    </row>
    <row r="382" spans="1:4" x14ac:dyDescent="0.25">
      <c r="A382" t="s">
        <v>386</v>
      </c>
      <c r="B382" t="s">
        <v>6</v>
      </c>
      <c r="C382" t="s">
        <v>368</v>
      </c>
    </row>
    <row r="383" spans="1:4" x14ac:dyDescent="0.25">
      <c r="A383" t="s">
        <v>386</v>
      </c>
      <c r="B383" t="s">
        <v>0</v>
      </c>
      <c r="C383" t="s">
        <v>368</v>
      </c>
    </row>
    <row r="384" spans="1:4" x14ac:dyDescent="0.25">
      <c r="A384" s="42" t="s">
        <v>659</v>
      </c>
      <c r="B384" s="42" t="s">
        <v>532</v>
      </c>
      <c r="C384" s="42" t="s">
        <v>532</v>
      </c>
      <c r="D384" s="42" t="s">
        <v>532</v>
      </c>
    </row>
    <row r="385" spans="1:3" x14ac:dyDescent="0.25">
      <c r="A385" t="s">
        <v>40</v>
      </c>
      <c r="B385" t="s">
        <v>0</v>
      </c>
      <c r="C385" t="s">
        <v>365</v>
      </c>
    </row>
    <row r="386" spans="1:3" x14ac:dyDescent="0.25">
      <c r="A386" t="s">
        <v>40</v>
      </c>
      <c r="B386" t="s">
        <v>6</v>
      </c>
      <c r="C386" t="s">
        <v>365</v>
      </c>
    </row>
    <row r="387" spans="1:3" x14ac:dyDescent="0.25">
      <c r="A387" t="s">
        <v>40</v>
      </c>
      <c r="B387" t="s">
        <v>6</v>
      </c>
      <c r="C387" t="s">
        <v>366</v>
      </c>
    </row>
    <row r="388" spans="1:3" x14ac:dyDescent="0.25">
      <c r="A388" t="s">
        <v>40</v>
      </c>
      <c r="B388" t="s">
        <v>0</v>
      </c>
      <c r="C388" t="s">
        <v>366</v>
      </c>
    </row>
    <row r="389" spans="1:3" x14ac:dyDescent="0.25">
      <c r="A389" t="s">
        <v>40</v>
      </c>
      <c r="B389" t="s">
        <v>0</v>
      </c>
      <c r="C389" t="s">
        <v>367</v>
      </c>
    </row>
    <row r="390" spans="1:3" x14ac:dyDescent="0.25">
      <c r="A390" t="s">
        <v>40</v>
      </c>
      <c r="B390" t="s">
        <v>6</v>
      </c>
      <c r="C390" t="s">
        <v>367</v>
      </c>
    </row>
    <row r="391" spans="1:3" x14ac:dyDescent="0.25">
      <c r="A391" t="s">
        <v>40</v>
      </c>
      <c r="B391" t="s">
        <v>6</v>
      </c>
      <c r="C391" t="s">
        <v>368</v>
      </c>
    </row>
    <row r="392" spans="1:3" x14ac:dyDescent="0.25">
      <c r="A392" t="s">
        <v>40</v>
      </c>
      <c r="B392" t="s">
        <v>0</v>
      </c>
      <c r="C392" t="s">
        <v>368</v>
      </c>
    </row>
    <row r="393" spans="1:3" x14ac:dyDescent="0.25">
      <c r="A393" t="s">
        <v>40</v>
      </c>
      <c r="B393" t="s">
        <v>0</v>
      </c>
      <c r="C393" t="s">
        <v>369</v>
      </c>
    </row>
    <row r="394" spans="1:3" x14ac:dyDescent="0.25">
      <c r="A394" t="s">
        <v>40</v>
      </c>
      <c r="B394" t="s">
        <v>6</v>
      </c>
      <c r="C394" t="s">
        <v>369</v>
      </c>
    </row>
    <row r="395" spans="1:3" x14ac:dyDescent="0.25">
      <c r="A395" t="s">
        <v>41</v>
      </c>
      <c r="B395" t="s">
        <v>0</v>
      </c>
      <c r="C395" t="s">
        <v>365</v>
      </c>
    </row>
    <row r="396" spans="1:3" x14ac:dyDescent="0.25">
      <c r="A396" t="s">
        <v>41</v>
      </c>
      <c r="B396" t="s">
        <v>6</v>
      </c>
      <c r="C396" t="s">
        <v>365</v>
      </c>
    </row>
    <row r="397" spans="1:3" x14ac:dyDescent="0.25">
      <c r="A397" t="s">
        <v>41</v>
      </c>
      <c r="B397" t="s">
        <v>6</v>
      </c>
      <c r="C397" t="s">
        <v>366</v>
      </c>
    </row>
    <row r="398" spans="1:3" x14ac:dyDescent="0.25">
      <c r="A398" t="s">
        <v>41</v>
      </c>
      <c r="B398" t="s">
        <v>0</v>
      </c>
      <c r="C398" t="s">
        <v>366</v>
      </c>
    </row>
    <row r="399" spans="1:3" x14ac:dyDescent="0.25">
      <c r="A399" t="s">
        <v>41</v>
      </c>
      <c r="B399" t="s">
        <v>0</v>
      </c>
      <c r="C399" t="s">
        <v>367</v>
      </c>
    </row>
    <row r="400" spans="1:3" x14ac:dyDescent="0.25">
      <c r="A400" t="s">
        <v>41</v>
      </c>
      <c r="B400" t="s">
        <v>6</v>
      </c>
      <c r="C400" t="s">
        <v>367</v>
      </c>
    </row>
    <row r="401" spans="1:4" x14ac:dyDescent="0.25">
      <c r="A401" t="s">
        <v>41</v>
      </c>
      <c r="B401" t="s">
        <v>6</v>
      </c>
      <c r="C401" t="s">
        <v>368</v>
      </c>
    </row>
    <row r="402" spans="1:4" x14ac:dyDescent="0.25">
      <c r="A402" t="s">
        <v>41</v>
      </c>
      <c r="B402" t="s">
        <v>0</v>
      </c>
      <c r="C402" t="s">
        <v>368</v>
      </c>
    </row>
    <row r="403" spans="1:4" x14ac:dyDescent="0.25">
      <c r="A403" t="s">
        <v>41</v>
      </c>
      <c r="B403" t="s">
        <v>6</v>
      </c>
      <c r="C403" t="s">
        <v>369</v>
      </c>
    </row>
    <row r="404" spans="1:4" x14ac:dyDescent="0.25">
      <c r="A404" t="s">
        <v>42</v>
      </c>
      <c r="B404" t="s">
        <v>0</v>
      </c>
      <c r="C404" t="s">
        <v>365</v>
      </c>
    </row>
    <row r="405" spans="1:4" x14ac:dyDescent="0.25">
      <c r="A405" t="s">
        <v>42</v>
      </c>
      <c r="B405" t="s">
        <v>6</v>
      </c>
      <c r="C405" t="s">
        <v>365</v>
      </c>
    </row>
    <row r="406" spans="1:4" x14ac:dyDescent="0.25">
      <c r="A406" t="s">
        <v>42</v>
      </c>
      <c r="B406" t="s">
        <v>6</v>
      </c>
      <c r="C406" t="s">
        <v>366</v>
      </c>
    </row>
    <row r="407" spans="1:4" x14ac:dyDescent="0.25">
      <c r="A407" t="s">
        <v>42</v>
      </c>
      <c r="B407" t="s">
        <v>0</v>
      </c>
      <c r="C407" t="s">
        <v>366</v>
      </c>
    </row>
    <row r="408" spans="1:4" x14ac:dyDescent="0.25">
      <c r="A408" t="s">
        <v>42</v>
      </c>
      <c r="B408" t="s">
        <v>0</v>
      </c>
      <c r="C408" t="s">
        <v>367</v>
      </c>
    </row>
    <row r="409" spans="1:4" x14ac:dyDescent="0.25">
      <c r="A409" t="s">
        <v>42</v>
      </c>
      <c r="B409" t="s">
        <v>6</v>
      </c>
      <c r="C409" t="s">
        <v>367</v>
      </c>
    </row>
    <row r="410" spans="1:4" x14ac:dyDescent="0.25">
      <c r="A410" t="s">
        <v>42</v>
      </c>
      <c r="B410" t="s">
        <v>0</v>
      </c>
      <c r="C410" t="s">
        <v>368</v>
      </c>
    </row>
    <row r="411" spans="1:4" x14ac:dyDescent="0.25">
      <c r="A411" t="s">
        <v>42</v>
      </c>
      <c r="B411" t="s">
        <v>6</v>
      </c>
      <c r="C411" t="s">
        <v>369</v>
      </c>
    </row>
    <row r="412" spans="1:4" x14ac:dyDescent="0.25">
      <c r="A412" t="s">
        <v>43</v>
      </c>
      <c r="B412" t="s">
        <v>0</v>
      </c>
      <c r="C412" t="s">
        <v>365</v>
      </c>
    </row>
    <row r="413" spans="1:4" x14ac:dyDescent="0.25">
      <c r="A413" t="s">
        <v>43</v>
      </c>
      <c r="B413" t="s">
        <v>0</v>
      </c>
      <c r="C413" t="s">
        <v>366</v>
      </c>
    </row>
    <row r="414" spans="1:4" x14ac:dyDescent="0.25">
      <c r="A414" t="s">
        <v>43</v>
      </c>
      <c r="B414" t="s">
        <v>0</v>
      </c>
      <c r="C414" t="s">
        <v>368</v>
      </c>
    </row>
    <row r="415" spans="1:4" x14ac:dyDescent="0.25">
      <c r="A415" t="s">
        <v>43</v>
      </c>
      <c r="B415" t="s">
        <v>0</v>
      </c>
      <c r="C415" t="s">
        <v>369</v>
      </c>
    </row>
    <row r="416" spans="1:4" x14ac:dyDescent="0.25">
      <c r="A416" t="s">
        <v>43</v>
      </c>
      <c r="B416" t="s">
        <v>6</v>
      </c>
      <c r="C416" t="s">
        <v>227</v>
      </c>
      <c r="D416" t="s">
        <v>228</v>
      </c>
    </row>
    <row r="417" spans="1:3" x14ac:dyDescent="0.25">
      <c r="A417" t="s">
        <v>44</v>
      </c>
      <c r="B417" t="s">
        <v>0</v>
      </c>
      <c r="C417" t="s">
        <v>365</v>
      </c>
    </row>
    <row r="418" spans="1:3" x14ac:dyDescent="0.25">
      <c r="A418" t="s">
        <v>44</v>
      </c>
      <c r="B418" t="s">
        <v>6</v>
      </c>
      <c r="C418" t="s">
        <v>365</v>
      </c>
    </row>
    <row r="419" spans="1:3" x14ac:dyDescent="0.25">
      <c r="A419" t="s">
        <v>44</v>
      </c>
      <c r="B419" t="s">
        <v>6</v>
      </c>
      <c r="C419" t="s">
        <v>370</v>
      </c>
    </row>
    <row r="420" spans="1:3" x14ac:dyDescent="0.25">
      <c r="A420" t="s">
        <v>44</v>
      </c>
      <c r="B420" t="s">
        <v>6</v>
      </c>
      <c r="C420" t="s">
        <v>371</v>
      </c>
    </row>
    <row r="421" spans="1:3" x14ac:dyDescent="0.25">
      <c r="A421" t="s">
        <v>44</v>
      </c>
      <c r="B421" t="s">
        <v>6</v>
      </c>
      <c r="C421" t="s">
        <v>366</v>
      </c>
    </row>
    <row r="422" spans="1:3" x14ac:dyDescent="0.25">
      <c r="A422" t="s">
        <v>44</v>
      </c>
      <c r="B422" t="s">
        <v>0</v>
      </c>
      <c r="C422" t="s">
        <v>366</v>
      </c>
    </row>
    <row r="423" spans="1:3" x14ac:dyDescent="0.25">
      <c r="A423" t="s">
        <v>44</v>
      </c>
      <c r="B423" t="s">
        <v>0</v>
      </c>
      <c r="C423" t="s">
        <v>367</v>
      </c>
    </row>
    <row r="424" spans="1:3" x14ac:dyDescent="0.25">
      <c r="A424" t="s">
        <v>44</v>
      </c>
      <c r="B424" t="s">
        <v>6</v>
      </c>
      <c r="C424" t="s">
        <v>367</v>
      </c>
    </row>
    <row r="425" spans="1:3" x14ac:dyDescent="0.25">
      <c r="A425" t="s">
        <v>44</v>
      </c>
      <c r="B425" t="s">
        <v>6</v>
      </c>
      <c r="C425" t="s">
        <v>368</v>
      </c>
    </row>
    <row r="426" spans="1:3" x14ac:dyDescent="0.25">
      <c r="A426" t="s">
        <v>44</v>
      </c>
      <c r="B426" t="s">
        <v>0</v>
      </c>
      <c r="C426" t="s">
        <v>368</v>
      </c>
    </row>
    <row r="427" spans="1:3" x14ac:dyDescent="0.25">
      <c r="A427" t="s">
        <v>44</v>
      </c>
      <c r="B427" t="s">
        <v>0</v>
      </c>
      <c r="C427" t="s">
        <v>369</v>
      </c>
    </row>
    <row r="428" spans="1:3" x14ac:dyDescent="0.25">
      <c r="A428" t="s">
        <v>45</v>
      </c>
      <c r="B428" t="s">
        <v>0</v>
      </c>
      <c r="C428" t="s">
        <v>365</v>
      </c>
    </row>
    <row r="429" spans="1:3" x14ac:dyDescent="0.25">
      <c r="A429" t="s">
        <v>45</v>
      </c>
      <c r="B429" t="s">
        <v>6</v>
      </c>
      <c r="C429" t="s">
        <v>365</v>
      </c>
    </row>
    <row r="430" spans="1:3" x14ac:dyDescent="0.25">
      <c r="A430" t="s">
        <v>45</v>
      </c>
      <c r="B430" t="s">
        <v>6</v>
      </c>
      <c r="C430" t="s">
        <v>366</v>
      </c>
    </row>
    <row r="431" spans="1:3" x14ac:dyDescent="0.25">
      <c r="A431" t="s">
        <v>45</v>
      </c>
      <c r="B431" t="s">
        <v>0</v>
      </c>
      <c r="C431" t="s">
        <v>366</v>
      </c>
    </row>
    <row r="432" spans="1:3" x14ac:dyDescent="0.25">
      <c r="A432" t="s">
        <v>45</v>
      </c>
      <c r="B432" t="s">
        <v>0</v>
      </c>
      <c r="C432" t="s">
        <v>367</v>
      </c>
    </row>
    <row r="433" spans="1:4" x14ac:dyDescent="0.25">
      <c r="A433" t="s">
        <v>45</v>
      </c>
      <c r="B433" t="s">
        <v>6</v>
      </c>
      <c r="C433" t="s">
        <v>367</v>
      </c>
    </row>
    <row r="434" spans="1:4" x14ac:dyDescent="0.25">
      <c r="A434" t="s">
        <v>45</v>
      </c>
      <c r="B434" t="s">
        <v>6</v>
      </c>
      <c r="C434" t="s">
        <v>368</v>
      </c>
    </row>
    <row r="435" spans="1:4" x14ac:dyDescent="0.25">
      <c r="A435" t="s">
        <v>45</v>
      </c>
      <c r="B435" t="s">
        <v>0</v>
      </c>
      <c r="C435" t="s">
        <v>368</v>
      </c>
    </row>
    <row r="436" spans="1:4" x14ac:dyDescent="0.25">
      <c r="A436" t="s">
        <v>45</v>
      </c>
      <c r="B436" t="s">
        <v>0</v>
      </c>
      <c r="C436" t="s">
        <v>369</v>
      </c>
    </row>
    <row r="437" spans="1:4" x14ac:dyDescent="0.25">
      <c r="A437" t="s">
        <v>45</v>
      </c>
      <c r="B437" t="s">
        <v>6</v>
      </c>
      <c r="C437" t="s">
        <v>369</v>
      </c>
    </row>
    <row r="438" spans="1:4" x14ac:dyDescent="0.25">
      <c r="A438" s="42" t="s">
        <v>660</v>
      </c>
      <c r="B438" s="42" t="s">
        <v>532</v>
      </c>
      <c r="C438" s="42" t="s">
        <v>532</v>
      </c>
      <c r="D438" s="42" t="s">
        <v>532</v>
      </c>
    </row>
    <row r="439" spans="1:4" x14ac:dyDescent="0.25">
      <c r="A439" t="s">
        <v>46</v>
      </c>
      <c r="B439" t="s">
        <v>0</v>
      </c>
      <c r="C439" t="s">
        <v>365</v>
      </c>
    </row>
    <row r="440" spans="1:4" x14ac:dyDescent="0.25">
      <c r="A440" t="s">
        <v>46</v>
      </c>
      <c r="B440" t="s">
        <v>6</v>
      </c>
      <c r="C440" t="s">
        <v>365</v>
      </c>
    </row>
    <row r="441" spans="1:4" x14ac:dyDescent="0.25">
      <c r="A441" t="s">
        <v>46</v>
      </c>
      <c r="B441" t="s">
        <v>6</v>
      </c>
      <c r="C441" t="s">
        <v>366</v>
      </c>
    </row>
    <row r="442" spans="1:4" x14ac:dyDescent="0.25">
      <c r="A442" t="s">
        <v>46</v>
      </c>
      <c r="B442" t="s">
        <v>0</v>
      </c>
      <c r="C442" t="s">
        <v>366</v>
      </c>
    </row>
    <row r="443" spans="1:4" x14ac:dyDescent="0.25">
      <c r="A443" t="s">
        <v>46</v>
      </c>
      <c r="B443" t="s">
        <v>0</v>
      </c>
      <c r="C443" t="s">
        <v>367</v>
      </c>
    </row>
    <row r="444" spans="1:4" x14ac:dyDescent="0.25">
      <c r="A444" t="s">
        <v>46</v>
      </c>
      <c r="B444" t="s">
        <v>6</v>
      </c>
      <c r="C444" t="s">
        <v>367</v>
      </c>
    </row>
    <row r="445" spans="1:4" x14ac:dyDescent="0.25">
      <c r="A445" t="s">
        <v>46</v>
      </c>
      <c r="B445" t="s">
        <v>6</v>
      </c>
      <c r="C445" t="s">
        <v>368</v>
      </c>
    </row>
    <row r="446" spans="1:4" x14ac:dyDescent="0.25">
      <c r="A446" t="s">
        <v>46</v>
      </c>
      <c r="B446" t="s">
        <v>0</v>
      </c>
      <c r="C446" t="s">
        <v>368</v>
      </c>
    </row>
    <row r="447" spans="1:4" x14ac:dyDescent="0.25">
      <c r="A447" t="s">
        <v>46</v>
      </c>
      <c r="B447" t="s">
        <v>6</v>
      </c>
      <c r="C447" t="s">
        <v>369</v>
      </c>
    </row>
    <row r="448" spans="1:4" x14ac:dyDescent="0.25">
      <c r="A448" t="s">
        <v>47</v>
      </c>
      <c r="B448" t="s">
        <v>0</v>
      </c>
      <c r="C448" t="s">
        <v>365</v>
      </c>
    </row>
    <row r="449" spans="1:3" x14ac:dyDescent="0.25">
      <c r="A449" t="s">
        <v>47</v>
      </c>
      <c r="B449" t="s">
        <v>6</v>
      </c>
      <c r="C449" t="s">
        <v>365</v>
      </c>
    </row>
    <row r="450" spans="1:3" x14ac:dyDescent="0.25">
      <c r="A450" t="s">
        <v>47</v>
      </c>
      <c r="B450" t="s">
        <v>6</v>
      </c>
      <c r="C450" t="s">
        <v>366</v>
      </c>
    </row>
    <row r="451" spans="1:3" x14ac:dyDescent="0.25">
      <c r="A451" t="s">
        <v>47</v>
      </c>
      <c r="B451" t="s">
        <v>0</v>
      </c>
      <c r="C451" t="s">
        <v>366</v>
      </c>
    </row>
    <row r="452" spans="1:3" x14ac:dyDescent="0.25">
      <c r="A452" t="s">
        <v>47</v>
      </c>
      <c r="B452" t="s">
        <v>0</v>
      </c>
      <c r="C452" t="s">
        <v>367</v>
      </c>
    </row>
    <row r="453" spans="1:3" x14ac:dyDescent="0.25">
      <c r="A453" t="s">
        <v>47</v>
      </c>
      <c r="B453" t="s">
        <v>6</v>
      </c>
      <c r="C453" t="s">
        <v>367</v>
      </c>
    </row>
    <row r="454" spans="1:3" x14ac:dyDescent="0.25">
      <c r="A454" t="s">
        <v>47</v>
      </c>
      <c r="B454" t="s">
        <v>6</v>
      </c>
      <c r="C454" t="s">
        <v>368</v>
      </c>
    </row>
    <row r="455" spans="1:3" x14ac:dyDescent="0.25">
      <c r="A455" t="s">
        <v>47</v>
      </c>
      <c r="B455" t="s">
        <v>0</v>
      </c>
      <c r="C455" t="s">
        <v>368</v>
      </c>
    </row>
    <row r="456" spans="1:3" x14ac:dyDescent="0.25">
      <c r="A456" t="s">
        <v>47</v>
      </c>
      <c r="B456" t="s">
        <v>6</v>
      </c>
      <c r="C456" t="s">
        <v>369</v>
      </c>
    </row>
    <row r="457" spans="1:3" x14ac:dyDescent="0.25">
      <c r="A457" t="s">
        <v>254</v>
      </c>
      <c r="B457" t="s">
        <v>0</v>
      </c>
      <c r="C457" t="s">
        <v>365</v>
      </c>
    </row>
    <row r="458" spans="1:3" x14ac:dyDescent="0.25">
      <c r="A458" t="s">
        <v>254</v>
      </c>
      <c r="B458" t="s">
        <v>6</v>
      </c>
      <c r="C458" t="s">
        <v>365</v>
      </c>
    </row>
    <row r="459" spans="1:3" x14ac:dyDescent="0.25">
      <c r="A459" t="s">
        <v>254</v>
      </c>
      <c r="B459" t="s">
        <v>6</v>
      </c>
      <c r="C459" t="s">
        <v>366</v>
      </c>
    </row>
    <row r="460" spans="1:3" x14ac:dyDescent="0.25">
      <c r="A460" t="s">
        <v>254</v>
      </c>
      <c r="B460" t="s">
        <v>0</v>
      </c>
      <c r="C460" t="s">
        <v>366</v>
      </c>
    </row>
    <row r="461" spans="1:3" x14ac:dyDescent="0.25">
      <c r="A461" t="s">
        <v>254</v>
      </c>
      <c r="B461" t="s">
        <v>0</v>
      </c>
      <c r="C461" t="s">
        <v>367</v>
      </c>
    </row>
    <row r="462" spans="1:3" x14ac:dyDescent="0.25">
      <c r="A462" t="s">
        <v>254</v>
      </c>
      <c r="B462" t="s">
        <v>6</v>
      </c>
      <c r="C462" t="s">
        <v>367</v>
      </c>
    </row>
    <row r="463" spans="1:3" x14ac:dyDescent="0.25">
      <c r="A463" t="s">
        <v>254</v>
      </c>
      <c r="B463" t="s">
        <v>0</v>
      </c>
      <c r="C463" t="s">
        <v>368</v>
      </c>
    </row>
    <row r="464" spans="1:3" x14ac:dyDescent="0.25">
      <c r="A464" t="s">
        <v>254</v>
      </c>
      <c r="B464" t="s">
        <v>6</v>
      </c>
      <c r="C464" t="s">
        <v>369</v>
      </c>
    </row>
    <row r="465" spans="1:3" x14ac:dyDescent="0.25">
      <c r="A465" t="s">
        <v>48</v>
      </c>
      <c r="B465" t="s">
        <v>0</v>
      </c>
      <c r="C465" t="s">
        <v>365</v>
      </c>
    </row>
    <row r="466" spans="1:3" x14ac:dyDescent="0.25">
      <c r="A466" t="s">
        <v>48</v>
      </c>
      <c r="B466" t="s">
        <v>6</v>
      </c>
      <c r="C466" t="s">
        <v>365</v>
      </c>
    </row>
    <row r="467" spans="1:3" x14ac:dyDescent="0.25">
      <c r="A467" t="s">
        <v>48</v>
      </c>
      <c r="B467" t="s">
        <v>6</v>
      </c>
      <c r="C467" t="s">
        <v>366</v>
      </c>
    </row>
    <row r="468" spans="1:3" x14ac:dyDescent="0.25">
      <c r="A468" t="s">
        <v>48</v>
      </c>
      <c r="B468" t="s">
        <v>0</v>
      </c>
      <c r="C468" t="s">
        <v>366</v>
      </c>
    </row>
    <row r="469" spans="1:3" x14ac:dyDescent="0.25">
      <c r="A469" t="s">
        <v>48</v>
      </c>
      <c r="B469" t="s">
        <v>0</v>
      </c>
      <c r="C469" t="s">
        <v>367</v>
      </c>
    </row>
    <row r="470" spans="1:3" x14ac:dyDescent="0.25">
      <c r="A470" t="s">
        <v>48</v>
      </c>
      <c r="B470" t="s">
        <v>6</v>
      </c>
      <c r="C470" t="s">
        <v>367</v>
      </c>
    </row>
    <row r="471" spans="1:3" x14ac:dyDescent="0.25">
      <c r="A471" t="s">
        <v>48</v>
      </c>
      <c r="B471" t="s">
        <v>0</v>
      </c>
      <c r="C471" t="s">
        <v>368</v>
      </c>
    </row>
    <row r="472" spans="1:3" x14ac:dyDescent="0.25">
      <c r="A472" t="s">
        <v>48</v>
      </c>
      <c r="B472" t="s">
        <v>6</v>
      </c>
      <c r="C472" t="s">
        <v>369</v>
      </c>
    </row>
    <row r="473" spans="1:3" x14ac:dyDescent="0.25">
      <c r="A473" t="s">
        <v>593</v>
      </c>
      <c r="B473" t="s">
        <v>0</v>
      </c>
      <c r="C473" t="s">
        <v>365</v>
      </c>
    </row>
    <row r="474" spans="1:3" x14ac:dyDescent="0.25">
      <c r="A474" t="s">
        <v>593</v>
      </c>
      <c r="B474" t="s">
        <v>6</v>
      </c>
      <c r="C474" t="s">
        <v>365</v>
      </c>
    </row>
    <row r="475" spans="1:3" x14ac:dyDescent="0.25">
      <c r="A475" t="s">
        <v>593</v>
      </c>
      <c r="B475" t="s">
        <v>6</v>
      </c>
      <c r="C475" t="s">
        <v>367</v>
      </c>
    </row>
    <row r="476" spans="1:3" x14ac:dyDescent="0.25">
      <c r="A476" t="s">
        <v>593</v>
      </c>
      <c r="B476" t="s">
        <v>0</v>
      </c>
      <c r="C476" t="s">
        <v>367</v>
      </c>
    </row>
    <row r="477" spans="1:3" x14ac:dyDescent="0.25">
      <c r="A477" t="s">
        <v>593</v>
      </c>
      <c r="B477" t="s">
        <v>0</v>
      </c>
      <c r="C477" t="s">
        <v>368</v>
      </c>
    </row>
    <row r="478" spans="1:3" x14ac:dyDescent="0.25">
      <c r="A478" t="s">
        <v>593</v>
      </c>
      <c r="B478" t="s">
        <v>6</v>
      </c>
      <c r="C478" t="s">
        <v>369</v>
      </c>
    </row>
    <row r="479" spans="1:3" x14ac:dyDescent="0.25">
      <c r="A479" t="s">
        <v>661</v>
      </c>
      <c r="B479" t="s">
        <v>0</v>
      </c>
      <c r="C479" t="s">
        <v>365</v>
      </c>
    </row>
    <row r="480" spans="1:3" x14ac:dyDescent="0.25">
      <c r="A480" t="s">
        <v>661</v>
      </c>
      <c r="B480" t="s">
        <v>6</v>
      </c>
      <c r="C480" t="s">
        <v>365</v>
      </c>
    </row>
    <row r="481" spans="1:3" x14ac:dyDescent="0.25">
      <c r="A481" t="s">
        <v>661</v>
      </c>
      <c r="B481" t="s">
        <v>6</v>
      </c>
      <c r="C481" t="s">
        <v>366</v>
      </c>
    </row>
    <row r="482" spans="1:3" x14ac:dyDescent="0.25">
      <c r="A482" t="s">
        <v>661</v>
      </c>
      <c r="B482" t="s">
        <v>0</v>
      </c>
      <c r="C482" t="s">
        <v>366</v>
      </c>
    </row>
    <row r="483" spans="1:3" x14ac:dyDescent="0.25">
      <c r="A483" t="s">
        <v>661</v>
      </c>
      <c r="B483" t="s">
        <v>0</v>
      </c>
      <c r="C483" t="s">
        <v>367</v>
      </c>
    </row>
    <row r="484" spans="1:3" x14ac:dyDescent="0.25">
      <c r="A484" t="s">
        <v>661</v>
      </c>
      <c r="B484" t="s">
        <v>6</v>
      </c>
      <c r="C484" t="s">
        <v>367</v>
      </c>
    </row>
    <row r="485" spans="1:3" x14ac:dyDescent="0.25">
      <c r="A485" t="s">
        <v>661</v>
      </c>
      <c r="B485" t="s">
        <v>6</v>
      </c>
      <c r="C485" t="s">
        <v>368</v>
      </c>
    </row>
    <row r="486" spans="1:3" x14ac:dyDescent="0.25">
      <c r="A486" t="s">
        <v>661</v>
      </c>
      <c r="B486" t="s">
        <v>0</v>
      </c>
      <c r="C486" t="s">
        <v>368</v>
      </c>
    </row>
    <row r="487" spans="1:3" x14ac:dyDescent="0.25">
      <c r="A487" t="s">
        <v>661</v>
      </c>
      <c r="B487" t="s">
        <v>0</v>
      </c>
      <c r="C487" t="s">
        <v>369</v>
      </c>
    </row>
    <row r="488" spans="1:3" x14ac:dyDescent="0.25">
      <c r="A488" t="s">
        <v>661</v>
      </c>
      <c r="B488" t="s">
        <v>6</v>
      </c>
      <c r="C488" t="s">
        <v>369</v>
      </c>
    </row>
    <row r="489" spans="1:3" x14ac:dyDescent="0.25">
      <c r="A489" t="s">
        <v>49</v>
      </c>
      <c r="B489" t="s">
        <v>0</v>
      </c>
      <c r="C489" t="s">
        <v>365</v>
      </c>
    </row>
    <row r="490" spans="1:3" x14ac:dyDescent="0.25">
      <c r="A490" t="s">
        <v>49</v>
      </c>
      <c r="B490" t="s">
        <v>6</v>
      </c>
      <c r="C490" t="s">
        <v>365</v>
      </c>
    </row>
    <row r="491" spans="1:3" x14ac:dyDescent="0.25">
      <c r="A491" t="s">
        <v>49</v>
      </c>
      <c r="B491" t="s">
        <v>6</v>
      </c>
      <c r="C491" t="s">
        <v>366</v>
      </c>
    </row>
    <row r="492" spans="1:3" x14ac:dyDescent="0.25">
      <c r="A492" t="s">
        <v>49</v>
      </c>
      <c r="B492" t="s">
        <v>0</v>
      </c>
      <c r="C492" t="s">
        <v>366</v>
      </c>
    </row>
    <row r="493" spans="1:3" x14ac:dyDescent="0.25">
      <c r="A493" t="s">
        <v>49</v>
      </c>
      <c r="B493" t="s">
        <v>0</v>
      </c>
      <c r="C493" t="s">
        <v>367</v>
      </c>
    </row>
    <row r="494" spans="1:3" x14ac:dyDescent="0.25">
      <c r="A494" t="s">
        <v>49</v>
      </c>
      <c r="B494" t="s">
        <v>6</v>
      </c>
      <c r="C494" t="s">
        <v>367</v>
      </c>
    </row>
    <row r="495" spans="1:3" x14ac:dyDescent="0.25">
      <c r="A495" t="s">
        <v>49</v>
      </c>
      <c r="B495" t="s">
        <v>0</v>
      </c>
      <c r="C495" t="s">
        <v>368</v>
      </c>
    </row>
    <row r="496" spans="1:3" x14ac:dyDescent="0.25">
      <c r="A496" t="s">
        <v>49</v>
      </c>
      <c r="B496" t="s">
        <v>6</v>
      </c>
      <c r="C496" t="s">
        <v>369</v>
      </c>
    </row>
    <row r="497" spans="1:3" x14ac:dyDescent="0.25">
      <c r="A497" t="s">
        <v>50</v>
      </c>
      <c r="B497" t="s">
        <v>0</v>
      </c>
      <c r="C497" t="s">
        <v>365</v>
      </c>
    </row>
    <row r="498" spans="1:3" x14ac:dyDescent="0.25">
      <c r="A498" t="s">
        <v>50</v>
      </c>
      <c r="B498" t="s">
        <v>6</v>
      </c>
      <c r="C498" t="s">
        <v>365</v>
      </c>
    </row>
    <row r="499" spans="1:3" x14ac:dyDescent="0.25">
      <c r="A499" t="s">
        <v>50</v>
      </c>
      <c r="B499" t="s">
        <v>0</v>
      </c>
      <c r="C499" t="s">
        <v>366</v>
      </c>
    </row>
    <row r="500" spans="1:3" x14ac:dyDescent="0.25">
      <c r="A500" t="s">
        <v>50</v>
      </c>
      <c r="B500" t="s">
        <v>0</v>
      </c>
      <c r="C500" t="s">
        <v>367</v>
      </c>
    </row>
    <row r="501" spans="1:3" x14ac:dyDescent="0.25">
      <c r="A501" t="s">
        <v>50</v>
      </c>
      <c r="B501" t="s">
        <v>0</v>
      </c>
      <c r="C501" t="s">
        <v>368</v>
      </c>
    </row>
    <row r="502" spans="1:3" x14ac:dyDescent="0.25">
      <c r="A502" t="s">
        <v>50</v>
      </c>
      <c r="B502" t="s">
        <v>6</v>
      </c>
      <c r="C502" t="s">
        <v>368</v>
      </c>
    </row>
    <row r="503" spans="1:3" x14ac:dyDescent="0.25">
      <c r="A503" t="s">
        <v>50</v>
      </c>
      <c r="B503" t="s">
        <v>6</v>
      </c>
      <c r="C503" t="s">
        <v>369</v>
      </c>
    </row>
    <row r="504" spans="1:3" x14ac:dyDescent="0.25">
      <c r="A504" t="s">
        <v>51</v>
      </c>
      <c r="B504" t="s">
        <v>0</v>
      </c>
      <c r="C504" t="s">
        <v>366</v>
      </c>
    </row>
    <row r="505" spans="1:3" x14ac:dyDescent="0.25">
      <c r="A505" t="s">
        <v>51</v>
      </c>
      <c r="B505" t="s">
        <v>6</v>
      </c>
      <c r="C505" t="s">
        <v>366</v>
      </c>
    </row>
    <row r="506" spans="1:3" x14ac:dyDescent="0.25">
      <c r="A506" t="s">
        <v>51</v>
      </c>
      <c r="B506" t="s">
        <v>6</v>
      </c>
      <c r="C506" t="s">
        <v>367</v>
      </c>
    </row>
    <row r="507" spans="1:3" x14ac:dyDescent="0.25">
      <c r="A507" t="s">
        <v>51</v>
      </c>
      <c r="B507" t="s">
        <v>0</v>
      </c>
      <c r="C507" t="s">
        <v>367</v>
      </c>
    </row>
    <row r="508" spans="1:3" x14ac:dyDescent="0.25">
      <c r="A508" t="s">
        <v>51</v>
      </c>
      <c r="B508" t="s">
        <v>0</v>
      </c>
      <c r="C508" t="s">
        <v>368</v>
      </c>
    </row>
    <row r="509" spans="1:3" x14ac:dyDescent="0.25">
      <c r="A509" t="s">
        <v>51</v>
      </c>
      <c r="B509" t="s">
        <v>6</v>
      </c>
      <c r="C509" t="s">
        <v>369</v>
      </c>
    </row>
    <row r="510" spans="1:3" x14ac:dyDescent="0.25">
      <c r="A510" t="s">
        <v>52</v>
      </c>
      <c r="B510" t="s">
        <v>0</v>
      </c>
      <c r="C510" t="s">
        <v>365</v>
      </c>
    </row>
    <row r="511" spans="1:3" x14ac:dyDescent="0.25">
      <c r="A511" t="s">
        <v>52</v>
      </c>
      <c r="B511" t="s">
        <v>6</v>
      </c>
      <c r="C511" t="s">
        <v>365</v>
      </c>
    </row>
    <row r="512" spans="1:3" x14ac:dyDescent="0.25">
      <c r="A512" t="s">
        <v>52</v>
      </c>
      <c r="B512" t="s">
        <v>6</v>
      </c>
      <c r="C512" t="s">
        <v>367</v>
      </c>
    </row>
    <row r="513" spans="1:3" x14ac:dyDescent="0.25">
      <c r="A513" t="s">
        <v>52</v>
      </c>
      <c r="B513" t="s">
        <v>0</v>
      </c>
      <c r="C513" t="s">
        <v>367</v>
      </c>
    </row>
    <row r="514" spans="1:3" x14ac:dyDescent="0.25">
      <c r="A514" t="s">
        <v>52</v>
      </c>
      <c r="B514" t="s">
        <v>0</v>
      </c>
      <c r="C514" t="s">
        <v>368</v>
      </c>
    </row>
    <row r="515" spans="1:3" x14ac:dyDescent="0.25">
      <c r="A515" t="s">
        <v>52</v>
      </c>
      <c r="B515" t="s">
        <v>0</v>
      </c>
      <c r="C515" t="s">
        <v>369</v>
      </c>
    </row>
    <row r="516" spans="1:3" x14ac:dyDescent="0.25">
      <c r="A516" t="s">
        <v>53</v>
      </c>
      <c r="B516" t="s">
        <v>6</v>
      </c>
      <c r="C516" t="s">
        <v>365</v>
      </c>
    </row>
    <row r="517" spans="1:3" x14ac:dyDescent="0.25">
      <c r="A517" t="s">
        <v>53</v>
      </c>
      <c r="B517" t="s">
        <v>0</v>
      </c>
      <c r="C517" t="s">
        <v>365</v>
      </c>
    </row>
    <row r="518" spans="1:3" x14ac:dyDescent="0.25">
      <c r="A518" t="s">
        <v>53</v>
      </c>
      <c r="B518" t="s">
        <v>6</v>
      </c>
      <c r="C518" t="s">
        <v>371</v>
      </c>
    </row>
    <row r="519" spans="1:3" x14ac:dyDescent="0.25">
      <c r="A519" t="s">
        <v>53</v>
      </c>
      <c r="B519" t="s">
        <v>6</v>
      </c>
      <c r="C519" t="s">
        <v>366</v>
      </c>
    </row>
    <row r="520" spans="1:3" x14ac:dyDescent="0.25">
      <c r="A520" t="s">
        <v>53</v>
      </c>
      <c r="B520" t="s">
        <v>0</v>
      </c>
      <c r="C520" t="s">
        <v>366</v>
      </c>
    </row>
    <row r="521" spans="1:3" x14ac:dyDescent="0.25">
      <c r="A521" t="s">
        <v>53</v>
      </c>
      <c r="B521" t="s">
        <v>0</v>
      </c>
      <c r="C521" t="s">
        <v>367</v>
      </c>
    </row>
    <row r="522" spans="1:3" x14ac:dyDescent="0.25">
      <c r="A522" t="s">
        <v>53</v>
      </c>
      <c r="B522" t="s">
        <v>6</v>
      </c>
      <c r="C522" t="s">
        <v>367</v>
      </c>
    </row>
    <row r="523" spans="1:3" x14ac:dyDescent="0.25">
      <c r="A523" t="s">
        <v>53</v>
      </c>
      <c r="B523" t="s">
        <v>0</v>
      </c>
      <c r="C523" t="s">
        <v>368</v>
      </c>
    </row>
    <row r="524" spans="1:3" x14ac:dyDescent="0.25">
      <c r="A524" t="s">
        <v>53</v>
      </c>
      <c r="B524" t="s">
        <v>6</v>
      </c>
      <c r="C524" t="s">
        <v>369</v>
      </c>
    </row>
    <row r="525" spans="1:3" x14ac:dyDescent="0.25">
      <c r="A525" t="s">
        <v>54</v>
      </c>
      <c r="B525" t="s">
        <v>0</v>
      </c>
      <c r="C525" t="s">
        <v>365</v>
      </c>
    </row>
    <row r="526" spans="1:3" x14ac:dyDescent="0.25">
      <c r="A526" t="s">
        <v>54</v>
      </c>
      <c r="B526" t="s">
        <v>6</v>
      </c>
      <c r="C526" t="s">
        <v>365</v>
      </c>
    </row>
    <row r="527" spans="1:3" x14ac:dyDescent="0.25">
      <c r="A527" t="s">
        <v>54</v>
      </c>
      <c r="B527" t="s">
        <v>0</v>
      </c>
      <c r="C527" t="s">
        <v>366</v>
      </c>
    </row>
    <row r="528" spans="1:3" x14ac:dyDescent="0.25">
      <c r="A528" t="s">
        <v>54</v>
      </c>
      <c r="B528" t="s">
        <v>0</v>
      </c>
      <c r="C528" t="s">
        <v>367</v>
      </c>
    </row>
    <row r="529" spans="1:3" x14ac:dyDescent="0.25">
      <c r="A529" t="s">
        <v>54</v>
      </c>
      <c r="B529" t="s">
        <v>6</v>
      </c>
      <c r="C529" t="s">
        <v>367</v>
      </c>
    </row>
    <row r="530" spans="1:3" x14ac:dyDescent="0.25">
      <c r="A530" t="s">
        <v>54</v>
      </c>
      <c r="B530" t="s">
        <v>6</v>
      </c>
      <c r="C530" t="s">
        <v>368</v>
      </c>
    </row>
    <row r="531" spans="1:3" x14ac:dyDescent="0.25">
      <c r="A531" t="s">
        <v>54</v>
      </c>
      <c r="B531" t="s">
        <v>0</v>
      </c>
      <c r="C531" t="s">
        <v>368</v>
      </c>
    </row>
    <row r="532" spans="1:3" x14ac:dyDescent="0.25">
      <c r="A532" t="s">
        <v>54</v>
      </c>
      <c r="B532" t="s">
        <v>0</v>
      </c>
      <c r="C532" t="s">
        <v>369</v>
      </c>
    </row>
    <row r="533" spans="1:3" x14ac:dyDescent="0.25">
      <c r="A533" t="s">
        <v>54</v>
      </c>
      <c r="B533" t="s">
        <v>6</v>
      </c>
      <c r="C533" t="s">
        <v>369</v>
      </c>
    </row>
    <row r="534" spans="1:3" x14ac:dyDescent="0.25">
      <c r="A534" t="s">
        <v>55</v>
      </c>
      <c r="B534" t="s">
        <v>0</v>
      </c>
      <c r="C534" t="s">
        <v>365</v>
      </c>
    </row>
    <row r="535" spans="1:3" x14ac:dyDescent="0.25">
      <c r="A535" t="s">
        <v>55</v>
      </c>
      <c r="B535" t="s">
        <v>6</v>
      </c>
      <c r="C535" t="s">
        <v>365</v>
      </c>
    </row>
    <row r="536" spans="1:3" x14ac:dyDescent="0.25">
      <c r="A536" t="s">
        <v>55</v>
      </c>
      <c r="B536" t="s">
        <v>6</v>
      </c>
      <c r="C536" t="s">
        <v>366</v>
      </c>
    </row>
    <row r="537" spans="1:3" x14ac:dyDescent="0.25">
      <c r="A537" t="s">
        <v>55</v>
      </c>
      <c r="B537" t="s">
        <v>0</v>
      </c>
      <c r="C537" t="s">
        <v>366</v>
      </c>
    </row>
    <row r="538" spans="1:3" x14ac:dyDescent="0.25">
      <c r="A538" t="s">
        <v>55</v>
      </c>
      <c r="B538" t="s">
        <v>0</v>
      </c>
      <c r="C538" t="s">
        <v>367</v>
      </c>
    </row>
    <row r="539" spans="1:3" x14ac:dyDescent="0.25">
      <c r="A539" t="s">
        <v>55</v>
      </c>
      <c r="B539" t="s">
        <v>6</v>
      </c>
      <c r="C539" t="s">
        <v>367</v>
      </c>
    </row>
    <row r="540" spans="1:3" x14ac:dyDescent="0.25">
      <c r="A540" t="s">
        <v>55</v>
      </c>
      <c r="B540" t="s">
        <v>0</v>
      </c>
      <c r="C540" t="s">
        <v>368</v>
      </c>
    </row>
    <row r="541" spans="1:3" x14ac:dyDescent="0.25">
      <c r="A541" t="s">
        <v>55</v>
      </c>
      <c r="B541" t="s">
        <v>6</v>
      </c>
      <c r="C541" t="s">
        <v>369</v>
      </c>
    </row>
    <row r="542" spans="1:3" x14ac:dyDescent="0.25">
      <c r="A542" t="s">
        <v>257</v>
      </c>
      <c r="B542" t="s">
        <v>0</v>
      </c>
      <c r="C542" t="s">
        <v>365</v>
      </c>
    </row>
    <row r="543" spans="1:3" x14ac:dyDescent="0.25">
      <c r="A543" t="s">
        <v>257</v>
      </c>
      <c r="B543" t="s">
        <v>6</v>
      </c>
      <c r="C543" t="s">
        <v>365</v>
      </c>
    </row>
    <row r="544" spans="1:3" x14ac:dyDescent="0.25">
      <c r="A544" t="s">
        <v>257</v>
      </c>
      <c r="B544" t="s">
        <v>6</v>
      </c>
      <c r="C544" t="s">
        <v>366</v>
      </c>
    </row>
    <row r="545" spans="1:3" x14ac:dyDescent="0.25">
      <c r="A545" t="s">
        <v>257</v>
      </c>
      <c r="B545" t="s">
        <v>0</v>
      </c>
      <c r="C545" t="s">
        <v>366</v>
      </c>
    </row>
    <row r="546" spans="1:3" x14ac:dyDescent="0.25">
      <c r="A546" t="s">
        <v>257</v>
      </c>
      <c r="B546" t="s">
        <v>0</v>
      </c>
      <c r="C546" t="s">
        <v>367</v>
      </c>
    </row>
    <row r="547" spans="1:3" x14ac:dyDescent="0.25">
      <c r="A547" t="s">
        <v>257</v>
      </c>
      <c r="B547" t="s">
        <v>0</v>
      </c>
      <c r="C547" t="s">
        <v>368</v>
      </c>
    </row>
    <row r="548" spans="1:3" x14ac:dyDescent="0.25">
      <c r="A548" t="s">
        <v>257</v>
      </c>
      <c r="B548" t="s">
        <v>6</v>
      </c>
      <c r="C548" t="s">
        <v>368</v>
      </c>
    </row>
    <row r="549" spans="1:3" x14ac:dyDescent="0.25">
      <c r="A549" t="s">
        <v>257</v>
      </c>
      <c r="B549" t="s">
        <v>6</v>
      </c>
      <c r="C549" t="s">
        <v>369</v>
      </c>
    </row>
    <row r="550" spans="1:3" x14ac:dyDescent="0.25">
      <c r="A550" t="s">
        <v>387</v>
      </c>
      <c r="B550" t="s">
        <v>0</v>
      </c>
      <c r="C550" t="s">
        <v>365</v>
      </c>
    </row>
    <row r="551" spans="1:3" x14ac:dyDescent="0.25">
      <c r="A551" t="s">
        <v>387</v>
      </c>
      <c r="B551" t="s">
        <v>6</v>
      </c>
      <c r="C551" t="s">
        <v>365</v>
      </c>
    </row>
    <row r="552" spans="1:3" x14ac:dyDescent="0.25">
      <c r="A552" t="s">
        <v>387</v>
      </c>
      <c r="B552" t="s">
        <v>0</v>
      </c>
      <c r="C552" t="s">
        <v>366</v>
      </c>
    </row>
    <row r="553" spans="1:3" x14ac:dyDescent="0.25">
      <c r="A553" t="s">
        <v>387</v>
      </c>
      <c r="B553" t="s">
        <v>0</v>
      </c>
      <c r="C553" t="s">
        <v>367</v>
      </c>
    </row>
    <row r="554" spans="1:3" x14ac:dyDescent="0.25">
      <c r="A554" t="s">
        <v>387</v>
      </c>
      <c r="B554" t="s">
        <v>6</v>
      </c>
      <c r="C554" t="s">
        <v>367</v>
      </c>
    </row>
    <row r="555" spans="1:3" x14ac:dyDescent="0.25">
      <c r="A555" t="s">
        <v>387</v>
      </c>
      <c r="B555" t="s">
        <v>0</v>
      </c>
      <c r="C555" t="s">
        <v>368</v>
      </c>
    </row>
    <row r="556" spans="1:3" x14ac:dyDescent="0.25">
      <c r="A556" t="s">
        <v>387</v>
      </c>
      <c r="B556" t="s">
        <v>6</v>
      </c>
      <c r="C556" t="s">
        <v>369</v>
      </c>
    </row>
    <row r="557" spans="1:3" x14ac:dyDescent="0.25">
      <c r="A557" t="s">
        <v>56</v>
      </c>
      <c r="B557" t="s">
        <v>0</v>
      </c>
      <c r="C557" t="s">
        <v>365</v>
      </c>
    </row>
    <row r="558" spans="1:3" x14ac:dyDescent="0.25">
      <c r="A558" t="s">
        <v>56</v>
      </c>
      <c r="B558" t="s">
        <v>6</v>
      </c>
      <c r="C558" t="s">
        <v>365</v>
      </c>
    </row>
    <row r="559" spans="1:3" x14ac:dyDescent="0.25">
      <c r="A559" t="s">
        <v>56</v>
      </c>
      <c r="B559" t="s">
        <v>0</v>
      </c>
      <c r="C559" t="s">
        <v>366</v>
      </c>
    </row>
    <row r="560" spans="1:3" x14ac:dyDescent="0.25">
      <c r="A560" t="s">
        <v>56</v>
      </c>
      <c r="B560" t="s">
        <v>0</v>
      </c>
      <c r="C560" t="s">
        <v>367</v>
      </c>
    </row>
    <row r="561" spans="1:3" x14ac:dyDescent="0.25">
      <c r="A561" t="s">
        <v>56</v>
      </c>
      <c r="B561" t="s">
        <v>6</v>
      </c>
      <c r="C561" t="s">
        <v>367</v>
      </c>
    </row>
    <row r="562" spans="1:3" x14ac:dyDescent="0.25">
      <c r="A562" t="s">
        <v>56</v>
      </c>
      <c r="B562" t="s">
        <v>0</v>
      </c>
      <c r="C562" t="s">
        <v>368</v>
      </c>
    </row>
    <row r="563" spans="1:3" x14ac:dyDescent="0.25">
      <c r="A563" t="s">
        <v>56</v>
      </c>
      <c r="B563" t="s">
        <v>0</v>
      </c>
      <c r="C563" t="s">
        <v>369</v>
      </c>
    </row>
    <row r="564" spans="1:3" x14ac:dyDescent="0.25">
      <c r="A564" t="s">
        <v>56</v>
      </c>
      <c r="B564" t="s">
        <v>6</v>
      </c>
      <c r="C564" t="s">
        <v>369</v>
      </c>
    </row>
    <row r="565" spans="1:3" x14ac:dyDescent="0.25">
      <c r="A565" t="s">
        <v>388</v>
      </c>
      <c r="B565" t="s">
        <v>0</v>
      </c>
      <c r="C565" t="s">
        <v>365</v>
      </c>
    </row>
    <row r="566" spans="1:3" x14ac:dyDescent="0.25">
      <c r="A566" t="s">
        <v>388</v>
      </c>
      <c r="B566" t="s">
        <v>6</v>
      </c>
      <c r="C566" t="s">
        <v>365</v>
      </c>
    </row>
    <row r="567" spans="1:3" x14ac:dyDescent="0.25">
      <c r="A567" t="s">
        <v>388</v>
      </c>
      <c r="B567" t="s">
        <v>6</v>
      </c>
      <c r="C567" t="s">
        <v>366</v>
      </c>
    </row>
    <row r="568" spans="1:3" x14ac:dyDescent="0.25">
      <c r="A568" t="s">
        <v>388</v>
      </c>
      <c r="B568" t="s">
        <v>0</v>
      </c>
      <c r="C568" t="s">
        <v>366</v>
      </c>
    </row>
    <row r="569" spans="1:3" x14ac:dyDescent="0.25">
      <c r="A569" t="s">
        <v>388</v>
      </c>
      <c r="B569" t="s">
        <v>0</v>
      </c>
      <c r="C569" t="s">
        <v>367</v>
      </c>
    </row>
    <row r="570" spans="1:3" x14ac:dyDescent="0.25">
      <c r="A570" t="s">
        <v>388</v>
      </c>
      <c r="B570" t="s">
        <v>6</v>
      </c>
      <c r="C570" t="s">
        <v>367</v>
      </c>
    </row>
    <row r="571" spans="1:3" x14ac:dyDescent="0.25">
      <c r="A571" t="s">
        <v>388</v>
      </c>
      <c r="B571" t="s">
        <v>6</v>
      </c>
      <c r="C571" t="s">
        <v>368</v>
      </c>
    </row>
    <row r="572" spans="1:3" x14ac:dyDescent="0.25">
      <c r="A572" t="s">
        <v>388</v>
      </c>
      <c r="B572" t="s">
        <v>0</v>
      </c>
      <c r="C572" t="s">
        <v>368</v>
      </c>
    </row>
    <row r="573" spans="1:3" x14ac:dyDescent="0.25">
      <c r="A573" t="s">
        <v>57</v>
      </c>
      <c r="B573" t="s">
        <v>0</v>
      </c>
      <c r="C573" t="s">
        <v>365</v>
      </c>
    </row>
    <row r="574" spans="1:3" x14ac:dyDescent="0.25">
      <c r="A574" t="s">
        <v>57</v>
      </c>
      <c r="B574" t="s">
        <v>6</v>
      </c>
      <c r="C574" t="s">
        <v>365</v>
      </c>
    </row>
    <row r="575" spans="1:3" x14ac:dyDescent="0.25">
      <c r="A575" t="s">
        <v>57</v>
      </c>
      <c r="B575" t="s">
        <v>6</v>
      </c>
      <c r="C575" t="s">
        <v>366</v>
      </c>
    </row>
    <row r="576" spans="1:3" x14ac:dyDescent="0.25">
      <c r="A576" t="s">
        <v>57</v>
      </c>
      <c r="B576" t="s">
        <v>0</v>
      </c>
      <c r="C576" t="s">
        <v>366</v>
      </c>
    </row>
    <row r="577" spans="1:4" x14ac:dyDescent="0.25">
      <c r="A577" t="s">
        <v>57</v>
      </c>
      <c r="B577" t="s">
        <v>0</v>
      </c>
      <c r="C577" t="s">
        <v>367</v>
      </c>
    </row>
    <row r="578" spans="1:4" x14ac:dyDescent="0.25">
      <c r="A578" t="s">
        <v>57</v>
      </c>
      <c r="B578" t="s">
        <v>6</v>
      </c>
      <c r="C578" t="s">
        <v>367</v>
      </c>
    </row>
    <row r="579" spans="1:4" x14ac:dyDescent="0.25">
      <c r="A579" t="s">
        <v>57</v>
      </c>
      <c r="B579" t="s">
        <v>6</v>
      </c>
      <c r="C579" t="s">
        <v>368</v>
      </c>
    </row>
    <row r="580" spans="1:4" x14ac:dyDescent="0.25">
      <c r="A580" t="s">
        <v>57</v>
      </c>
      <c r="B580" t="s">
        <v>0</v>
      </c>
      <c r="C580" t="s">
        <v>368</v>
      </c>
    </row>
    <row r="581" spans="1:4" x14ac:dyDescent="0.25">
      <c r="A581" t="s">
        <v>57</v>
      </c>
      <c r="B581" t="s">
        <v>0</v>
      </c>
      <c r="C581" t="s">
        <v>369</v>
      </c>
    </row>
    <row r="582" spans="1:4" x14ac:dyDescent="0.25">
      <c r="A582" t="s">
        <v>57</v>
      </c>
      <c r="B582" t="s">
        <v>6</v>
      </c>
      <c r="C582" t="s">
        <v>369</v>
      </c>
    </row>
    <row r="583" spans="1:4" x14ac:dyDescent="0.25">
      <c r="A583" t="s">
        <v>58</v>
      </c>
      <c r="B583" t="s">
        <v>0</v>
      </c>
      <c r="C583" t="s">
        <v>365</v>
      </c>
    </row>
    <row r="584" spans="1:4" x14ac:dyDescent="0.25">
      <c r="A584" t="s">
        <v>58</v>
      </c>
      <c r="B584" t="s">
        <v>0</v>
      </c>
      <c r="C584" t="s">
        <v>366</v>
      </c>
    </row>
    <row r="585" spans="1:4" x14ac:dyDescent="0.25">
      <c r="A585" t="s">
        <v>58</v>
      </c>
      <c r="B585" t="s">
        <v>0</v>
      </c>
      <c r="C585" t="s">
        <v>367</v>
      </c>
    </row>
    <row r="586" spans="1:4" x14ac:dyDescent="0.25">
      <c r="A586" t="s">
        <v>58</v>
      </c>
      <c r="B586" t="s">
        <v>0</v>
      </c>
      <c r="C586" t="s">
        <v>368</v>
      </c>
    </row>
    <row r="587" spans="1:4" x14ac:dyDescent="0.25">
      <c r="A587" t="s">
        <v>58</v>
      </c>
      <c r="B587" t="s">
        <v>6</v>
      </c>
      <c r="C587" t="s">
        <v>227</v>
      </c>
      <c r="D587" t="s">
        <v>229</v>
      </c>
    </row>
    <row r="588" spans="1:4" x14ac:dyDescent="0.25">
      <c r="A588" t="s">
        <v>59</v>
      </c>
      <c r="B588" t="s">
        <v>0</v>
      </c>
      <c r="C588" t="s">
        <v>366</v>
      </c>
    </row>
    <row r="589" spans="1:4" x14ac:dyDescent="0.25">
      <c r="A589" t="s">
        <v>59</v>
      </c>
      <c r="B589" t="s">
        <v>6</v>
      </c>
      <c r="C589" t="s">
        <v>366</v>
      </c>
    </row>
    <row r="590" spans="1:4" x14ac:dyDescent="0.25">
      <c r="A590" t="s">
        <v>59</v>
      </c>
      <c r="B590" t="s">
        <v>6</v>
      </c>
      <c r="C590" t="s">
        <v>367</v>
      </c>
    </row>
    <row r="591" spans="1:4" x14ac:dyDescent="0.25">
      <c r="A591" t="s">
        <v>59</v>
      </c>
      <c r="B591" t="s">
        <v>0</v>
      </c>
      <c r="C591" t="s">
        <v>367</v>
      </c>
    </row>
    <row r="592" spans="1:4" x14ac:dyDescent="0.25">
      <c r="A592" t="s">
        <v>59</v>
      </c>
      <c r="B592" t="s">
        <v>0</v>
      </c>
      <c r="C592" t="s">
        <v>368</v>
      </c>
    </row>
    <row r="593" spans="1:3" x14ac:dyDescent="0.25">
      <c r="A593" t="s">
        <v>59</v>
      </c>
      <c r="B593" t="s">
        <v>6</v>
      </c>
      <c r="C593" t="s">
        <v>369</v>
      </c>
    </row>
    <row r="594" spans="1:3" x14ac:dyDescent="0.25">
      <c r="A594" t="s">
        <v>60</v>
      </c>
      <c r="B594" t="s">
        <v>0</v>
      </c>
      <c r="C594" t="s">
        <v>365</v>
      </c>
    </row>
    <row r="595" spans="1:3" x14ac:dyDescent="0.25">
      <c r="A595" t="s">
        <v>60</v>
      </c>
      <c r="B595" t="s">
        <v>6</v>
      </c>
      <c r="C595" t="s">
        <v>365</v>
      </c>
    </row>
    <row r="596" spans="1:3" x14ac:dyDescent="0.25">
      <c r="A596" t="s">
        <v>60</v>
      </c>
      <c r="B596" t="s">
        <v>6</v>
      </c>
      <c r="C596" t="s">
        <v>371</v>
      </c>
    </row>
    <row r="597" spans="1:3" x14ac:dyDescent="0.25">
      <c r="A597" t="s">
        <v>60</v>
      </c>
      <c r="B597" t="s">
        <v>0</v>
      </c>
      <c r="C597" t="s">
        <v>371</v>
      </c>
    </row>
    <row r="598" spans="1:3" x14ac:dyDescent="0.25">
      <c r="A598" t="s">
        <v>60</v>
      </c>
      <c r="B598" t="s">
        <v>0</v>
      </c>
      <c r="C598" t="s">
        <v>366</v>
      </c>
    </row>
    <row r="599" spans="1:3" x14ac:dyDescent="0.25">
      <c r="A599" t="s">
        <v>60</v>
      </c>
      <c r="B599" t="s">
        <v>0</v>
      </c>
      <c r="C599" t="s">
        <v>367</v>
      </c>
    </row>
    <row r="600" spans="1:3" x14ac:dyDescent="0.25">
      <c r="A600" t="s">
        <v>60</v>
      </c>
      <c r="B600" t="s">
        <v>6</v>
      </c>
      <c r="C600" t="s">
        <v>367</v>
      </c>
    </row>
    <row r="601" spans="1:3" x14ac:dyDescent="0.25">
      <c r="A601" t="s">
        <v>60</v>
      </c>
      <c r="B601" t="s">
        <v>6</v>
      </c>
      <c r="C601" t="s">
        <v>368</v>
      </c>
    </row>
    <row r="602" spans="1:3" x14ac:dyDescent="0.25">
      <c r="A602" t="s">
        <v>60</v>
      </c>
      <c r="B602" t="s">
        <v>0</v>
      </c>
      <c r="C602" t="s">
        <v>368</v>
      </c>
    </row>
    <row r="603" spans="1:3" x14ac:dyDescent="0.25">
      <c r="A603" t="s">
        <v>60</v>
      </c>
      <c r="B603" t="s">
        <v>0</v>
      </c>
      <c r="C603" t="s">
        <v>369</v>
      </c>
    </row>
    <row r="604" spans="1:3" x14ac:dyDescent="0.25">
      <c r="A604" t="s">
        <v>60</v>
      </c>
      <c r="B604" t="s">
        <v>6</v>
      </c>
      <c r="C604" t="s">
        <v>369</v>
      </c>
    </row>
    <row r="605" spans="1:3" x14ac:dyDescent="0.25">
      <c r="A605" t="s">
        <v>613</v>
      </c>
      <c r="B605" t="s">
        <v>0</v>
      </c>
      <c r="C605" t="s">
        <v>365</v>
      </c>
    </row>
    <row r="606" spans="1:3" x14ac:dyDescent="0.25">
      <c r="A606" t="s">
        <v>613</v>
      </c>
      <c r="B606" t="s">
        <v>6</v>
      </c>
      <c r="C606" t="s">
        <v>365</v>
      </c>
    </row>
    <row r="607" spans="1:3" x14ac:dyDescent="0.25">
      <c r="A607" t="s">
        <v>613</v>
      </c>
      <c r="B607" t="s">
        <v>0</v>
      </c>
      <c r="C607" t="s">
        <v>366</v>
      </c>
    </row>
    <row r="608" spans="1:3" x14ac:dyDescent="0.25">
      <c r="A608" t="s">
        <v>613</v>
      </c>
      <c r="B608" t="s">
        <v>6</v>
      </c>
      <c r="C608" t="s">
        <v>367</v>
      </c>
    </row>
    <row r="609" spans="1:3" x14ac:dyDescent="0.25">
      <c r="A609" t="s">
        <v>613</v>
      </c>
      <c r="B609" t="s">
        <v>0</v>
      </c>
      <c r="C609" t="s">
        <v>368</v>
      </c>
    </row>
    <row r="610" spans="1:3" x14ac:dyDescent="0.25">
      <c r="A610" t="s">
        <v>61</v>
      </c>
      <c r="B610" t="s">
        <v>0</v>
      </c>
      <c r="C610" t="s">
        <v>365</v>
      </c>
    </row>
    <row r="611" spans="1:3" x14ac:dyDescent="0.25">
      <c r="A611" t="s">
        <v>61</v>
      </c>
      <c r="B611" t="s">
        <v>6</v>
      </c>
      <c r="C611" t="s">
        <v>365</v>
      </c>
    </row>
    <row r="612" spans="1:3" x14ac:dyDescent="0.25">
      <c r="A612" t="s">
        <v>61</v>
      </c>
      <c r="B612" t="s">
        <v>0</v>
      </c>
      <c r="C612" t="s">
        <v>366</v>
      </c>
    </row>
    <row r="613" spans="1:3" x14ac:dyDescent="0.25">
      <c r="A613" t="s">
        <v>61</v>
      </c>
      <c r="B613" t="s">
        <v>0</v>
      </c>
      <c r="C613" t="s">
        <v>367</v>
      </c>
    </row>
    <row r="614" spans="1:3" x14ac:dyDescent="0.25">
      <c r="A614" t="s">
        <v>61</v>
      </c>
      <c r="B614" t="s">
        <v>6</v>
      </c>
      <c r="C614" t="s">
        <v>367</v>
      </c>
    </row>
    <row r="615" spans="1:3" x14ac:dyDescent="0.25">
      <c r="A615" t="s">
        <v>61</v>
      </c>
      <c r="B615" t="s">
        <v>0</v>
      </c>
      <c r="C615" t="s">
        <v>368</v>
      </c>
    </row>
    <row r="616" spans="1:3" x14ac:dyDescent="0.25">
      <c r="A616" t="s">
        <v>61</v>
      </c>
      <c r="B616" t="s">
        <v>6</v>
      </c>
      <c r="C616" t="s">
        <v>369</v>
      </c>
    </row>
    <row r="617" spans="1:3" x14ac:dyDescent="0.25">
      <c r="A617" t="s">
        <v>260</v>
      </c>
      <c r="B617" t="s">
        <v>0</v>
      </c>
      <c r="C617" t="s">
        <v>365</v>
      </c>
    </row>
    <row r="618" spans="1:3" x14ac:dyDescent="0.25">
      <c r="A618" t="s">
        <v>260</v>
      </c>
      <c r="B618" t="s">
        <v>6</v>
      </c>
      <c r="C618" t="s">
        <v>365</v>
      </c>
    </row>
    <row r="619" spans="1:3" x14ac:dyDescent="0.25">
      <c r="A619" t="s">
        <v>260</v>
      </c>
      <c r="B619" t="s">
        <v>6</v>
      </c>
      <c r="C619" t="s">
        <v>371</v>
      </c>
    </row>
    <row r="620" spans="1:3" x14ac:dyDescent="0.25">
      <c r="A620" t="s">
        <v>260</v>
      </c>
      <c r="B620" t="s">
        <v>6</v>
      </c>
      <c r="C620" t="s">
        <v>366</v>
      </c>
    </row>
    <row r="621" spans="1:3" x14ac:dyDescent="0.25">
      <c r="A621" t="s">
        <v>260</v>
      </c>
      <c r="B621" t="s">
        <v>0</v>
      </c>
      <c r="C621" t="s">
        <v>366</v>
      </c>
    </row>
    <row r="622" spans="1:3" x14ac:dyDescent="0.25">
      <c r="A622" t="s">
        <v>260</v>
      </c>
      <c r="B622" t="s">
        <v>0</v>
      </c>
      <c r="C622" t="s">
        <v>367</v>
      </c>
    </row>
    <row r="623" spans="1:3" x14ac:dyDescent="0.25">
      <c r="A623" t="s">
        <v>260</v>
      </c>
      <c r="B623" t="s">
        <v>6</v>
      </c>
      <c r="C623" t="s">
        <v>367</v>
      </c>
    </row>
    <row r="624" spans="1:3" x14ac:dyDescent="0.25">
      <c r="A624" t="s">
        <v>260</v>
      </c>
      <c r="B624" t="s">
        <v>0</v>
      </c>
      <c r="C624" t="s">
        <v>368</v>
      </c>
    </row>
    <row r="625" spans="1:4" x14ac:dyDescent="0.25">
      <c r="A625" t="s">
        <v>260</v>
      </c>
      <c r="B625" t="s">
        <v>6</v>
      </c>
      <c r="C625" t="s">
        <v>369</v>
      </c>
    </row>
    <row r="626" spans="1:4" x14ac:dyDescent="0.25">
      <c r="A626" s="42" t="s">
        <v>260</v>
      </c>
      <c r="B626" s="42" t="s">
        <v>532</v>
      </c>
      <c r="C626" s="42" t="s">
        <v>532</v>
      </c>
      <c r="D626" s="42" t="s">
        <v>532</v>
      </c>
    </row>
    <row r="627" spans="1:4" x14ac:dyDescent="0.25">
      <c r="A627" t="s">
        <v>62</v>
      </c>
      <c r="B627" t="s">
        <v>0</v>
      </c>
      <c r="C627" t="s">
        <v>365</v>
      </c>
    </row>
    <row r="628" spans="1:4" x14ac:dyDescent="0.25">
      <c r="A628" t="s">
        <v>62</v>
      </c>
      <c r="B628" t="s">
        <v>6</v>
      </c>
      <c r="C628" t="s">
        <v>365</v>
      </c>
    </row>
    <row r="629" spans="1:4" x14ac:dyDescent="0.25">
      <c r="A629" t="s">
        <v>62</v>
      </c>
      <c r="B629" t="s">
        <v>6</v>
      </c>
      <c r="C629" t="s">
        <v>370</v>
      </c>
    </row>
    <row r="630" spans="1:4" x14ac:dyDescent="0.25">
      <c r="A630" t="s">
        <v>62</v>
      </c>
      <c r="B630" t="s">
        <v>6</v>
      </c>
      <c r="C630" t="s">
        <v>366</v>
      </c>
    </row>
    <row r="631" spans="1:4" x14ac:dyDescent="0.25">
      <c r="A631" t="s">
        <v>62</v>
      </c>
      <c r="B631" t="s">
        <v>0</v>
      </c>
      <c r="C631" t="s">
        <v>366</v>
      </c>
    </row>
    <row r="632" spans="1:4" x14ac:dyDescent="0.25">
      <c r="A632" t="s">
        <v>62</v>
      </c>
      <c r="B632" t="s">
        <v>0</v>
      </c>
      <c r="C632" t="s">
        <v>367</v>
      </c>
    </row>
    <row r="633" spans="1:4" x14ac:dyDescent="0.25">
      <c r="A633" t="s">
        <v>62</v>
      </c>
      <c r="B633" t="s">
        <v>6</v>
      </c>
      <c r="C633" t="s">
        <v>367</v>
      </c>
    </row>
    <row r="634" spans="1:4" x14ac:dyDescent="0.25">
      <c r="A634" t="s">
        <v>62</v>
      </c>
      <c r="B634" t="s">
        <v>0</v>
      </c>
      <c r="C634" t="s">
        <v>368</v>
      </c>
    </row>
    <row r="635" spans="1:4" x14ac:dyDescent="0.25">
      <c r="A635" t="s">
        <v>62</v>
      </c>
      <c r="B635" t="s">
        <v>0</v>
      </c>
      <c r="C635" t="s">
        <v>369</v>
      </c>
    </row>
    <row r="636" spans="1:4" x14ac:dyDescent="0.25">
      <c r="A636" t="s">
        <v>62</v>
      </c>
      <c r="B636" t="s">
        <v>6</v>
      </c>
      <c r="C636" t="s">
        <v>369</v>
      </c>
    </row>
    <row r="637" spans="1:4" x14ac:dyDescent="0.25">
      <c r="A637" t="s">
        <v>63</v>
      </c>
      <c r="B637" t="s">
        <v>0</v>
      </c>
      <c r="C637" t="s">
        <v>366</v>
      </c>
    </row>
    <row r="638" spans="1:4" x14ac:dyDescent="0.25">
      <c r="A638" t="s">
        <v>63</v>
      </c>
      <c r="B638" t="s">
        <v>6</v>
      </c>
      <c r="C638" t="s">
        <v>366</v>
      </c>
    </row>
    <row r="639" spans="1:4" x14ac:dyDescent="0.25">
      <c r="A639" t="s">
        <v>63</v>
      </c>
      <c r="B639" t="s">
        <v>6</v>
      </c>
      <c r="C639" t="s">
        <v>367</v>
      </c>
    </row>
    <row r="640" spans="1:4" x14ac:dyDescent="0.25">
      <c r="A640" t="s">
        <v>63</v>
      </c>
      <c r="B640" t="s">
        <v>0</v>
      </c>
      <c r="C640" t="s">
        <v>367</v>
      </c>
    </row>
    <row r="641" spans="1:3" x14ac:dyDescent="0.25">
      <c r="A641" t="s">
        <v>63</v>
      </c>
      <c r="B641" t="s">
        <v>0</v>
      </c>
      <c r="C641" t="s">
        <v>368</v>
      </c>
    </row>
    <row r="642" spans="1:3" x14ac:dyDescent="0.25">
      <c r="A642" t="s">
        <v>63</v>
      </c>
      <c r="B642" t="s">
        <v>6</v>
      </c>
      <c r="C642" t="s">
        <v>369</v>
      </c>
    </row>
    <row r="643" spans="1:3" x14ac:dyDescent="0.25">
      <c r="A643" t="s">
        <v>64</v>
      </c>
      <c r="B643" t="s">
        <v>0</v>
      </c>
      <c r="C643" t="s">
        <v>365</v>
      </c>
    </row>
    <row r="644" spans="1:3" x14ac:dyDescent="0.25">
      <c r="A644" t="s">
        <v>64</v>
      </c>
      <c r="B644" t="s">
        <v>6</v>
      </c>
      <c r="C644" t="s">
        <v>365</v>
      </c>
    </row>
    <row r="645" spans="1:3" x14ac:dyDescent="0.25">
      <c r="A645" t="s">
        <v>64</v>
      </c>
      <c r="B645" t="s">
        <v>6</v>
      </c>
      <c r="C645" t="s">
        <v>366</v>
      </c>
    </row>
    <row r="646" spans="1:3" x14ac:dyDescent="0.25">
      <c r="A646" t="s">
        <v>64</v>
      </c>
      <c r="B646" t="s">
        <v>0</v>
      </c>
      <c r="C646" t="s">
        <v>366</v>
      </c>
    </row>
    <row r="647" spans="1:3" x14ac:dyDescent="0.25">
      <c r="A647" t="s">
        <v>64</v>
      </c>
      <c r="B647" t="s">
        <v>0</v>
      </c>
      <c r="C647" t="s">
        <v>368</v>
      </c>
    </row>
    <row r="648" spans="1:3" x14ac:dyDescent="0.25">
      <c r="A648" t="s">
        <v>64</v>
      </c>
      <c r="B648" t="s">
        <v>6</v>
      </c>
      <c r="C648" t="s">
        <v>368</v>
      </c>
    </row>
    <row r="649" spans="1:3" x14ac:dyDescent="0.25">
      <c r="A649" t="s">
        <v>64</v>
      </c>
      <c r="B649" t="s">
        <v>6</v>
      </c>
      <c r="C649" t="s">
        <v>369</v>
      </c>
    </row>
    <row r="650" spans="1:3" x14ac:dyDescent="0.25">
      <c r="A650" t="s">
        <v>64</v>
      </c>
      <c r="B650" t="s">
        <v>0</v>
      </c>
      <c r="C650" t="s">
        <v>369</v>
      </c>
    </row>
    <row r="651" spans="1:3" x14ac:dyDescent="0.25">
      <c r="A651" t="s">
        <v>65</v>
      </c>
      <c r="B651" t="s">
        <v>0</v>
      </c>
      <c r="C651" t="s">
        <v>365</v>
      </c>
    </row>
    <row r="652" spans="1:3" x14ac:dyDescent="0.25">
      <c r="A652" t="s">
        <v>65</v>
      </c>
      <c r="B652" t="s">
        <v>6</v>
      </c>
      <c r="C652" t="s">
        <v>365</v>
      </c>
    </row>
    <row r="653" spans="1:3" x14ac:dyDescent="0.25">
      <c r="A653" t="s">
        <v>65</v>
      </c>
      <c r="B653" t="s">
        <v>6</v>
      </c>
      <c r="C653" t="s">
        <v>366</v>
      </c>
    </row>
    <row r="654" spans="1:3" x14ac:dyDescent="0.25">
      <c r="A654" t="s">
        <v>65</v>
      </c>
      <c r="B654" t="s">
        <v>0</v>
      </c>
      <c r="C654" t="s">
        <v>366</v>
      </c>
    </row>
    <row r="655" spans="1:3" x14ac:dyDescent="0.25">
      <c r="A655" t="s">
        <v>65</v>
      </c>
      <c r="B655" t="s">
        <v>0</v>
      </c>
      <c r="C655" t="s">
        <v>367</v>
      </c>
    </row>
    <row r="656" spans="1:3" x14ac:dyDescent="0.25">
      <c r="A656" t="s">
        <v>65</v>
      </c>
      <c r="B656" t="s">
        <v>6</v>
      </c>
      <c r="C656" t="s">
        <v>367</v>
      </c>
    </row>
    <row r="657" spans="1:3" x14ac:dyDescent="0.25">
      <c r="A657" t="s">
        <v>65</v>
      </c>
      <c r="B657" t="s">
        <v>6</v>
      </c>
      <c r="C657" t="s">
        <v>368</v>
      </c>
    </row>
    <row r="658" spans="1:3" x14ac:dyDescent="0.25">
      <c r="A658" t="s">
        <v>65</v>
      </c>
      <c r="B658" t="s">
        <v>0</v>
      </c>
      <c r="C658" t="s">
        <v>368</v>
      </c>
    </row>
    <row r="659" spans="1:3" x14ac:dyDescent="0.25">
      <c r="A659" t="s">
        <v>65</v>
      </c>
      <c r="B659" t="s">
        <v>0</v>
      </c>
      <c r="C659" t="s">
        <v>369</v>
      </c>
    </row>
    <row r="660" spans="1:3" x14ac:dyDescent="0.25">
      <c r="A660" t="s">
        <v>65</v>
      </c>
      <c r="B660" t="s">
        <v>6</v>
      </c>
      <c r="C660" t="s">
        <v>369</v>
      </c>
    </row>
    <row r="661" spans="1:3" x14ac:dyDescent="0.25">
      <c r="A661" t="s">
        <v>594</v>
      </c>
      <c r="B661" t="s">
        <v>0</v>
      </c>
      <c r="C661" t="s">
        <v>365</v>
      </c>
    </row>
    <row r="662" spans="1:3" x14ac:dyDescent="0.25">
      <c r="A662" t="s">
        <v>594</v>
      </c>
      <c r="B662" t="s">
        <v>6</v>
      </c>
      <c r="C662" t="s">
        <v>365</v>
      </c>
    </row>
    <row r="663" spans="1:3" x14ac:dyDescent="0.25">
      <c r="A663" t="s">
        <v>594</v>
      </c>
      <c r="B663" t="s">
        <v>0</v>
      </c>
      <c r="C663" t="s">
        <v>366</v>
      </c>
    </row>
    <row r="664" spans="1:3" x14ac:dyDescent="0.25">
      <c r="A664" t="s">
        <v>594</v>
      </c>
      <c r="B664" t="s">
        <v>0</v>
      </c>
      <c r="C664" t="s">
        <v>367</v>
      </c>
    </row>
    <row r="665" spans="1:3" x14ac:dyDescent="0.25">
      <c r="A665" t="s">
        <v>594</v>
      </c>
      <c r="B665" t="s">
        <v>6</v>
      </c>
      <c r="C665" t="s">
        <v>367</v>
      </c>
    </row>
    <row r="666" spans="1:3" x14ac:dyDescent="0.25">
      <c r="A666" t="s">
        <v>594</v>
      </c>
      <c r="B666" t="s">
        <v>6</v>
      </c>
      <c r="C666" t="s">
        <v>368</v>
      </c>
    </row>
    <row r="667" spans="1:3" x14ac:dyDescent="0.25">
      <c r="A667" t="s">
        <v>594</v>
      </c>
      <c r="B667" t="s">
        <v>0</v>
      </c>
      <c r="C667" t="s">
        <v>368</v>
      </c>
    </row>
    <row r="668" spans="1:3" x14ac:dyDescent="0.25">
      <c r="A668" t="s">
        <v>594</v>
      </c>
      <c r="B668" t="s">
        <v>0</v>
      </c>
      <c r="C668" t="s">
        <v>369</v>
      </c>
    </row>
    <row r="669" spans="1:3" x14ac:dyDescent="0.25">
      <c r="A669" t="s">
        <v>594</v>
      </c>
      <c r="B669" t="s">
        <v>6</v>
      </c>
      <c r="C669" t="s">
        <v>369</v>
      </c>
    </row>
    <row r="670" spans="1:3" x14ac:dyDescent="0.25">
      <c r="A670" t="s">
        <v>261</v>
      </c>
      <c r="B670" t="s">
        <v>0</v>
      </c>
      <c r="C670" t="s">
        <v>365</v>
      </c>
    </row>
    <row r="671" spans="1:3" x14ac:dyDescent="0.25">
      <c r="A671" t="s">
        <v>261</v>
      </c>
      <c r="B671" t="s">
        <v>0</v>
      </c>
      <c r="C671" t="s">
        <v>366</v>
      </c>
    </row>
    <row r="672" spans="1:3" x14ac:dyDescent="0.25">
      <c r="A672" t="s">
        <v>261</v>
      </c>
      <c r="B672" t="s">
        <v>0</v>
      </c>
      <c r="C672" t="s">
        <v>367</v>
      </c>
    </row>
    <row r="673" spans="1:4" x14ac:dyDescent="0.25">
      <c r="A673" t="s">
        <v>261</v>
      </c>
      <c r="B673" t="s">
        <v>0</v>
      </c>
      <c r="C673" t="s">
        <v>368</v>
      </c>
    </row>
    <row r="674" spans="1:4" x14ac:dyDescent="0.25">
      <c r="A674" t="s">
        <v>261</v>
      </c>
      <c r="B674" t="s">
        <v>0</v>
      </c>
      <c r="C674" t="s">
        <v>369</v>
      </c>
    </row>
    <row r="675" spans="1:4" x14ac:dyDescent="0.25">
      <c r="A675" t="s">
        <v>261</v>
      </c>
      <c r="B675" t="s">
        <v>6</v>
      </c>
      <c r="C675" t="s">
        <v>227</v>
      </c>
      <c r="D675" t="s">
        <v>614</v>
      </c>
    </row>
    <row r="676" spans="1:4" x14ac:dyDescent="0.25">
      <c r="A676" t="s">
        <v>66</v>
      </c>
      <c r="B676" t="s">
        <v>6</v>
      </c>
      <c r="C676" t="s">
        <v>365</v>
      </c>
    </row>
    <row r="677" spans="1:4" x14ac:dyDescent="0.25">
      <c r="A677" t="s">
        <v>66</v>
      </c>
      <c r="B677" t="s">
        <v>6</v>
      </c>
      <c r="C677" t="s">
        <v>366</v>
      </c>
    </row>
    <row r="678" spans="1:4" x14ac:dyDescent="0.25">
      <c r="A678" t="s">
        <v>66</v>
      </c>
      <c r="B678" t="s">
        <v>0</v>
      </c>
      <c r="C678" t="s">
        <v>366</v>
      </c>
    </row>
    <row r="679" spans="1:4" x14ac:dyDescent="0.25">
      <c r="A679" t="s">
        <v>66</v>
      </c>
      <c r="B679" t="s">
        <v>0</v>
      </c>
      <c r="C679" t="s">
        <v>367</v>
      </c>
    </row>
    <row r="680" spans="1:4" x14ac:dyDescent="0.25">
      <c r="A680" t="s">
        <v>66</v>
      </c>
      <c r="B680" t="s">
        <v>6</v>
      </c>
      <c r="C680" t="s">
        <v>367</v>
      </c>
    </row>
    <row r="681" spans="1:4" x14ac:dyDescent="0.25">
      <c r="A681" t="s">
        <v>66</v>
      </c>
      <c r="B681" t="s">
        <v>6</v>
      </c>
      <c r="C681" t="s">
        <v>368</v>
      </c>
    </row>
    <row r="682" spans="1:4" x14ac:dyDescent="0.25">
      <c r="A682" t="s">
        <v>66</v>
      </c>
      <c r="B682" t="s">
        <v>0</v>
      </c>
      <c r="C682" t="s">
        <v>368</v>
      </c>
    </row>
    <row r="683" spans="1:4" x14ac:dyDescent="0.25">
      <c r="A683" t="s">
        <v>67</v>
      </c>
      <c r="B683" t="s">
        <v>0</v>
      </c>
      <c r="C683" t="s">
        <v>365</v>
      </c>
    </row>
    <row r="684" spans="1:4" x14ac:dyDescent="0.25">
      <c r="A684" t="s">
        <v>67</v>
      </c>
      <c r="B684" t="s">
        <v>6</v>
      </c>
      <c r="C684" t="s">
        <v>365</v>
      </c>
    </row>
    <row r="685" spans="1:4" x14ac:dyDescent="0.25">
      <c r="A685" t="s">
        <v>67</v>
      </c>
      <c r="B685" t="s">
        <v>6</v>
      </c>
      <c r="C685" t="s">
        <v>366</v>
      </c>
    </row>
    <row r="686" spans="1:4" x14ac:dyDescent="0.25">
      <c r="A686" t="s">
        <v>67</v>
      </c>
      <c r="B686" t="s">
        <v>0</v>
      </c>
      <c r="C686" t="s">
        <v>366</v>
      </c>
    </row>
    <row r="687" spans="1:4" x14ac:dyDescent="0.25">
      <c r="A687" t="s">
        <v>67</v>
      </c>
      <c r="B687" t="s">
        <v>0</v>
      </c>
      <c r="C687" t="s">
        <v>367</v>
      </c>
    </row>
    <row r="688" spans="1:4" x14ac:dyDescent="0.25">
      <c r="A688" t="s">
        <v>67</v>
      </c>
      <c r="B688" t="s">
        <v>6</v>
      </c>
      <c r="C688" t="s">
        <v>367</v>
      </c>
    </row>
    <row r="689" spans="1:3" x14ac:dyDescent="0.25">
      <c r="A689" t="s">
        <v>67</v>
      </c>
      <c r="B689" t="s">
        <v>0</v>
      </c>
      <c r="C689" t="s">
        <v>368</v>
      </c>
    </row>
    <row r="690" spans="1:3" x14ac:dyDescent="0.25">
      <c r="A690" t="s">
        <v>67</v>
      </c>
      <c r="B690" t="s">
        <v>0</v>
      </c>
      <c r="C690" t="s">
        <v>369</v>
      </c>
    </row>
    <row r="691" spans="1:3" x14ac:dyDescent="0.25">
      <c r="A691" t="s">
        <v>67</v>
      </c>
      <c r="B691" t="s">
        <v>6</v>
      </c>
      <c r="C691" t="s">
        <v>369</v>
      </c>
    </row>
    <row r="692" spans="1:3" x14ac:dyDescent="0.25">
      <c r="A692" t="s">
        <v>68</v>
      </c>
      <c r="B692" t="s">
        <v>0</v>
      </c>
      <c r="C692" t="s">
        <v>365</v>
      </c>
    </row>
    <row r="693" spans="1:3" x14ac:dyDescent="0.25">
      <c r="A693" t="s">
        <v>68</v>
      </c>
      <c r="B693" t="s">
        <v>6</v>
      </c>
      <c r="C693" t="s">
        <v>365</v>
      </c>
    </row>
    <row r="694" spans="1:3" x14ac:dyDescent="0.25">
      <c r="A694" t="s">
        <v>68</v>
      </c>
      <c r="B694" t="s">
        <v>6</v>
      </c>
      <c r="C694" t="s">
        <v>366</v>
      </c>
    </row>
    <row r="695" spans="1:3" x14ac:dyDescent="0.25">
      <c r="A695" t="s">
        <v>68</v>
      </c>
      <c r="B695" t="s">
        <v>0</v>
      </c>
      <c r="C695" t="s">
        <v>366</v>
      </c>
    </row>
    <row r="696" spans="1:3" x14ac:dyDescent="0.25">
      <c r="A696" t="s">
        <v>68</v>
      </c>
      <c r="B696" t="s">
        <v>0</v>
      </c>
      <c r="C696" t="s">
        <v>367</v>
      </c>
    </row>
    <row r="697" spans="1:3" x14ac:dyDescent="0.25">
      <c r="A697" t="s">
        <v>68</v>
      </c>
      <c r="B697" t="s">
        <v>6</v>
      </c>
      <c r="C697" t="s">
        <v>367</v>
      </c>
    </row>
    <row r="698" spans="1:3" x14ac:dyDescent="0.25">
      <c r="A698" t="s">
        <v>68</v>
      </c>
      <c r="B698" t="s">
        <v>6</v>
      </c>
      <c r="C698" t="s">
        <v>368</v>
      </c>
    </row>
    <row r="699" spans="1:3" x14ac:dyDescent="0.25">
      <c r="A699" t="s">
        <v>68</v>
      </c>
      <c r="B699" t="s">
        <v>0</v>
      </c>
      <c r="C699" t="s">
        <v>368</v>
      </c>
    </row>
    <row r="700" spans="1:3" x14ac:dyDescent="0.25">
      <c r="A700" t="s">
        <v>68</v>
      </c>
      <c r="B700" t="s">
        <v>0</v>
      </c>
      <c r="C700" t="s">
        <v>369</v>
      </c>
    </row>
    <row r="701" spans="1:3" x14ac:dyDescent="0.25">
      <c r="A701" t="s">
        <v>68</v>
      </c>
      <c r="B701" t="s">
        <v>6</v>
      </c>
      <c r="C701" t="s">
        <v>369</v>
      </c>
    </row>
    <row r="702" spans="1:3" x14ac:dyDescent="0.25">
      <c r="A702" t="s">
        <v>69</v>
      </c>
      <c r="B702" t="s">
        <v>0</v>
      </c>
      <c r="C702" t="s">
        <v>367</v>
      </c>
    </row>
    <row r="703" spans="1:3" x14ac:dyDescent="0.25">
      <c r="A703" t="s">
        <v>69</v>
      </c>
      <c r="B703" t="s">
        <v>6</v>
      </c>
      <c r="C703" t="s">
        <v>367</v>
      </c>
    </row>
    <row r="704" spans="1:3" x14ac:dyDescent="0.25">
      <c r="A704" t="s">
        <v>69</v>
      </c>
      <c r="B704" t="s">
        <v>6</v>
      </c>
      <c r="C704" t="s">
        <v>368</v>
      </c>
    </row>
    <row r="705" spans="1:4" x14ac:dyDescent="0.25">
      <c r="A705" t="s">
        <v>69</v>
      </c>
      <c r="B705" t="s">
        <v>0</v>
      </c>
      <c r="C705" t="s">
        <v>368</v>
      </c>
    </row>
    <row r="706" spans="1:4" x14ac:dyDescent="0.25">
      <c r="A706" t="s">
        <v>69</v>
      </c>
      <c r="B706" t="s">
        <v>0</v>
      </c>
      <c r="C706" t="s">
        <v>369</v>
      </c>
    </row>
    <row r="707" spans="1:4" x14ac:dyDescent="0.25">
      <c r="A707" t="s">
        <v>69</v>
      </c>
      <c r="B707" t="s">
        <v>6</v>
      </c>
      <c r="C707" t="s">
        <v>369</v>
      </c>
    </row>
    <row r="708" spans="1:4" x14ac:dyDescent="0.25">
      <c r="A708" t="s">
        <v>70</v>
      </c>
      <c r="B708" t="s">
        <v>0</v>
      </c>
      <c r="C708" t="s">
        <v>365</v>
      </c>
    </row>
    <row r="709" spans="1:4" x14ac:dyDescent="0.25">
      <c r="A709" t="s">
        <v>70</v>
      </c>
      <c r="B709" t="s">
        <v>6</v>
      </c>
      <c r="C709" t="s">
        <v>365</v>
      </c>
    </row>
    <row r="710" spans="1:4" x14ac:dyDescent="0.25">
      <c r="A710" t="s">
        <v>70</v>
      </c>
      <c r="B710" t="s">
        <v>6</v>
      </c>
      <c r="C710" t="s">
        <v>371</v>
      </c>
    </row>
    <row r="711" spans="1:4" x14ac:dyDescent="0.25">
      <c r="A711" t="s">
        <v>70</v>
      </c>
      <c r="B711" t="s">
        <v>6</v>
      </c>
      <c r="C711" t="s">
        <v>366</v>
      </c>
    </row>
    <row r="712" spans="1:4" x14ac:dyDescent="0.25">
      <c r="A712" t="s">
        <v>70</v>
      </c>
      <c r="B712" t="s">
        <v>0</v>
      </c>
      <c r="C712" t="s">
        <v>366</v>
      </c>
    </row>
    <row r="713" spans="1:4" x14ac:dyDescent="0.25">
      <c r="A713" t="s">
        <v>70</v>
      </c>
      <c r="B713" t="s">
        <v>0</v>
      </c>
      <c r="C713" t="s">
        <v>367</v>
      </c>
    </row>
    <row r="714" spans="1:4" x14ac:dyDescent="0.25">
      <c r="A714" t="s">
        <v>70</v>
      </c>
      <c r="B714" t="s">
        <v>6</v>
      </c>
      <c r="C714" t="s">
        <v>367</v>
      </c>
    </row>
    <row r="715" spans="1:4" x14ac:dyDescent="0.25">
      <c r="A715" t="s">
        <v>70</v>
      </c>
      <c r="B715" t="s">
        <v>6</v>
      </c>
      <c r="C715" t="s">
        <v>368</v>
      </c>
    </row>
    <row r="716" spans="1:4" x14ac:dyDescent="0.25">
      <c r="A716" t="s">
        <v>70</v>
      </c>
      <c r="B716" t="s">
        <v>0</v>
      </c>
      <c r="C716" t="s">
        <v>368</v>
      </c>
    </row>
    <row r="717" spans="1:4" x14ac:dyDescent="0.25">
      <c r="A717" t="s">
        <v>70</v>
      </c>
      <c r="B717" t="s">
        <v>0</v>
      </c>
      <c r="C717" t="s">
        <v>369</v>
      </c>
    </row>
    <row r="718" spans="1:4" x14ac:dyDescent="0.25">
      <c r="A718" t="s">
        <v>70</v>
      </c>
      <c r="B718" t="s">
        <v>6</v>
      </c>
      <c r="C718" t="s">
        <v>369</v>
      </c>
    </row>
    <row r="719" spans="1:4" x14ac:dyDescent="0.25">
      <c r="A719" s="42" t="s">
        <v>662</v>
      </c>
      <c r="B719" s="42" t="s">
        <v>532</v>
      </c>
      <c r="C719" s="42" t="s">
        <v>532</v>
      </c>
      <c r="D719" s="42" t="s">
        <v>532</v>
      </c>
    </row>
    <row r="720" spans="1:4" x14ac:dyDescent="0.25">
      <c r="A720" t="s">
        <v>389</v>
      </c>
      <c r="B720" t="s">
        <v>0</v>
      </c>
      <c r="C720" t="s">
        <v>365</v>
      </c>
    </row>
    <row r="721" spans="1:4" x14ac:dyDescent="0.25">
      <c r="A721" t="s">
        <v>389</v>
      </c>
      <c r="B721" t="s">
        <v>0</v>
      </c>
      <c r="C721" t="s">
        <v>366</v>
      </c>
    </row>
    <row r="722" spans="1:4" x14ac:dyDescent="0.25">
      <c r="A722" t="s">
        <v>389</v>
      </c>
      <c r="B722" t="s">
        <v>0</v>
      </c>
      <c r="C722" t="s">
        <v>367</v>
      </c>
    </row>
    <row r="723" spans="1:4" x14ac:dyDescent="0.25">
      <c r="A723" t="s">
        <v>389</v>
      </c>
      <c r="B723" t="s">
        <v>0</v>
      </c>
      <c r="C723" t="s">
        <v>368</v>
      </c>
    </row>
    <row r="724" spans="1:4" x14ac:dyDescent="0.25">
      <c r="A724" t="s">
        <v>389</v>
      </c>
      <c r="B724" t="s">
        <v>6</v>
      </c>
      <c r="C724" t="s">
        <v>227</v>
      </c>
      <c r="D724" t="s">
        <v>532</v>
      </c>
    </row>
    <row r="725" spans="1:4" x14ac:dyDescent="0.25">
      <c r="A725" t="s">
        <v>71</v>
      </c>
      <c r="B725" t="s">
        <v>0</v>
      </c>
      <c r="C725" t="s">
        <v>365</v>
      </c>
    </row>
    <row r="726" spans="1:4" x14ac:dyDescent="0.25">
      <c r="A726" t="s">
        <v>71</v>
      </c>
      <c r="B726" t="s">
        <v>6</v>
      </c>
      <c r="C726" t="s">
        <v>365</v>
      </c>
    </row>
    <row r="727" spans="1:4" x14ac:dyDescent="0.25">
      <c r="A727" t="s">
        <v>71</v>
      </c>
      <c r="B727" t="s">
        <v>0</v>
      </c>
      <c r="C727" t="s">
        <v>366</v>
      </c>
    </row>
    <row r="728" spans="1:4" x14ac:dyDescent="0.25">
      <c r="A728" t="s">
        <v>71</v>
      </c>
      <c r="B728" t="s">
        <v>0</v>
      </c>
      <c r="C728" t="s">
        <v>367</v>
      </c>
    </row>
    <row r="729" spans="1:4" x14ac:dyDescent="0.25">
      <c r="A729" t="s">
        <v>71</v>
      </c>
      <c r="B729" t="s">
        <v>0</v>
      </c>
      <c r="C729" t="s">
        <v>368</v>
      </c>
    </row>
    <row r="730" spans="1:4" x14ac:dyDescent="0.25">
      <c r="A730" t="s">
        <v>71</v>
      </c>
      <c r="B730" t="s">
        <v>6</v>
      </c>
      <c r="C730" t="s">
        <v>369</v>
      </c>
    </row>
    <row r="731" spans="1:4" x14ac:dyDescent="0.25">
      <c r="A731" t="s">
        <v>72</v>
      </c>
      <c r="B731" t="s">
        <v>0</v>
      </c>
      <c r="C731" t="s">
        <v>365</v>
      </c>
    </row>
    <row r="732" spans="1:4" x14ac:dyDescent="0.25">
      <c r="A732" t="s">
        <v>72</v>
      </c>
      <c r="B732" t="s">
        <v>6</v>
      </c>
      <c r="C732" t="s">
        <v>365</v>
      </c>
    </row>
    <row r="733" spans="1:4" x14ac:dyDescent="0.25">
      <c r="A733" t="s">
        <v>72</v>
      </c>
      <c r="B733" t="s">
        <v>6</v>
      </c>
      <c r="C733" t="s">
        <v>366</v>
      </c>
    </row>
    <row r="734" spans="1:4" x14ac:dyDescent="0.25">
      <c r="A734" t="s">
        <v>72</v>
      </c>
      <c r="B734" t="s">
        <v>0</v>
      </c>
      <c r="C734" t="s">
        <v>366</v>
      </c>
    </row>
    <row r="735" spans="1:4" x14ac:dyDescent="0.25">
      <c r="A735" t="s">
        <v>72</v>
      </c>
      <c r="B735" t="s">
        <v>0</v>
      </c>
      <c r="C735" t="s">
        <v>367</v>
      </c>
    </row>
    <row r="736" spans="1:4" x14ac:dyDescent="0.25">
      <c r="A736" t="s">
        <v>72</v>
      </c>
      <c r="B736" t="s">
        <v>6</v>
      </c>
      <c r="C736" t="s">
        <v>367</v>
      </c>
    </row>
    <row r="737" spans="1:3" x14ac:dyDescent="0.25">
      <c r="A737" t="s">
        <v>72</v>
      </c>
      <c r="B737" t="s">
        <v>6</v>
      </c>
      <c r="C737" t="s">
        <v>368</v>
      </c>
    </row>
    <row r="738" spans="1:3" x14ac:dyDescent="0.25">
      <c r="A738" t="s">
        <v>72</v>
      </c>
      <c r="B738" t="s">
        <v>0</v>
      </c>
      <c r="C738" t="s">
        <v>368</v>
      </c>
    </row>
    <row r="739" spans="1:3" x14ac:dyDescent="0.25">
      <c r="A739" t="s">
        <v>72</v>
      </c>
      <c r="B739" t="s">
        <v>0</v>
      </c>
      <c r="C739" t="s">
        <v>369</v>
      </c>
    </row>
    <row r="740" spans="1:3" x14ac:dyDescent="0.25">
      <c r="A740" t="s">
        <v>72</v>
      </c>
      <c r="B740" t="s">
        <v>6</v>
      </c>
      <c r="C740" t="s">
        <v>369</v>
      </c>
    </row>
    <row r="741" spans="1:3" x14ac:dyDescent="0.25">
      <c r="A741" t="s">
        <v>73</v>
      </c>
      <c r="B741" t="s">
        <v>0</v>
      </c>
      <c r="C741" t="s">
        <v>365</v>
      </c>
    </row>
    <row r="742" spans="1:3" x14ac:dyDescent="0.25">
      <c r="A742" t="s">
        <v>73</v>
      </c>
      <c r="B742" t="s">
        <v>6</v>
      </c>
      <c r="C742" t="s">
        <v>365</v>
      </c>
    </row>
    <row r="743" spans="1:3" x14ac:dyDescent="0.25">
      <c r="A743" t="s">
        <v>73</v>
      </c>
      <c r="B743" t="s">
        <v>6</v>
      </c>
      <c r="C743" t="s">
        <v>366</v>
      </c>
    </row>
    <row r="744" spans="1:3" x14ac:dyDescent="0.25">
      <c r="A744" t="s">
        <v>73</v>
      </c>
      <c r="B744" t="s">
        <v>0</v>
      </c>
      <c r="C744" t="s">
        <v>366</v>
      </c>
    </row>
    <row r="745" spans="1:3" x14ac:dyDescent="0.25">
      <c r="A745" t="s">
        <v>73</v>
      </c>
      <c r="B745" t="s">
        <v>0</v>
      </c>
      <c r="C745" t="s">
        <v>367</v>
      </c>
    </row>
    <row r="746" spans="1:3" x14ac:dyDescent="0.25">
      <c r="A746" t="s">
        <v>73</v>
      </c>
      <c r="B746" t="s">
        <v>6</v>
      </c>
      <c r="C746" t="s">
        <v>367</v>
      </c>
    </row>
    <row r="747" spans="1:3" x14ac:dyDescent="0.25">
      <c r="A747" t="s">
        <v>73</v>
      </c>
      <c r="B747" t="s">
        <v>6</v>
      </c>
      <c r="C747" t="s">
        <v>368</v>
      </c>
    </row>
    <row r="748" spans="1:3" x14ac:dyDescent="0.25">
      <c r="A748" t="s">
        <v>73</v>
      </c>
      <c r="B748" t="s">
        <v>0</v>
      </c>
      <c r="C748" t="s">
        <v>368</v>
      </c>
    </row>
    <row r="749" spans="1:3" x14ac:dyDescent="0.25">
      <c r="A749" t="s">
        <v>73</v>
      </c>
      <c r="B749" t="s">
        <v>0</v>
      </c>
      <c r="C749" t="s">
        <v>369</v>
      </c>
    </row>
    <row r="750" spans="1:3" x14ac:dyDescent="0.25">
      <c r="A750" t="s">
        <v>73</v>
      </c>
      <c r="B750" t="s">
        <v>6</v>
      </c>
      <c r="C750" t="s">
        <v>369</v>
      </c>
    </row>
    <row r="751" spans="1:3" x14ac:dyDescent="0.25">
      <c r="A751" t="s">
        <v>653</v>
      </c>
      <c r="B751" t="s">
        <v>6</v>
      </c>
      <c r="C751" t="s">
        <v>371</v>
      </c>
    </row>
    <row r="752" spans="1:3" x14ac:dyDescent="0.25">
      <c r="A752" t="s">
        <v>653</v>
      </c>
      <c r="B752" t="s">
        <v>0</v>
      </c>
      <c r="C752" t="s">
        <v>366</v>
      </c>
    </row>
    <row r="753" spans="1:3" x14ac:dyDescent="0.25">
      <c r="A753" t="s">
        <v>653</v>
      </c>
      <c r="B753" t="s">
        <v>0</v>
      </c>
      <c r="C753" t="s">
        <v>367</v>
      </c>
    </row>
    <row r="754" spans="1:3" x14ac:dyDescent="0.25">
      <c r="A754" t="s">
        <v>653</v>
      </c>
      <c r="B754" t="s">
        <v>6</v>
      </c>
      <c r="C754" t="s">
        <v>367</v>
      </c>
    </row>
    <row r="755" spans="1:3" x14ac:dyDescent="0.25">
      <c r="A755" t="s">
        <v>653</v>
      </c>
      <c r="B755" t="s">
        <v>6</v>
      </c>
      <c r="C755" t="s">
        <v>368</v>
      </c>
    </row>
    <row r="756" spans="1:3" x14ac:dyDescent="0.25">
      <c r="A756" t="s">
        <v>653</v>
      </c>
      <c r="B756" t="s">
        <v>0</v>
      </c>
      <c r="C756" t="s">
        <v>368</v>
      </c>
    </row>
    <row r="757" spans="1:3" x14ac:dyDescent="0.25">
      <c r="A757" t="s">
        <v>653</v>
      </c>
      <c r="B757" t="s">
        <v>6</v>
      </c>
      <c r="C757" t="s">
        <v>369</v>
      </c>
    </row>
    <row r="758" spans="1:3" x14ac:dyDescent="0.25">
      <c r="A758" t="s">
        <v>390</v>
      </c>
      <c r="B758" t="s">
        <v>0</v>
      </c>
      <c r="C758" t="s">
        <v>366</v>
      </c>
    </row>
    <row r="759" spans="1:3" x14ac:dyDescent="0.25">
      <c r="A759" t="s">
        <v>390</v>
      </c>
      <c r="B759" t="s">
        <v>6</v>
      </c>
      <c r="C759" t="s">
        <v>366</v>
      </c>
    </row>
    <row r="760" spans="1:3" x14ac:dyDescent="0.25">
      <c r="A760" t="s">
        <v>390</v>
      </c>
      <c r="B760" t="s">
        <v>6</v>
      </c>
      <c r="C760" t="s">
        <v>367</v>
      </c>
    </row>
    <row r="761" spans="1:3" x14ac:dyDescent="0.25">
      <c r="A761" t="s">
        <v>390</v>
      </c>
      <c r="B761" t="s">
        <v>0</v>
      </c>
      <c r="C761" t="s">
        <v>367</v>
      </c>
    </row>
    <row r="762" spans="1:3" x14ac:dyDescent="0.25">
      <c r="A762" t="s">
        <v>74</v>
      </c>
      <c r="B762" t="s">
        <v>0</v>
      </c>
      <c r="C762" t="s">
        <v>365</v>
      </c>
    </row>
    <row r="763" spans="1:3" x14ac:dyDescent="0.25">
      <c r="A763" t="s">
        <v>74</v>
      </c>
      <c r="B763" t="s">
        <v>6</v>
      </c>
      <c r="C763" t="s">
        <v>365</v>
      </c>
    </row>
    <row r="764" spans="1:3" x14ac:dyDescent="0.25">
      <c r="A764" t="s">
        <v>74</v>
      </c>
      <c r="B764" t="s">
        <v>6</v>
      </c>
      <c r="C764" t="s">
        <v>366</v>
      </c>
    </row>
    <row r="765" spans="1:3" x14ac:dyDescent="0.25">
      <c r="A765" t="s">
        <v>74</v>
      </c>
      <c r="B765" t="s">
        <v>0</v>
      </c>
      <c r="C765" t="s">
        <v>366</v>
      </c>
    </row>
    <row r="766" spans="1:3" x14ac:dyDescent="0.25">
      <c r="A766" t="s">
        <v>74</v>
      </c>
      <c r="B766" t="s">
        <v>0</v>
      </c>
      <c r="C766" t="s">
        <v>367</v>
      </c>
    </row>
    <row r="767" spans="1:3" x14ac:dyDescent="0.25">
      <c r="A767" t="s">
        <v>74</v>
      </c>
      <c r="B767" t="s">
        <v>6</v>
      </c>
      <c r="C767" t="s">
        <v>367</v>
      </c>
    </row>
    <row r="768" spans="1:3" x14ac:dyDescent="0.25">
      <c r="A768" t="s">
        <v>74</v>
      </c>
      <c r="B768" t="s">
        <v>0</v>
      </c>
      <c r="C768" t="s">
        <v>368</v>
      </c>
    </row>
    <row r="769" spans="1:3" x14ac:dyDescent="0.25">
      <c r="A769" t="s">
        <v>74</v>
      </c>
      <c r="B769" t="s">
        <v>6</v>
      </c>
      <c r="C769" t="s">
        <v>369</v>
      </c>
    </row>
    <row r="770" spans="1:3" x14ac:dyDescent="0.25">
      <c r="A770" t="s">
        <v>75</v>
      </c>
      <c r="B770" t="s">
        <v>0</v>
      </c>
      <c r="C770" t="s">
        <v>365</v>
      </c>
    </row>
    <row r="771" spans="1:3" x14ac:dyDescent="0.25">
      <c r="A771" t="s">
        <v>75</v>
      </c>
      <c r="B771" t="s">
        <v>6</v>
      </c>
      <c r="C771" t="s">
        <v>365</v>
      </c>
    </row>
    <row r="772" spans="1:3" x14ac:dyDescent="0.25">
      <c r="A772" t="s">
        <v>75</v>
      </c>
      <c r="B772" t="s">
        <v>6</v>
      </c>
      <c r="C772" t="s">
        <v>367</v>
      </c>
    </row>
    <row r="773" spans="1:3" x14ac:dyDescent="0.25">
      <c r="A773" t="s">
        <v>75</v>
      </c>
      <c r="B773" t="s">
        <v>0</v>
      </c>
      <c r="C773" t="s">
        <v>367</v>
      </c>
    </row>
    <row r="774" spans="1:3" x14ac:dyDescent="0.25">
      <c r="A774" t="s">
        <v>75</v>
      </c>
      <c r="B774" t="s">
        <v>0</v>
      </c>
      <c r="C774" t="s">
        <v>368</v>
      </c>
    </row>
    <row r="775" spans="1:3" x14ac:dyDescent="0.25">
      <c r="A775" t="s">
        <v>75</v>
      </c>
      <c r="B775" t="s">
        <v>6</v>
      </c>
      <c r="C775" t="s">
        <v>369</v>
      </c>
    </row>
    <row r="776" spans="1:3" x14ac:dyDescent="0.25">
      <c r="A776" t="s">
        <v>76</v>
      </c>
      <c r="B776" t="s">
        <v>0</v>
      </c>
      <c r="C776" t="s">
        <v>365</v>
      </c>
    </row>
    <row r="777" spans="1:3" x14ac:dyDescent="0.25">
      <c r="A777" t="s">
        <v>76</v>
      </c>
      <c r="B777" t="s">
        <v>6</v>
      </c>
      <c r="C777" t="s">
        <v>365</v>
      </c>
    </row>
    <row r="778" spans="1:3" x14ac:dyDescent="0.25">
      <c r="A778" t="s">
        <v>76</v>
      </c>
      <c r="B778" t="s">
        <v>0</v>
      </c>
      <c r="C778" t="s">
        <v>366</v>
      </c>
    </row>
    <row r="779" spans="1:3" x14ac:dyDescent="0.25">
      <c r="A779" t="s">
        <v>76</v>
      </c>
      <c r="B779" t="s">
        <v>0</v>
      </c>
      <c r="C779" t="s">
        <v>367</v>
      </c>
    </row>
    <row r="780" spans="1:3" x14ac:dyDescent="0.25">
      <c r="A780" t="s">
        <v>76</v>
      </c>
      <c r="B780" t="s">
        <v>6</v>
      </c>
      <c r="C780" t="s">
        <v>367</v>
      </c>
    </row>
    <row r="781" spans="1:3" x14ac:dyDescent="0.25">
      <c r="A781" t="s">
        <v>76</v>
      </c>
      <c r="B781" t="s">
        <v>0</v>
      </c>
      <c r="C781" t="s">
        <v>368</v>
      </c>
    </row>
    <row r="782" spans="1:3" x14ac:dyDescent="0.25">
      <c r="A782" t="s">
        <v>76</v>
      </c>
      <c r="B782" t="s">
        <v>6</v>
      </c>
      <c r="C782" t="s">
        <v>369</v>
      </c>
    </row>
    <row r="783" spans="1:3" x14ac:dyDescent="0.25">
      <c r="A783" t="s">
        <v>391</v>
      </c>
      <c r="B783" t="s">
        <v>0</v>
      </c>
      <c r="C783" t="s">
        <v>365</v>
      </c>
    </row>
    <row r="784" spans="1:3" x14ac:dyDescent="0.25">
      <c r="A784" t="s">
        <v>391</v>
      </c>
      <c r="B784" t="s">
        <v>6</v>
      </c>
      <c r="C784" t="s">
        <v>365</v>
      </c>
    </row>
    <row r="785" spans="1:3" x14ac:dyDescent="0.25">
      <c r="A785" t="s">
        <v>391</v>
      </c>
      <c r="B785" t="s">
        <v>0</v>
      </c>
      <c r="C785" t="s">
        <v>366</v>
      </c>
    </row>
    <row r="786" spans="1:3" x14ac:dyDescent="0.25">
      <c r="A786" t="s">
        <v>391</v>
      </c>
      <c r="B786" t="s">
        <v>0</v>
      </c>
      <c r="C786" t="s">
        <v>367</v>
      </c>
    </row>
    <row r="787" spans="1:3" x14ac:dyDescent="0.25">
      <c r="A787" t="s">
        <v>391</v>
      </c>
      <c r="B787" t="s">
        <v>6</v>
      </c>
      <c r="C787" t="s">
        <v>367</v>
      </c>
    </row>
    <row r="788" spans="1:3" x14ac:dyDescent="0.25">
      <c r="A788" t="s">
        <v>391</v>
      </c>
      <c r="B788" t="s">
        <v>6</v>
      </c>
      <c r="C788" t="s">
        <v>368</v>
      </c>
    </row>
    <row r="789" spans="1:3" x14ac:dyDescent="0.25">
      <c r="A789" t="s">
        <v>391</v>
      </c>
      <c r="B789" t="s">
        <v>0</v>
      </c>
      <c r="C789" t="s">
        <v>368</v>
      </c>
    </row>
    <row r="790" spans="1:3" x14ac:dyDescent="0.25">
      <c r="A790" t="s">
        <v>391</v>
      </c>
      <c r="B790" t="s">
        <v>6</v>
      </c>
      <c r="C790" t="s">
        <v>369</v>
      </c>
    </row>
    <row r="791" spans="1:3" x14ac:dyDescent="0.25">
      <c r="A791" t="s">
        <v>77</v>
      </c>
      <c r="B791" t="s">
        <v>0</v>
      </c>
      <c r="C791" t="s">
        <v>365</v>
      </c>
    </row>
    <row r="792" spans="1:3" x14ac:dyDescent="0.25">
      <c r="A792" t="s">
        <v>77</v>
      </c>
      <c r="B792" t="s">
        <v>6</v>
      </c>
      <c r="C792" t="s">
        <v>365</v>
      </c>
    </row>
    <row r="793" spans="1:3" x14ac:dyDescent="0.25">
      <c r="A793" t="s">
        <v>77</v>
      </c>
      <c r="B793" t="s">
        <v>6</v>
      </c>
      <c r="C793" t="s">
        <v>368</v>
      </c>
    </row>
    <row r="794" spans="1:3" x14ac:dyDescent="0.25">
      <c r="A794" t="s">
        <v>77</v>
      </c>
      <c r="B794" t="s">
        <v>0</v>
      </c>
      <c r="C794" t="s">
        <v>368</v>
      </c>
    </row>
    <row r="795" spans="1:3" x14ac:dyDescent="0.25">
      <c r="A795" t="s">
        <v>77</v>
      </c>
      <c r="B795" t="s">
        <v>0</v>
      </c>
      <c r="C795" t="s">
        <v>369</v>
      </c>
    </row>
    <row r="796" spans="1:3" x14ac:dyDescent="0.25">
      <c r="A796" t="s">
        <v>77</v>
      </c>
      <c r="B796" t="s">
        <v>6</v>
      </c>
      <c r="C796" t="s">
        <v>369</v>
      </c>
    </row>
    <row r="797" spans="1:3" x14ac:dyDescent="0.25">
      <c r="A797" t="s">
        <v>78</v>
      </c>
      <c r="B797" t="s">
        <v>0</v>
      </c>
      <c r="C797" t="s">
        <v>365</v>
      </c>
    </row>
    <row r="798" spans="1:3" x14ac:dyDescent="0.25">
      <c r="A798" t="s">
        <v>78</v>
      </c>
      <c r="B798" t="s">
        <v>6</v>
      </c>
      <c r="C798" t="s">
        <v>365</v>
      </c>
    </row>
    <row r="799" spans="1:3" x14ac:dyDescent="0.25">
      <c r="A799" t="s">
        <v>78</v>
      </c>
      <c r="B799" t="s">
        <v>6</v>
      </c>
      <c r="C799" t="s">
        <v>367</v>
      </c>
    </row>
    <row r="800" spans="1:3" x14ac:dyDescent="0.25">
      <c r="A800" t="s">
        <v>78</v>
      </c>
      <c r="B800" t="s">
        <v>0</v>
      </c>
      <c r="C800" t="s">
        <v>367</v>
      </c>
    </row>
    <row r="801" spans="1:3" x14ac:dyDescent="0.25">
      <c r="A801" t="s">
        <v>78</v>
      </c>
      <c r="B801" t="s">
        <v>0</v>
      </c>
      <c r="C801" t="s">
        <v>368</v>
      </c>
    </row>
    <row r="802" spans="1:3" x14ac:dyDescent="0.25">
      <c r="A802" t="s">
        <v>78</v>
      </c>
      <c r="B802" t="s">
        <v>6</v>
      </c>
      <c r="C802" t="s">
        <v>368</v>
      </c>
    </row>
    <row r="803" spans="1:3" x14ac:dyDescent="0.25">
      <c r="A803" t="s">
        <v>78</v>
      </c>
      <c r="B803" t="s">
        <v>6</v>
      </c>
      <c r="C803" t="s">
        <v>369</v>
      </c>
    </row>
    <row r="804" spans="1:3" x14ac:dyDescent="0.25">
      <c r="A804" t="s">
        <v>78</v>
      </c>
      <c r="B804" t="s">
        <v>0</v>
      </c>
      <c r="C804" t="s">
        <v>369</v>
      </c>
    </row>
    <row r="805" spans="1:3" x14ac:dyDescent="0.25">
      <c r="A805" t="s">
        <v>79</v>
      </c>
      <c r="B805" t="s">
        <v>6</v>
      </c>
      <c r="C805" t="s">
        <v>365</v>
      </c>
    </row>
    <row r="806" spans="1:3" x14ac:dyDescent="0.25">
      <c r="A806" t="s">
        <v>79</v>
      </c>
      <c r="B806" t="s">
        <v>0</v>
      </c>
      <c r="C806" t="s">
        <v>365</v>
      </c>
    </row>
    <row r="807" spans="1:3" x14ac:dyDescent="0.25">
      <c r="A807" t="s">
        <v>79</v>
      </c>
      <c r="B807" t="s">
        <v>0</v>
      </c>
      <c r="C807" t="s">
        <v>366</v>
      </c>
    </row>
    <row r="808" spans="1:3" x14ac:dyDescent="0.25">
      <c r="A808" t="s">
        <v>79</v>
      </c>
      <c r="B808" t="s">
        <v>6</v>
      </c>
      <c r="C808" t="s">
        <v>366</v>
      </c>
    </row>
    <row r="809" spans="1:3" x14ac:dyDescent="0.25">
      <c r="A809" t="s">
        <v>79</v>
      </c>
      <c r="B809" t="s">
        <v>6</v>
      </c>
      <c r="C809" t="s">
        <v>367</v>
      </c>
    </row>
    <row r="810" spans="1:3" x14ac:dyDescent="0.25">
      <c r="A810" t="s">
        <v>79</v>
      </c>
      <c r="B810" t="s">
        <v>0</v>
      </c>
      <c r="C810" t="s">
        <v>367</v>
      </c>
    </row>
    <row r="811" spans="1:3" x14ac:dyDescent="0.25">
      <c r="A811" t="s">
        <v>79</v>
      </c>
      <c r="B811" t="s">
        <v>0</v>
      </c>
      <c r="C811" t="s">
        <v>368</v>
      </c>
    </row>
    <row r="812" spans="1:3" x14ac:dyDescent="0.25">
      <c r="A812" t="s">
        <v>79</v>
      </c>
      <c r="B812" t="s">
        <v>6</v>
      </c>
      <c r="C812" t="s">
        <v>368</v>
      </c>
    </row>
    <row r="813" spans="1:3" x14ac:dyDescent="0.25">
      <c r="A813" t="s">
        <v>79</v>
      </c>
      <c r="B813" t="s">
        <v>6</v>
      </c>
      <c r="C813" t="s">
        <v>369</v>
      </c>
    </row>
    <row r="814" spans="1:3" x14ac:dyDescent="0.25">
      <c r="A814" t="s">
        <v>79</v>
      </c>
      <c r="B814" t="s">
        <v>0</v>
      </c>
      <c r="C814" t="s">
        <v>369</v>
      </c>
    </row>
    <row r="815" spans="1:3" x14ac:dyDescent="0.25">
      <c r="A815" t="s">
        <v>80</v>
      </c>
      <c r="B815" t="s">
        <v>0</v>
      </c>
      <c r="C815" t="s">
        <v>365</v>
      </c>
    </row>
    <row r="816" spans="1:3" x14ac:dyDescent="0.25">
      <c r="A816" t="s">
        <v>80</v>
      </c>
      <c r="B816" t="s">
        <v>6</v>
      </c>
      <c r="C816" t="s">
        <v>365</v>
      </c>
    </row>
    <row r="817" spans="1:3" x14ac:dyDescent="0.25">
      <c r="A817" t="s">
        <v>80</v>
      </c>
      <c r="B817" t="s">
        <v>6</v>
      </c>
      <c r="C817" t="s">
        <v>367</v>
      </c>
    </row>
    <row r="818" spans="1:3" x14ac:dyDescent="0.25">
      <c r="A818" t="s">
        <v>80</v>
      </c>
      <c r="B818" t="s">
        <v>0</v>
      </c>
      <c r="C818" t="s">
        <v>367</v>
      </c>
    </row>
    <row r="819" spans="1:3" x14ac:dyDescent="0.25">
      <c r="A819" t="s">
        <v>80</v>
      </c>
      <c r="B819" t="s">
        <v>0</v>
      </c>
      <c r="C819" t="s">
        <v>368</v>
      </c>
    </row>
    <row r="820" spans="1:3" x14ac:dyDescent="0.25">
      <c r="A820" t="s">
        <v>80</v>
      </c>
      <c r="B820" t="s">
        <v>6</v>
      </c>
      <c r="C820" t="s">
        <v>369</v>
      </c>
    </row>
    <row r="821" spans="1:3" x14ac:dyDescent="0.25">
      <c r="A821" t="s">
        <v>392</v>
      </c>
      <c r="B821" t="s">
        <v>0</v>
      </c>
      <c r="C821" t="s">
        <v>365</v>
      </c>
    </row>
    <row r="822" spans="1:3" x14ac:dyDescent="0.25">
      <c r="A822" t="s">
        <v>392</v>
      </c>
      <c r="B822" t="s">
        <v>6</v>
      </c>
      <c r="C822" t="s">
        <v>365</v>
      </c>
    </row>
    <row r="823" spans="1:3" x14ac:dyDescent="0.25">
      <c r="A823" t="s">
        <v>392</v>
      </c>
      <c r="B823" t="s">
        <v>6</v>
      </c>
      <c r="C823" t="s">
        <v>367</v>
      </c>
    </row>
    <row r="824" spans="1:3" x14ac:dyDescent="0.25">
      <c r="A824" t="s">
        <v>392</v>
      </c>
      <c r="B824" t="s">
        <v>0</v>
      </c>
      <c r="C824" t="s">
        <v>367</v>
      </c>
    </row>
    <row r="825" spans="1:3" x14ac:dyDescent="0.25">
      <c r="A825" t="s">
        <v>392</v>
      </c>
      <c r="B825" t="s">
        <v>0</v>
      </c>
      <c r="C825" t="s">
        <v>368</v>
      </c>
    </row>
    <row r="826" spans="1:3" x14ac:dyDescent="0.25">
      <c r="A826" t="s">
        <v>392</v>
      </c>
      <c r="B826" t="s">
        <v>6</v>
      </c>
      <c r="C826" t="s">
        <v>369</v>
      </c>
    </row>
    <row r="827" spans="1:3" x14ac:dyDescent="0.25">
      <c r="A827" t="s">
        <v>81</v>
      </c>
      <c r="B827" t="s">
        <v>0</v>
      </c>
      <c r="C827" t="s">
        <v>365</v>
      </c>
    </row>
    <row r="828" spans="1:3" x14ac:dyDescent="0.25">
      <c r="A828" t="s">
        <v>81</v>
      </c>
      <c r="B828" t="s">
        <v>6</v>
      </c>
      <c r="C828" t="s">
        <v>365</v>
      </c>
    </row>
    <row r="829" spans="1:3" x14ac:dyDescent="0.25">
      <c r="A829" t="s">
        <v>81</v>
      </c>
      <c r="B829" t="s">
        <v>6</v>
      </c>
      <c r="C829" t="s">
        <v>366</v>
      </c>
    </row>
    <row r="830" spans="1:3" x14ac:dyDescent="0.25">
      <c r="A830" t="s">
        <v>81</v>
      </c>
      <c r="B830" t="s">
        <v>0</v>
      </c>
      <c r="C830" t="s">
        <v>366</v>
      </c>
    </row>
    <row r="831" spans="1:3" x14ac:dyDescent="0.25">
      <c r="A831" t="s">
        <v>81</v>
      </c>
      <c r="B831" t="s">
        <v>0</v>
      </c>
      <c r="C831" t="s">
        <v>367</v>
      </c>
    </row>
    <row r="832" spans="1:3" x14ac:dyDescent="0.25">
      <c r="A832" t="s">
        <v>81</v>
      </c>
      <c r="B832" t="s">
        <v>6</v>
      </c>
      <c r="C832" t="s">
        <v>367</v>
      </c>
    </row>
    <row r="833" spans="1:3" x14ac:dyDescent="0.25">
      <c r="A833" t="s">
        <v>81</v>
      </c>
      <c r="B833" t="s">
        <v>6</v>
      </c>
      <c r="C833" t="s">
        <v>368</v>
      </c>
    </row>
    <row r="834" spans="1:3" x14ac:dyDescent="0.25">
      <c r="A834" t="s">
        <v>81</v>
      </c>
      <c r="B834" t="s">
        <v>0</v>
      </c>
      <c r="C834" t="s">
        <v>368</v>
      </c>
    </row>
    <row r="835" spans="1:3" x14ac:dyDescent="0.25">
      <c r="A835" t="s">
        <v>81</v>
      </c>
      <c r="B835" t="s">
        <v>0</v>
      </c>
      <c r="C835" t="s">
        <v>369</v>
      </c>
    </row>
    <row r="836" spans="1:3" x14ac:dyDescent="0.25">
      <c r="A836" t="s">
        <v>81</v>
      </c>
      <c r="B836" t="s">
        <v>6</v>
      </c>
      <c r="C836" t="s">
        <v>369</v>
      </c>
    </row>
    <row r="837" spans="1:3" x14ac:dyDescent="0.25">
      <c r="A837" t="s">
        <v>265</v>
      </c>
      <c r="B837" t="s">
        <v>0</v>
      </c>
      <c r="C837" t="s">
        <v>365</v>
      </c>
    </row>
    <row r="838" spans="1:3" x14ac:dyDescent="0.25">
      <c r="A838" t="s">
        <v>265</v>
      </c>
      <c r="B838" t="s">
        <v>6</v>
      </c>
      <c r="C838" t="s">
        <v>365</v>
      </c>
    </row>
    <row r="839" spans="1:3" x14ac:dyDescent="0.25">
      <c r="A839" t="s">
        <v>265</v>
      </c>
      <c r="B839" t="s">
        <v>0</v>
      </c>
      <c r="C839" t="s">
        <v>366</v>
      </c>
    </row>
    <row r="840" spans="1:3" x14ac:dyDescent="0.25">
      <c r="A840" t="s">
        <v>265</v>
      </c>
      <c r="B840" t="s">
        <v>0</v>
      </c>
      <c r="C840" t="s">
        <v>367</v>
      </c>
    </row>
    <row r="841" spans="1:3" x14ac:dyDescent="0.25">
      <c r="A841" t="s">
        <v>265</v>
      </c>
      <c r="B841" t="s">
        <v>6</v>
      </c>
      <c r="C841" t="s">
        <v>367</v>
      </c>
    </row>
    <row r="842" spans="1:3" x14ac:dyDescent="0.25">
      <c r="A842" t="s">
        <v>265</v>
      </c>
      <c r="B842" t="s">
        <v>0</v>
      </c>
      <c r="C842" t="s">
        <v>368</v>
      </c>
    </row>
    <row r="843" spans="1:3" x14ac:dyDescent="0.25">
      <c r="A843" t="s">
        <v>265</v>
      </c>
      <c r="B843" t="s">
        <v>6</v>
      </c>
      <c r="C843" t="s">
        <v>369</v>
      </c>
    </row>
    <row r="844" spans="1:3" x14ac:dyDescent="0.25">
      <c r="A844" t="s">
        <v>393</v>
      </c>
      <c r="B844" t="s">
        <v>0</v>
      </c>
      <c r="C844" t="s">
        <v>365</v>
      </c>
    </row>
    <row r="845" spans="1:3" x14ac:dyDescent="0.25">
      <c r="A845" t="s">
        <v>393</v>
      </c>
      <c r="B845" t="s">
        <v>6</v>
      </c>
      <c r="C845" t="s">
        <v>365</v>
      </c>
    </row>
    <row r="846" spans="1:3" x14ac:dyDescent="0.25">
      <c r="A846" t="s">
        <v>393</v>
      </c>
      <c r="B846" t="s">
        <v>6</v>
      </c>
      <c r="C846" t="s">
        <v>371</v>
      </c>
    </row>
    <row r="847" spans="1:3" x14ac:dyDescent="0.25">
      <c r="A847" t="s">
        <v>393</v>
      </c>
      <c r="B847" t="s">
        <v>6</v>
      </c>
      <c r="C847" t="s">
        <v>366</v>
      </c>
    </row>
    <row r="848" spans="1:3" x14ac:dyDescent="0.25">
      <c r="A848" t="s">
        <v>393</v>
      </c>
      <c r="B848" t="s">
        <v>0</v>
      </c>
      <c r="C848" t="s">
        <v>366</v>
      </c>
    </row>
    <row r="849" spans="1:3" x14ac:dyDescent="0.25">
      <c r="A849" t="s">
        <v>393</v>
      </c>
      <c r="B849" t="s">
        <v>0</v>
      </c>
      <c r="C849" t="s">
        <v>367</v>
      </c>
    </row>
    <row r="850" spans="1:3" x14ac:dyDescent="0.25">
      <c r="A850" t="s">
        <v>393</v>
      </c>
      <c r="B850" t="s">
        <v>6</v>
      </c>
      <c r="C850" t="s">
        <v>367</v>
      </c>
    </row>
    <row r="851" spans="1:3" x14ac:dyDescent="0.25">
      <c r="A851" t="s">
        <v>393</v>
      </c>
      <c r="B851" t="s">
        <v>0</v>
      </c>
      <c r="C851" t="s">
        <v>368</v>
      </c>
    </row>
    <row r="852" spans="1:3" x14ac:dyDescent="0.25">
      <c r="A852" t="s">
        <v>393</v>
      </c>
      <c r="B852" t="s">
        <v>6</v>
      </c>
      <c r="C852" t="s">
        <v>369</v>
      </c>
    </row>
    <row r="853" spans="1:3" x14ac:dyDescent="0.25">
      <c r="A853" t="s">
        <v>82</v>
      </c>
      <c r="B853" t="s">
        <v>0</v>
      </c>
      <c r="C853" t="s">
        <v>365</v>
      </c>
    </row>
    <row r="854" spans="1:3" x14ac:dyDescent="0.25">
      <c r="A854" t="s">
        <v>82</v>
      </c>
      <c r="B854" t="s">
        <v>6</v>
      </c>
      <c r="C854" t="s">
        <v>365</v>
      </c>
    </row>
    <row r="855" spans="1:3" x14ac:dyDescent="0.25">
      <c r="A855" t="s">
        <v>82</v>
      </c>
      <c r="B855" t="s">
        <v>6</v>
      </c>
      <c r="C855" t="s">
        <v>366</v>
      </c>
    </row>
    <row r="856" spans="1:3" x14ac:dyDescent="0.25">
      <c r="A856" t="s">
        <v>82</v>
      </c>
      <c r="B856" t="s">
        <v>0</v>
      </c>
      <c r="C856" t="s">
        <v>366</v>
      </c>
    </row>
    <row r="857" spans="1:3" x14ac:dyDescent="0.25">
      <c r="A857" t="s">
        <v>82</v>
      </c>
      <c r="B857" t="s">
        <v>0</v>
      </c>
      <c r="C857" t="s">
        <v>367</v>
      </c>
    </row>
    <row r="858" spans="1:3" x14ac:dyDescent="0.25">
      <c r="A858" t="s">
        <v>82</v>
      </c>
      <c r="B858" t="s">
        <v>0</v>
      </c>
      <c r="C858" t="s">
        <v>368</v>
      </c>
    </row>
    <row r="859" spans="1:3" x14ac:dyDescent="0.25">
      <c r="A859" t="s">
        <v>82</v>
      </c>
      <c r="B859" t="s">
        <v>6</v>
      </c>
      <c r="C859" t="s">
        <v>369</v>
      </c>
    </row>
    <row r="860" spans="1:3" x14ac:dyDescent="0.25">
      <c r="A860" t="s">
        <v>394</v>
      </c>
      <c r="B860" t="s">
        <v>0</v>
      </c>
      <c r="C860" t="s">
        <v>365</v>
      </c>
    </row>
    <row r="861" spans="1:3" x14ac:dyDescent="0.25">
      <c r="A861" t="s">
        <v>394</v>
      </c>
      <c r="B861" t="s">
        <v>6</v>
      </c>
      <c r="C861" t="s">
        <v>365</v>
      </c>
    </row>
    <row r="862" spans="1:3" x14ac:dyDescent="0.25">
      <c r="A862" t="s">
        <v>394</v>
      </c>
      <c r="B862" t="s">
        <v>6</v>
      </c>
      <c r="C862" t="s">
        <v>371</v>
      </c>
    </row>
    <row r="863" spans="1:3" x14ac:dyDescent="0.25">
      <c r="A863" t="s">
        <v>394</v>
      </c>
      <c r="B863" t="s">
        <v>6</v>
      </c>
      <c r="C863" t="s">
        <v>366</v>
      </c>
    </row>
    <row r="864" spans="1:3" x14ac:dyDescent="0.25">
      <c r="A864" t="s">
        <v>394</v>
      </c>
      <c r="B864" t="s">
        <v>0</v>
      </c>
      <c r="C864" t="s">
        <v>366</v>
      </c>
    </row>
    <row r="865" spans="1:3" x14ac:dyDescent="0.25">
      <c r="A865" t="s">
        <v>394</v>
      </c>
      <c r="B865" t="s">
        <v>0</v>
      </c>
      <c r="C865" t="s">
        <v>367</v>
      </c>
    </row>
    <row r="866" spans="1:3" x14ac:dyDescent="0.25">
      <c r="A866" t="s">
        <v>394</v>
      </c>
      <c r="B866" t="s">
        <v>6</v>
      </c>
      <c r="C866" t="s">
        <v>367</v>
      </c>
    </row>
    <row r="867" spans="1:3" x14ac:dyDescent="0.25">
      <c r="A867" t="s">
        <v>394</v>
      </c>
      <c r="B867" t="s">
        <v>6</v>
      </c>
      <c r="C867" t="s">
        <v>368</v>
      </c>
    </row>
    <row r="868" spans="1:3" x14ac:dyDescent="0.25">
      <c r="A868" t="s">
        <v>394</v>
      </c>
      <c r="B868" t="s">
        <v>0</v>
      </c>
      <c r="C868" t="s">
        <v>368</v>
      </c>
    </row>
    <row r="869" spans="1:3" x14ac:dyDescent="0.25">
      <c r="A869" t="s">
        <v>394</v>
      </c>
      <c r="B869" t="s">
        <v>0</v>
      </c>
      <c r="C869" t="s">
        <v>369</v>
      </c>
    </row>
    <row r="870" spans="1:3" x14ac:dyDescent="0.25">
      <c r="A870" t="s">
        <v>394</v>
      </c>
      <c r="B870" t="s">
        <v>6</v>
      </c>
      <c r="C870" t="s">
        <v>369</v>
      </c>
    </row>
    <row r="871" spans="1:3" x14ac:dyDescent="0.25">
      <c r="A871" t="s">
        <v>83</v>
      </c>
      <c r="B871" t="s">
        <v>0</v>
      </c>
      <c r="C871" t="s">
        <v>366</v>
      </c>
    </row>
    <row r="872" spans="1:3" x14ac:dyDescent="0.25">
      <c r="A872" t="s">
        <v>83</v>
      </c>
      <c r="B872" t="s">
        <v>6</v>
      </c>
      <c r="C872" t="s">
        <v>366</v>
      </c>
    </row>
    <row r="873" spans="1:3" x14ac:dyDescent="0.25">
      <c r="A873" t="s">
        <v>83</v>
      </c>
      <c r="B873" t="s">
        <v>6</v>
      </c>
      <c r="C873" t="s">
        <v>367</v>
      </c>
    </row>
    <row r="874" spans="1:3" x14ac:dyDescent="0.25">
      <c r="A874" t="s">
        <v>83</v>
      </c>
      <c r="B874" t="s">
        <v>0</v>
      </c>
      <c r="C874" t="s">
        <v>367</v>
      </c>
    </row>
    <row r="875" spans="1:3" x14ac:dyDescent="0.25">
      <c r="A875" t="s">
        <v>83</v>
      </c>
      <c r="B875" t="s">
        <v>0</v>
      </c>
      <c r="C875" t="s">
        <v>368</v>
      </c>
    </row>
    <row r="876" spans="1:3" x14ac:dyDescent="0.25">
      <c r="A876" t="s">
        <v>83</v>
      </c>
      <c r="B876" t="s">
        <v>6</v>
      </c>
      <c r="C876" t="s">
        <v>369</v>
      </c>
    </row>
    <row r="877" spans="1:3" x14ac:dyDescent="0.25">
      <c r="A877" t="s">
        <v>598</v>
      </c>
      <c r="B877" t="s">
        <v>0</v>
      </c>
      <c r="C877" t="s">
        <v>365</v>
      </c>
    </row>
    <row r="878" spans="1:3" x14ac:dyDescent="0.25">
      <c r="A878" t="s">
        <v>598</v>
      </c>
      <c r="B878" t="s">
        <v>6</v>
      </c>
      <c r="C878" t="s">
        <v>365</v>
      </c>
    </row>
    <row r="879" spans="1:3" x14ac:dyDescent="0.25">
      <c r="A879" t="s">
        <v>598</v>
      </c>
      <c r="B879" t="s">
        <v>0</v>
      </c>
      <c r="C879" t="s">
        <v>366</v>
      </c>
    </row>
    <row r="880" spans="1:3" x14ac:dyDescent="0.25">
      <c r="A880" t="s">
        <v>598</v>
      </c>
      <c r="B880" t="s">
        <v>0</v>
      </c>
      <c r="C880" t="s">
        <v>367</v>
      </c>
    </row>
    <row r="881" spans="1:3" x14ac:dyDescent="0.25">
      <c r="A881" t="s">
        <v>598</v>
      </c>
      <c r="B881" t="s">
        <v>0</v>
      </c>
      <c r="C881" t="s">
        <v>368</v>
      </c>
    </row>
    <row r="882" spans="1:3" x14ac:dyDescent="0.25">
      <c r="A882" t="s">
        <v>598</v>
      </c>
      <c r="B882" t="s">
        <v>6</v>
      </c>
      <c r="C882" t="s">
        <v>369</v>
      </c>
    </row>
    <row r="883" spans="1:3" x14ac:dyDescent="0.25">
      <c r="A883" t="s">
        <v>395</v>
      </c>
      <c r="B883" t="s">
        <v>0</v>
      </c>
      <c r="C883" t="s">
        <v>365</v>
      </c>
    </row>
    <row r="884" spans="1:3" x14ac:dyDescent="0.25">
      <c r="A884" t="s">
        <v>395</v>
      </c>
      <c r="B884" t="s">
        <v>6</v>
      </c>
      <c r="C884" t="s">
        <v>365</v>
      </c>
    </row>
    <row r="885" spans="1:3" x14ac:dyDescent="0.25">
      <c r="A885" t="s">
        <v>395</v>
      </c>
      <c r="B885" t="s">
        <v>6</v>
      </c>
      <c r="C885" t="s">
        <v>366</v>
      </c>
    </row>
    <row r="886" spans="1:3" x14ac:dyDescent="0.25">
      <c r="A886" t="s">
        <v>395</v>
      </c>
      <c r="B886" t="s">
        <v>0</v>
      </c>
      <c r="C886" t="s">
        <v>366</v>
      </c>
    </row>
    <row r="887" spans="1:3" x14ac:dyDescent="0.25">
      <c r="A887" t="s">
        <v>395</v>
      </c>
      <c r="B887" t="s">
        <v>0</v>
      </c>
      <c r="C887" t="s">
        <v>367</v>
      </c>
    </row>
    <row r="888" spans="1:3" x14ac:dyDescent="0.25">
      <c r="A888" t="s">
        <v>395</v>
      </c>
      <c r="B888" t="s">
        <v>6</v>
      </c>
      <c r="C888" t="s">
        <v>367</v>
      </c>
    </row>
    <row r="889" spans="1:3" x14ac:dyDescent="0.25">
      <c r="A889" t="s">
        <v>395</v>
      </c>
      <c r="B889" t="s">
        <v>0</v>
      </c>
      <c r="C889" t="s">
        <v>368</v>
      </c>
    </row>
    <row r="890" spans="1:3" x14ac:dyDescent="0.25">
      <c r="A890" t="s">
        <v>395</v>
      </c>
      <c r="B890" t="s">
        <v>6</v>
      </c>
      <c r="C890" t="s">
        <v>369</v>
      </c>
    </row>
    <row r="891" spans="1:3" x14ac:dyDescent="0.25">
      <c r="A891" t="s">
        <v>84</v>
      </c>
      <c r="B891" t="s">
        <v>0</v>
      </c>
      <c r="C891" t="s">
        <v>365</v>
      </c>
    </row>
    <row r="892" spans="1:3" x14ac:dyDescent="0.25">
      <c r="A892" t="s">
        <v>84</v>
      </c>
      <c r="B892" t="s">
        <v>6</v>
      </c>
      <c r="C892" t="s">
        <v>365</v>
      </c>
    </row>
    <row r="893" spans="1:3" x14ac:dyDescent="0.25">
      <c r="A893" t="s">
        <v>84</v>
      </c>
      <c r="B893" t="s">
        <v>6</v>
      </c>
      <c r="C893" t="s">
        <v>366</v>
      </c>
    </row>
    <row r="894" spans="1:3" x14ac:dyDescent="0.25">
      <c r="A894" t="s">
        <v>84</v>
      </c>
      <c r="B894" t="s">
        <v>0</v>
      </c>
      <c r="C894" t="s">
        <v>366</v>
      </c>
    </row>
    <row r="895" spans="1:3" x14ac:dyDescent="0.25">
      <c r="A895" t="s">
        <v>84</v>
      </c>
      <c r="B895" t="s">
        <v>0</v>
      </c>
      <c r="C895" t="s">
        <v>367</v>
      </c>
    </row>
    <row r="896" spans="1:3" x14ac:dyDescent="0.25">
      <c r="A896" t="s">
        <v>84</v>
      </c>
      <c r="B896" t="s">
        <v>6</v>
      </c>
      <c r="C896" t="s">
        <v>367</v>
      </c>
    </row>
    <row r="897" spans="1:3" x14ac:dyDescent="0.25">
      <c r="A897" t="s">
        <v>84</v>
      </c>
      <c r="B897" t="s">
        <v>6</v>
      </c>
      <c r="C897" t="s">
        <v>368</v>
      </c>
    </row>
    <row r="898" spans="1:3" x14ac:dyDescent="0.25">
      <c r="A898" t="s">
        <v>84</v>
      </c>
      <c r="B898" t="s">
        <v>0</v>
      </c>
      <c r="C898" t="s">
        <v>368</v>
      </c>
    </row>
    <row r="899" spans="1:3" x14ac:dyDescent="0.25">
      <c r="A899" t="s">
        <v>84</v>
      </c>
      <c r="B899" t="s">
        <v>0</v>
      </c>
      <c r="C899" t="s">
        <v>369</v>
      </c>
    </row>
    <row r="900" spans="1:3" x14ac:dyDescent="0.25">
      <c r="A900" t="s">
        <v>84</v>
      </c>
      <c r="B900" t="s">
        <v>6</v>
      </c>
      <c r="C900" t="s">
        <v>369</v>
      </c>
    </row>
    <row r="901" spans="1:3" x14ac:dyDescent="0.25">
      <c r="A901" t="s">
        <v>396</v>
      </c>
      <c r="B901" t="s">
        <v>0</v>
      </c>
      <c r="C901" t="s">
        <v>365</v>
      </c>
    </row>
    <row r="902" spans="1:3" x14ac:dyDescent="0.25">
      <c r="A902" t="s">
        <v>396</v>
      </c>
      <c r="B902" t="s">
        <v>6</v>
      </c>
      <c r="C902" t="s">
        <v>365</v>
      </c>
    </row>
    <row r="903" spans="1:3" x14ac:dyDescent="0.25">
      <c r="A903" t="s">
        <v>396</v>
      </c>
      <c r="B903" t="s">
        <v>0</v>
      </c>
      <c r="C903" t="s">
        <v>366</v>
      </c>
    </row>
    <row r="904" spans="1:3" x14ac:dyDescent="0.25">
      <c r="A904" t="s">
        <v>396</v>
      </c>
      <c r="B904" t="s">
        <v>0</v>
      </c>
      <c r="C904" t="s">
        <v>367</v>
      </c>
    </row>
    <row r="905" spans="1:3" x14ac:dyDescent="0.25">
      <c r="A905" t="s">
        <v>396</v>
      </c>
      <c r="B905" t="s">
        <v>0</v>
      </c>
      <c r="C905" t="s">
        <v>368</v>
      </c>
    </row>
    <row r="906" spans="1:3" x14ac:dyDescent="0.25">
      <c r="A906" t="s">
        <v>396</v>
      </c>
      <c r="B906" t="s">
        <v>0</v>
      </c>
      <c r="C906" t="s">
        <v>369</v>
      </c>
    </row>
    <row r="907" spans="1:3" x14ac:dyDescent="0.25">
      <c r="A907" t="s">
        <v>396</v>
      </c>
      <c r="B907" t="s">
        <v>6</v>
      </c>
      <c r="C907" t="s">
        <v>369</v>
      </c>
    </row>
    <row r="908" spans="1:3" x14ac:dyDescent="0.25">
      <c r="A908" t="s">
        <v>85</v>
      </c>
      <c r="B908" t="s">
        <v>0</v>
      </c>
      <c r="C908" t="s">
        <v>365</v>
      </c>
    </row>
    <row r="909" spans="1:3" x14ac:dyDescent="0.25">
      <c r="A909" t="s">
        <v>85</v>
      </c>
      <c r="B909" t="s">
        <v>6</v>
      </c>
      <c r="C909" t="s">
        <v>365</v>
      </c>
    </row>
    <row r="910" spans="1:3" x14ac:dyDescent="0.25">
      <c r="A910" t="s">
        <v>85</v>
      </c>
      <c r="B910" t="s">
        <v>6</v>
      </c>
      <c r="C910" t="s">
        <v>366</v>
      </c>
    </row>
    <row r="911" spans="1:3" x14ac:dyDescent="0.25">
      <c r="A911" t="s">
        <v>85</v>
      </c>
      <c r="B911" t="s">
        <v>0</v>
      </c>
      <c r="C911" t="s">
        <v>366</v>
      </c>
    </row>
    <row r="912" spans="1:3" x14ac:dyDescent="0.25">
      <c r="A912" t="s">
        <v>85</v>
      </c>
      <c r="B912" t="s">
        <v>0</v>
      </c>
      <c r="C912" t="s">
        <v>367</v>
      </c>
    </row>
    <row r="913" spans="1:3" x14ac:dyDescent="0.25">
      <c r="A913" t="s">
        <v>85</v>
      </c>
      <c r="B913" t="s">
        <v>6</v>
      </c>
      <c r="C913" t="s">
        <v>367</v>
      </c>
    </row>
    <row r="914" spans="1:3" x14ac:dyDescent="0.25">
      <c r="A914" t="s">
        <v>85</v>
      </c>
      <c r="B914" t="s">
        <v>6</v>
      </c>
      <c r="C914" t="s">
        <v>368</v>
      </c>
    </row>
    <row r="915" spans="1:3" x14ac:dyDescent="0.25">
      <c r="A915" t="s">
        <v>85</v>
      </c>
      <c r="B915" t="s">
        <v>0</v>
      </c>
      <c r="C915" t="s">
        <v>368</v>
      </c>
    </row>
    <row r="916" spans="1:3" x14ac:dyDescent="0.25">
      <c r="A916" t="s">
        <v>85</v>
      </c>
      <c r="B916" t="s">
        <v>0</v>
      </c>
      <c r="C916" t="s">
        <v>369</v>
      </c>
    </row>
    <row r="917" spans="1:3" x14ac:dyDescent="0.25">
      <c r="A917" t="s">
        <v>85</v>
      </c>
      <c r="B917" t="s">
        <v>6</v>
      </c>
      <c r="C917" t="s">
        <v>369</v>
      </c>
    </row>
    <row r="918" spans="1:3" x14ac:dyDescent="0.25">
      <c r="A918" t="s">
        <v>152</v>
      </c>
      <c r="B918" t="s">
        <v>0</v>
      </c>
      <c r="C918" t="s">
        <v>365</v>
      </c>
    </row>
    <row r="919" spans="1:3" x14ac:dyDescent="0.25">
      <c r="A919" t="s">
        <v>152</v>
      </c>
      <c r="B919" t="s">
        <v>6</v>
      </c>
      <c r="C919" t="s">
        <v>365</v>
      </c>
    </row>
    <row r="920" spans="1:3" x14ac:dyDescent="0.25">
      <c r="A920" t="s">
        <v>152</v>
      </c>
      <c r="B920" t="s">
        <v>6</v>
      </c>
      <c r="C920" t="s">
        <v>370</v>
      </c>
    </row>
    <row r="921" spans="1:3" x14ac:dyDescent="0.25">
      <c r="A921" t="s">
        <v>152</v>
      </c>
      <c r="B921" t="s">
        <v>6</v>
      </c>
      <c r="C921" t="s">
        <v>367</v>
      </c>
    </row>
    <row r="922" spans="1:3" x14ac:dyDescent="0.25">
      <c r="A922" t="s">
        <v>152</v>
      </c>
      <c r="B922" t="s">
        <v>0</v>
      </c>
      <c r="C922" t="s">
        <v>367</v>
      </c>
    </row>
    <row r="923" spans="1:3" x14ac:dyDescent="0.25">
      <c r="A923" t="s">
        <v>152</v>
      </c>
      <c r="B923" t="s">
        <v>0</v>
      </c>
      <c r="C923" t="s">
        <v>368</v>
      </c>
    </row>
    <row r="924" spans="1:3" x14ac:dyDescent="0.25">
      <c r="A924" t="s">
        <v>152</v>
      </c>
      <c r="B924" t="s">
        <v>6</v>
      </c>
      <c r="C924" t="s">
        <v>368</v>
      </c>
    </row>
    <row r="925" spans="1:3" x14ac:dyDescent="0.25">
      <c r="A925" t="s">
        <v>152</v>
      </c>
      <c r="B925" t="s">
        <v>6</v>
      </c>
      <c r="C925" t="s">
        <v>369</v>
      </c>
    </row>
    <row r="926" spans="1:3" x14ac:dyDescent="0.25">
      <c r="A926" t="s">
        <v>86</v>
      </c>
      <c r="B926" t="s">
        <v>0</v>
      </c>
      <c r="C926" t="s">
        <v>365</v>
      </c>
    </row>
    <row r="927" spans="1:3" x14ac:dyDescent="0.25">
      <c r="A927" t="s">
        <v>86</v>
      </c>
      <c r="B927" t="s">
        <v>6</v>
      </c>
      <c r="C927" t="s">
        <v>365</v>
      </c>
    </row>
    <row r="928" spans="1:3" x14ac:dyDescent="0.25">
      <c r="A928" t="s">
        <v>86</v>
      </c>
      <c r="B928" t="s">
        <v>6</v>
      </c>
      <c r="C928" t="s">
        <v>371</v>
      </c>
    </row>
    <row r="929" spans="1:3" x14ac:dyDescent="0.25">
      <c r="A929" t="s">
        <v>86</v>
      </c>
      <c r="B929" t="s">
        <v>6</v>
      </c>
      <c r="C929" t="s">
        <v>367</v>
      </c>
    </row>
    <row r="930" spans="1:3" x14ac:dyDescent="0.25">
      <c r="A930" t="s">
        <v>86</v>
      </c>
      <c r="B930" t="s">
        <v>0</v>
      </c>
      <c r="C930" t="s">
        <v>367</v>
      </c>
    </row>
    <row r="931" spans="1:3" x14ac:dyDescent="0.25">
      <c r="A931" t="s">
        <v>86</v>
      </c>
      <c r="B931" t="s">
        <v>0</v>
      </c>
      <c r="C931" t="s">
        <v>368</v>
      </c>
    </row>
    <row r="932" spans="1:3" x14ac:dyDescent="0.25">
      <c r="A932" t="s">
        <v>86</v>
      </c>
      <c r="B932" t="s">
        <v>6</v>
      </c>
      <c r="C932" t="s">
        <v>369</v>
      </c>
    </row>
    <row r="933" spans="1:3" x14ac:dyDescent="0.25">
      <c r="A933" t="s">
        <v>87</v>
      </c>
      <c r="B933" t="s">
        <v>0</v>
      </c>
      <c r="C933" t="s">
        <v>365</v>
      </c>
    </row>
    <row r="934" spans="1:3" x14ac:dyDescent="0.25">
      <c r="A934" t="s">
        <v>87</v>
      </c>
      <c r="B934" t="s">
        <v>6</v>
      </c>
      <c r="C934" t="s">
        <v>365</v>
      </c>
    </row>
    <row r="935" spans="1:3" x14ac:dyDescent="0.25">
      <c r="A935" t="s">
        <v>87</v>
      </c>
      <c r="B935" t="s">
        <v>0</v>
      </c>
      <c r="C935" t="s">
        <v>366</v>
      </c>
    </row>
    <row r="936" spans="1:3" x14ac:dyDescent="0.25">
      <c r="A936" t="s">
        <v>87</v>
      </c>
      <c r="B936" t="s">
        <v>0</v>
      </c>
      <c r="C936" t="s">
        <v>367</v>
      </c>
    </row>
    <row r="937" spans="1:3" x14ac:dyDescent="0.25">
      <c r="A937" t="s">
        <v>87</v>
      </c>
      <c r="B937" t="s">
        <v>6</v>
      </c>
      <c r="C937" t="s">
        <v>367</v>
      </c>
    </row>
    <row r="938" spans="1:3" x14ac:dyDescent="0.25">
      <c r="A938" t="s">
        <v>87</v>
      </c>
      <c r="B938" t="s">
        <v>6</v>
      </c>
      <c r="C938" t="s">
        <v>368</v>
      </c>
    </row>
    <row r="939" spans="1:3" x14ac:dyDescent="0.25">
      <c r="A939" t="s">
        <v>87</v>
      </c>
      <c r="B939" t="s">
        <v>0</v>
      </c>
      <c r="C939" t="s">
        <v>368</v>
      </c>
    </row>
    <row r="940" spans="1:3" x14ac:dyDescent="0.25">
      <c r="A940" t="s">
        <v>87</v>
      </c>
      <c r="B940" t="s">
        <v>0</v>
      </c>
      <c r="C940" t="s">
        <v>369</v>
      </c>
    </row>
    <row r="941" spans="1:3" x14ac:dyDescent="0.25">
      <c r="A941" t="s">
        <v>87</v>
      </c>
      <c r="B941" t="s">
        <v>6</v>
      </c>
      <c r="C941" t="s">
        <v>369</v>
      </c>
    </row>
    <row r="942" spans="1:3" x14ac:dyDescent="0.25">
      <c r="A942" t="s">
        <v>88</v>
      </c>
      <c r="B942" t="s">
        <v>0</v>
      </c>
      <c r="C942" t="s">
        <v>365</v>
      </c>
    </row>
    <row r="943" spans="1:3" x14ac:dyDescent="0.25">
      <c r="A943" t="s">
        <v>88</v>
      </c>
      <c r="B943" t="s">
        <v>6</v>
      </c>
      <c r="C943" t="s">
        <v>365</v>
      </c>
    </row>
    <row r="944" spans="1:3" x14ac:dyDescent="0.25">
      <c r="A944" t="s">
        <v>88</v>
      </c>
      <c r="B944" t="s">
        <v>6</v>
      </c>
      <c r="C944" t="s">
        <v>366</v>
      </c>
    </row>
    <row r="945" spans="1:3" x14ac:dyDescent="0.25">
      <c r="A945" t="s">
        <v>88</v>
      </c>
      <c r="B945" t="s">
        <v>0</v>
      </c>
      <c r="C945" t="s">
        <v>366</v>
      </c>
    </row>
    <row r="946" spans="1:3" x14ac:dyDescent="0.25">
      <c r="A946" t="s">
        <v>88</v>
      </c>
      <c r="B946" t="s">
        <v>0</v>
      </c>
      <c r="C946" t="s">
        <v>367</v>
      </c>
    </row>
    <row r="947" spans="1:3" x14ac:dyDescent="0.25">
      <c r="A947" t="s">
        <v>88</v>
      </c>
      <c r="B947" t="s">
        <v>6</v>
      </c>
      <c r="C947" t="s">
        <v>367</v>
      </c>
    </row>
    <row r="948" spans="1:3" x14ac:dyDescent="0.25">
      <c r="A948" t="s">
        <v>88</v>
      </c>
      <c r="B948" t="s">
        <v>0</v>
      </c>
      <c r="C948" t="s">
        <v>368</v>
      </c>
    </row>
    <row r="949" spans="1:3" x14ac:dyDescent="0.25">
      <c r="A949" t="s">
        <v>88</v>
      </c>
      <c r="B949" t="s">
        <v>6</v>
      </c>
      <c r="C949" t="s">
        <v>369</v>
      </c>
    </row>
    <row r="950" spans="1:3" x14ac:dyDescent="0.25">
      <c r="A950" t="s">
        <v>89</v>
      </c>
      <c r="B950" t="s">
        <v>0</v>
      </c>
      <c r="C950" t="s">
        <v>365</v>
      </c>
    </row>
    <row r="951" spans="1:3" x14ac:dyDescent="0.25">
      <c r="A951" t="s">
        <v>89</v>
      </c>
      <c r="B951" t="s">
        <v>6</v>
      </c>
      <c r="C951" t="s">
        <v>365</v>
      </c>
    </row>
    <row r="952" spans="1:3" x14ac:dyDescent="0.25">
      <c r="A952" t="s">
        <v>89</v>
      </c>
      <c r="B952" t="s">
        <v>6</v>
      </c>
      <c r="C952" t="s">
        <v>366</v>
      </c>
    </row>
    <row r="953" spans="1:3" x14ac:dyDescent="0.25">
      <c r="A953" t="s">
        <v>89</v>
      </c>
      <c r="B953" t="s">
        <v>0</v>
      </c>
      <c r="C953" t="s">
        <v>366</v>
      </c>
    </row>
    <row r="954" spans="1:3" x14ac:dyDescent="0.25">
      <c r="A954" t="s">
        <v>89</v>
      </c>
      <c r="B954" t="s">
        <v>0</v>
      </c>
      <c r="C954" t="s">
        <v>367</v>
      </c>
    </row>
    <row r="955" spans="1:3" x14ac:dyDescent="0.25">
      <c r="A955" t="s">
        <v>89</v>
      </c>
      <c r="B955" t="s">
        <v>6</v>
      </c>
      <c r="C955" t="s">
        <v>367</v>
      </c>
    </row>
    <row r="956" spans="1:3" x14ac:dyDescent="0.25">
      <c r="A956" t="s">
        <v>89</v>
      </c>
      <c r="B956" t="s">
        <v>6</v>
      </c>
      <c r="C956" t="s">
        <v>368</v>
      </c>
    </row>
    <row r="957" spans="1:3" x14ac:dyDescent="0.25">
      <c r="A957" t="s">
        <v>89</v>
      </c>
      <c r="B957" t="s">
        <v>0</v>
      </c>
      <c r="C957" t="s">
        <v>368</v>
      </c>
    </row>
    <row r="958" spans="1:3" x14ac:dyDescent="0.25">
      <c r="A958" t="s">
        <v>89</v>
      </c>
      <c r="B958" t="s">
        <v>0</v>
      </c>
      <c r="C958" t="s">
        <v>369</v>
      </c>
    </row>
    <row r="959" spans="1:3" x14ac:dyDescent="0.25">
      <c r="A959" t="s">
        <v>89</v>
      </c>
      <c r="B959" t="s">
        <v>6</v>
      </c>
      <c r="C959" t="s">
        <v>369</v>
      </c>
    </row>
    <row r="960" spans="1:3" x14ac:dyDescent="0.25">
      <c r="A960" t="s">
        <v>397</v>
      </c>
      <c r="B960" t="s">
        <v>0</v>
      </c>
      <c r="C960" t="s">
        <v>365</v>
      </c>
    </row>
    <row r="961" spans="1:3" x14ac:dyDescent="0.25">
      <c r="A961" t="s">
        <v>397</v>
      </c>
      <c r="B961" t="s">
        <v>6</v>
      </c>
      <c r="C961" t="s">
        <v>365</v>
      </c>
    </row>
    <row r="962" spans="1:3" x14ac:dyDescent="0.25">
      <c r="A962" t="s">
        <v>397</v>
      </c>
      <c r="B962" t="s">
        <v>0</v>
      </c>
      <c r="C962" t="s">
        <v>366</v>
      </c>
    </row>
    <row r="963" spans="1:3" x14ac:dyDescent="0.25">
      <c r="A963" t="s">
        <v>397</v>
      </c>
      <c r="B963" t="s">
        <v>0</v>
      </c>
      <c r="C963" t="s">
        <v>367</v>
      </c>
    </row>
    <row r="964" spans="1:3" x14ac:dyDescent="0.25">
      <c r="A964" t="s">
        <v>397</v>
      </c>
      <c r="B964" t="s">
        <v>6</v>
      </c>
      <c r="C964" t="s">
        <v>367</v>
      </c>
    </row>
    <row r="965" spans="1:3" x14ac:dyDescent="0.25">
      <c r="A965" t="s">
        <v>397</v>
      </c>
      <c r="B965" t="s">
        <v>6</v>
      </c>
      <c r="C965" t="s">
        <v>368</v>
      </c>
    </row>
    <row r="966" spans="1:3" x14ac:dyDescent="0.25">
      <c r="A966" t="s">
        <v>397</v>
      </c>
      <c r="B966" t="s">
        <v>0</v>
      </c>
      <c r="C966" t="s">
        <v>368</v>
      </c>
    </row>
    <row r="967" spans="1:3" x14ac:dyDescent="0.25">
      <c r="A967" t="s">
        <v>397</v>
      </c>
      <c r="B967" t="s">
        <v>6</v>
      </c>
      <c r="C967" t="s">
        <v>369</v>
      </c>
    </row>
    <row r="968" spans="1:3" x14ac:dyDescent="0.25">
      <c r="A968" t="s">
        <v>90</v>
      </c>
      <c r="B968" t="s">
        <v>0</v>
      </c>
      <c r="C968" t="s">
        <v>365</v>
      </c>
    </row>
    <row r="969" spans="1:3" x14ac:dyDescent="0.25">
      <c r="A969" t="s">
        <v>90</v>
      </c>
      <c r="B969" t="s">
        <v>6</v>
      </c>
      <c r="C969" t="s">
        <v>365</v>
      </c>
    </row>
    <row r="970" spans="1:3" x14ac:dyDescent="0.25">
      <c r="A970" t="s">
        <v>90</v>
      </c>
      <c r="B970" t="s">
        <v>6</v>
      </c>
      <c r="C970" t="s">
        <v>366</v>
      </c>
    </row>
    <row r="971" spans="1:3" x14ac:dyDescent="0.25">
      <c r="A971" t="s">
        <v>90</v>
      </c>
      <c r="B971" t="s">
        <v>0</v>
      </c>
      <c r="C971" t="s">
        <v>366</v>
      </c>
    </row>
    <row r="972" spans="1:3" x14ac:dyDescent="0.25">
      <c r="A972" t="s">
        <v>90</v>
      </c>
      <c r="B972" t="s">
        <v>0</v>
      </c>
      <c r="C972" t="s">
        <v>367</v>
      </c>
    </row>
    <row r="973" spans="1:3" x14ac:dyDescent="0.25">
      <c r="A973" t="s">
        <v>90</v>
      </c>
      <c r="B973" t="s">
        <v>6</v>
      </c>
      <c r="C973" t="s">
        <v>367</v>
      </c>
    </row>
    <row r="974" spans="1:3" x14ac:dyDescent="0.25">
      <c r="A974" t="s">
        <v>90</v>
      </c>
      <c r="B974" t="s">
        <v>6</v>
      </c>
      <c r="C974" t="s">
        <v>368</v>
      </c>
    </row>
    <row r="975" spans="1:3" x14ac:dyDescent="0.25">
      <c r="A975" t="s">
        <v>90</v>
      </c>
      <c r="B975" t="s">
        <v>0</v>
      </c>
      <c r="C975" t="s">
        <v>368</v>
      </c>
    </row>
    <row r="976" spans="1:3" x14ac:dyDescent="0.25">
      <c r="A976" t="s">
        <v>90</v>
      </c>
      <c r="B976" t="s">
        <v>6</v>
      </c>
      <c r="C976" t="s">
        <v>369</v>
      </c>
    </row>
    <row r="977" spans="1:3" x14ac:dyDescent="0.25">
      <c r="A977" t="s">
        <v>91</v>
      </c>
      <c r="B977" t="s">
        <v>0</v>
      </c>
      <c r="C977" t="s">
        <v>365</v>
      </c>
    </row>
    <row r="978" spans="1:3" x14ac:dyDescent="0.25">
      <c r="A978" t="s">
        <v>91</v>
      </c>
      <c r="B978" t="s">
        <v>6</v>
      </c>
      <c r="C978" t="s">
        <v>365</v>
      </c>
    </row>
    <row r="979" spans="1:3" x14ac:dyDescent="0.25">
      <c r="A979" t="s">
        <v>91</v>
      </c>
      <c r="B979" t="s">
        <v>6</v>
      </c>
      <c r="C979" t="s">
        <v>371</v>
      </c>
    </row>
    <row r="980" spans="1:3" x14ac:dyDescent="0.25">
      <c r="A980" t="s">
        <v>91</v>
      </c>
      <c r="B980" t="s">
        <v>0</v>
      </c>
      <c r="C980" t="s">
        <v>371</v>
      </c>
    </row>
    <row r="981" spans="1:3" x14ac:dyDescent="0.25">
      <c r="A981" t="s">
        <v>91</v>
      </c>
      <c r="B981" t="s">
        <v>0</v>
      </c>
      <c r="C981" t="s">
        <v>366</v>
      </c>
    </row>
    <row r="982" spans="1:3" x14ac:dyDescent="0.25">
      <c r="A982" t="s">
        <v>91</v>
      </c>
      <c r="B982" t="s">
        <v>0</v>
      </c>
      <c r="C982" t="s">
        <v>367</v>
      </c>
    </row>
    <row r="983" spans="1:3" x14ac:dyDescent="0.25">
      <c r="A983" t="s">
        <v>91</v>
      </c>
      <c r="B983" t="s">
        <v>6</v>
      </c>
      <c r="C983" t="s">
        <v>367</v>
      </c>
    </row>
    <row r="984" spans="1:3" x14ac:dyDescent="0.25">
      <c r="A984" t="s">
        <v>91</v>
      </c>
      <c r="B984" t="s">
        <v>6</v>
      </c>
      <c r="C984" t="s">
        <v>368</v>
      </c>
    </row>
    <row r="985" spans="1:3" x14ac:dyDescent="0.25">
      <c r="A985" t="s">
        <v>91</v>
      </c>
      <c r="B985" t="s">
        <v>0</v>
      </c>
      <c r="C985" t="s">
        <v>368</v>
      </c>
    </row>
    <row r="986" spans="1:3" x14ac:dyDescent="0.25">
      <c r="A986" t="s">
        <v>91</v>
      </c>
      <c r="B986" t="s">
        <v>0</v>
      </c>
      <c r="C986" t="s">
        <v>369</v>
      </c>
    </row>
    <row r="987" spans="1:3" x14ac:dyDescent="0.25">
      <c r="A987" t="s">
        <v>91</v>
      </c>
      <c r="B987" t="s">
        <v>6</v>
      </c>
      <c r="C987" t="s">
        <v>369</v>
      </c>
    </row>
    <row r="988" spans="1:3" x14ac:dyDescent="0.25">
      <c r="A988" t="s">
        <v>92</v>
      </c>
      <c r="B988" t="s">
        <v>0</v>
      </c>
      <c r="C988" t="s">
        <v>365</v>
      </c>
    </row>
    <row r="989" spans="1:3" x14ac:dyDescent="0.25">
      <c r="A989" t="s">
        <v>92</v>
      </c>
      <c r="B989" t="s">
        <v>0</v>
      </c>
      <c r="C989" t="s">
        <v>366</v>
      </c>
    </row>
    <row r="990" spans="1:3" x14ac:dyDescent="0.25">
      <c r="A990" t="s">
        <v>92</v>
      </c>
      <c r="B990" t="s">
        <v>6</v>
      </c>
      <c r="C990" t="s">
        <v>366</v>
      </c>
    </row>
    <row r="991" spans="1:3" x14ac:dyDescent="0.25">
      <c r="A991" t="s">
        <v>92</v>
      </c>
      <c r="B991" t="s">
        <v>6</v>
      </c>
      <c r="C991" t="s">
        <v>367</v>
      </c>
    </row>
    <row r="992" spans="1:3" x14ac:dyDescent="0.25">
      <c r="A992" t="s">
        <v>92</v>
      </c>
      <c r="B992" t="s">
        <v>0</v>
      </c>
      <c r="C992" t="s">
        <v>367</v>
      </c>
    </row>
    <row r="993" spans="1:3" x14ac:dyDescent="0.25">
      <c r="A993" t="s">
        <v>92</v>
      </c>
      <c r="B993" t="s">
        <v>0</v>
      </c>
      <c r="C993" t="s">
        <v>368</v>
      </c>
    </row>
    <row r="994" spans="1:3" x14ac:dyDescent="0.25">
      <c r="A994" t="s">
        <v>92</v>
      </c>
      <c r="B994" t="s">
        <v>6</v>
      </c>
      <c r="C994" t="s">
        <v>368</v>
      </c>
    </row>
    <row r="995" spans="1:3" x14ac:dyDescent="0.25">
      <c r="A995" t="s">
        <v>93</v>
      </c>
      <c r="B995" t="s">
        <v>0</v>
      </c>
      <c r="C995" t="s">
        <v>365</v>
      </c>
    </row>
    <row r="996" spans="1:3" x14ac:dyDescent="0.25">
      <c r="A996" t="s">
        <v>93</v>
      </c>
      <c r="B996" t="s">
        <v>6</v>
      </c>
      <c r="C996" t="s">
        <v>365</v>
      </c>
    </row>
    <row r="997" spans="1:3" x14ac:dyDescent="0.25">
      <c r="A997" t="s">
        <v>93</v>
      </c>
      <c r="B997" t="s">
        <v>6</v>
      </c>
      <c r="C997" t="s">
        <v>366</v>
      </c>
    </row>
    <row r="998" spans="1:3" x14ac:dyDescent="0.25">
      <c r="A998" t="s">
        <v>93</v>
      </c>
      <c r="B998" t="s">
        <v>0</v>
      </c>
      <c r="C998" t="s">
        <v>366</v>
      </c>
    </row>
    <row r="999" spans="1:3" x14ac:dyDescent="0.25">
      <c r="A999" t="s">
        <v>93</v>
      </c>
      <c r="B999" t="s">
        <v>0</v>
      </c>
      <c r="C999" t="s">
        <v>367</v>
      </c>
    </row>
    <row r="1000" spans="1:3" x14ac:dyDescent="0.25">
      <c r="A1000" t="s">
        <v>93</v>
      </c>
      <c r="B1000" t="s">
        <v>6</v>
      </c>
      <c r="C1000" t="s">
        <v>367</v>
      </c>
    </row>
    <row r="1001" spans="1:3" x14ac:dyDescent="0.25">
      <c r="A1001" t="s">
        <v>93</v>
      </c>
      <c r="B1001" t="s">
        <v>6</v>
      </c>
      <c r="C1001" t="s">
        <v>368</v>
      </c>
    </row>
    <row r="1002" spans="1:3" x14ac:dyDescent="0.25">
      <c r="A1002" t="s">
        <v>93</v>
      </c>
      <c r="B1002" t="s">
        <v>0</v>
      </c>
      <c r="C1002" t="s">
        <v>368</v>
      </c>
    </row>
    <row r="1003" spans="1:3" x14ac:dyDescent="0.25">
      <c r="A1003" t="s">
        <v>93</v>
      </c>
      <c r="B1003" t="s">
        <v>0</v>
      </c>
      <c r="C1003" t="s">
        <v>369</v>
      </c>
    </row>
    <row r="1004" spans="1:3" x14ac:dyDescent="0.25">
      <c r="A1004" t="s">
        <v>93</v>
      </c>
      <c r="B1004" t="s">
        <v>6</v>
      </c>
      <c r="C1004" t="s">
        <v>369</v>
      </c>
    </row>
    <row r="1005" spans="1:3" x14ac:dyDescent="0.25">
      <c r="A1005" t="s">
        <v>94</v>
      </c>
      <c r="B1005" t="s">
        <v>0</v>
      </c>
      <c r="C1005" t="s">
        <v>367</v>
      </c>
    </row>
    <row r="1006" spans="1:3" x14ac:dyDescent="0.25">
      <c r="A1006" t="s">
        <v>94</v>
      </c>
      <c r="B1006" t="s">
        <v>6</v>
      </c>
      <c r="C1006" t="s">
        <v>367</v>
      </c>
    </row>
    <row r="1007" spans="1:3" x14ac:dyDescent="0.25">
      <c r="A1007" t="s">
        <v>94</v>
      </c>
      <c r="B1007" t="s">
        <v>0</v>
      </c>
      <c r="C1007" t="s">
        <v>368</v>
      </c>
    </row>
    <row r="1008" spans="1:3" x14ac:dyDescent="0.25">
      <c r="A1008" t="s">
        <v>94</v>
      </c>
      <c r="B1008" t="s">
        <v>6</v>
      </c>
      <c r="C1008" t="s">
        <v>369</v>
      </c>
    </row>
    <row r="1009" spans="1:3" x14ac:dyDescent="0.25">
      <c r="A1009" t="s">
        <v>95</v>
      </c>
      <c r="B1009" t="s">
        <v>0</v>
      </c>
      <c r="C1009" t="s">
        <v>365</v>
      </c>
    </row>
    <row r="1010" spans="1:3" x14ac:dyDescent="0.25">
      <c r="A1010" t="s">
        <v>95</v>
      </c>
      <c r="B1010" t="s">
        <v>6</v>
      </c>
      <c r="C1010" t="s">
        <v>365</v>
      </c>
    </row>
    <row r="1011" spans="1:3" x14ac:dyDescent="0.25">
      <c r="A1011" t="s">
        <v>95</v>
      </c>
      <c r="B1011" t="s">
        <v>6</v>
      </c>
      <c r="C1011" t="s">
        <v>371</v>
      </c>
    </row>
    <row r="1012" spans="1:3" x14ac:dyDescent="0.25">
      <c r="A1012" t="s">
        <v>95</v>
      </c>
      <c r="B1012" t="s">
        <v>6</v>
      </c>
      <c r="C1012" t="s">
        <v>366</v>
      </c>
    </row>
    <row r="1013" spans="1:3" x14ac:dyDescent="0.25">
      <c r="A1013" t="s">
        <v>95</v>
      </c>
      <c r="B1013" t="s">
        <v>0</v>
      </c>
      <c r="C1013" t="s">
        <v>366</v>
      </c>
    </row>
    <row r="1014" spans="1:3" x14ac:dyDescent="0.25">
      <c r="A1014" t="s">
        <v>95</v>
      </c>
      <c r="B1014" t="s">
        <v>0</v>
      </c>
      <c r="C1014" t="s">
        <v>367</v>
      </c>
    </row>
    <row r="1015" spans="1:3" x14ac:dyDescent="0.25">
      <c r="A1015" t="s">
        <v>95</v>
      </c>
      <c r="B1015" t="s">
        <v>6</v>
      </c>
      <c r="C1015" t="s">
        <v>367</v>
      </c>
    </row>
    <row r="1016" spans="1:3" x14ac:dyDescent="0.25">
      <c r="A1016" t="s">
        <v>95</v>
      </c>
      <c r="B1016" t="s">
        <v>6</v>
      </c>
      <c r="C1016" t="s">
        <v>368</v>
      </c>
    </row>
    <row r="1017" spans="1:3" x14ac:dyDescent="0.25">
      <c r="A1017" t="s">
        <v>95</v>
      </c>
      <c r="B1017" t="s">
        <v>6</v>
      </c>
      <c r="C1017" t="s">
        <v>369</v>
      </c>
    </row>
    <row r="1018" spans="1:3" x14ac:dyDescent="0.25">
      <c r="A1018" t="s">
        <v>96</v>
      </c>
      <c r="B1018" t="s">
        <v>0</v>
      </c>
      <c r="C1018" t="s">
        <v>365</v>
      </c>
    </row>
    <row r="1019" spans="1:3" x14ac:dyDescent="0.25">
      <c r="A1019" t="s">
        <v>96</v>
      </c>
      <c r="B1019" t="s">
        <v>6</v>
      </c>
      <c r="C1019" t="s">
        <v>365</v>
      </c>
    </row>
    <row r="1020" spans="1:3" x14ac:dyDescent="0.25">
      <c r="A1020" t="s">
        <v>96</v>
      </c>
      <c r="B1020" t="s">
        <v>6</v>
      </c>
      <c r="C1020" t="s">
        <v>366</v>
      </c>
    </row>
    <row r="1021" spans="1:3" x14ac:dyDescent="0.25">
      <c r="A1021" t="s">
        <v>96</v>
      </c>
      <c r="B1021" t="s">
        <v>0</v>
      </c>
      <c r="C1021" t="s">
        <v>366</v>
      </c>
    </row>
    <row r="1022" spans="1:3" x14ac:dyDescent="0.25">
      <c r="A1022" t="s">
        <v>96</v>
      </c>
      <c r="B1022" t="s">
        <v>0</v>
      </c>
      <c r="C1022" t="s">
        <v>367</v>
      </c>
    </row>
    <row r="1023" spans="1:3" x14ac:dyDescent="0.25">
      <c r="A1023" t="s">
        <v>96</v>
      </c>
      <c r="B1023" t="s">
        <v>6</v>
      </c>
      <c r="C1023" t="s">
        <v>367</v>
      </c>
    </row>
    <row r="1024" spans="1:3" x14ac:dyDescent="0.25">
      <c r="A1024" t="s">
        <v>96</v>
      </c>
      <c r="B1024" t="s">
        <v>6</v>
      </c>
      <c r="C1024" t="s">
        <v>368</v>
      </c>
    </row>
    <row r="1025" spans="1:3" x14ac:dyDescent="0.25">
      <c r="A1025" t="s">
        <v>96</v>
      </c>
      <c r="B1025" t="s">
        <v>0</v>
      </c>
      <c r="C1025" t="s">
        <v>368</v>
      </c>
    </row>
    <row r="1026" spans="1:3" x14ac:dyDescent="0.25">
      <c r="A1026" t="s">
        <v>96</v>
      </c>
      <c r="B1026" t="s">
        <v>6</v>
      </c>
      <c r="C1026" t="s">
        <v>369</v>
      </c>
    </row>
    <row r="1027" spans="1:3" x14ac:dyDescent="0.25">
      <c r="A1027" t="s">
        <v>97</v>
      </c>
      <c r="B1027" t="s">
        <v>0</v>
      </c>
      <c r="C1027" t="s">
        <v>365</v>
      </c>
    </row>
    <row r="1028" spans="1:3" x14ac:dyDescent="0.25">
      <c r="A1028" t="s">
        <v>97</v>
      </c>
      <c r="B1028" t="s">
        <v>6</v>
      </c>
      <c r="C1028" t="s">
        <v>365</v>
      </c>
    </row>
    <row r="1029" spans="1:3" x14ac:dyDescent="0.25">
      <c r="A1029" t="s">
        <v>97</v>
      </c>
      <c r="B1029" t="s">
        <v>6</v>
      </c>
      <c r="C1029" t="s">
        <v>366</v>
      </c>
    </row>
    <row r="1030" spans="1:3" x14ac:dyDescent="0.25">
      <c r="A1030" t="s">
        <v>97</v>
      </c>
      <c r="B1030" t="s">
        <v>0</v>
      </c>
      <c r="C1030" t="s">
        <v>366</v>
      </c>
    </row>
    <row r="1031" spans="1:3" x14ac:dyDescent="0.25">
      <c r="A1031" t="s">
        <v>97</v>
      </c>
      <c r="B1031" t="s">
        <v>0</v>
      </c>
      <c r="C1031" t="s">
        <v>367</v>
      </c>
    </row>
    <row r="1032" spans="1:3" x14ac:dyDescent="0.25">
      <c r="A1032" t="s">
        <v>97</v>
      </c>
      <c r="B1032" t="s">
        <v>6</v>
      </c>
      <c r="C1032" t="s">
        <v>367</v>
      </c>
    </row>
    <row r="1033" spans="1:3" x14ac:dyDescent="0.25">
      <c r="A1033" t="s">
        <v>97</v>
      </c>
      <c r="B1033" t="s">
        <v>6</v>
      </c>
      <c r="C1033" t="s">
        <v>368</v>
      </c>
    </row>
    <row r="1034" spans="1:3" x14ac:dyDescent="0.25">
      <c r="A1034" t="s">
        <v>97</v>
      </c>
      <c r="B1034" t="s">
        <v>0</v>
      </c>
      <c r="C1034" t="s">
        <v>368</v>
      </c>
    </row>
    <row r="1035" spans="1:3" x14ac:dyDescent="0.25">
      <c r="A1035" t="s">
        <v>97</v>
      </c>
      <c r="B1035" t="s">
        <v>6</v>
      </c>
      <c r="C1035" t="s">
        <v>369</v>
      </c>
    </row>
    <row r="1036" spans="1:3" x14ac:dyDescent="0.25">
      <c r="A1036" t="s">
        <v>98</v>
      </c>
      <c r="B1036" t="s">
        <v>0</v>
      </c>
      <c r="C1036" t="s">
        <v>365</v>
      </c>
    </row>
    <row r="1037" spans="1:3" x14ac:dyDescent="0.25">
      <c r="A1037" t="s">
        <v>98</v>
      </c>
      <c r="B1037" t="s">
        <v>6</v>
      </c>
      <c r="C1037" t="s">
        <v>365</v>
      </c>
    </row>
    <row r="1038" spans="1:3" x14ac:dyDescent="0.25">
      <c r="A1038" t="s">
        <v>98</v>
      </c>
      <c r="B1038" t="s">
        <v>6</v>
      </c>
      <c r="C1038" t="s">
        <v>366</v>
      </c>
    </row>
    <row r="1039" spans="1:3" x14ac:dyDescent="0.25">
      <c r="A1039" t="s">
        <v>98</v>
      </c>
      <c r="B1039" t="s">
        <v>0</v>
      </c>
      <c r="C1039" t="s">
        <v>366</v>
      </c>
    </row>
    <row r="1040" spans="1:3" x14ac:dyDescent="0.25">
      <c r="A1040" t="s">
        <v>98</v>
      </c>
      <c r="B1040" t="s">
        <v>0</v>
      </c>
      <c r="C1040" t="s">
        <v>367</v>
      </c>
    </row>
    <row r="1041" spans="1:4" x14ac:dyDescent="0.25">
      <c r="A1041" t="s">
        <v>98</v>
      </c>
      <c r="B1041" t="s">
        <v>6</v>
      </c>
      <c r="C1041" t="s">
        <v>367</v>
      </c>
    </row>
    <row r="1042" spans="1:4" x14ac:dyDescent="0.25">
      <c r="A1042" t="s">
        <v>98</v>
      </c>
      <c r="B1042" t="s">
        <v>6</v>
      </c>
      <c r="C1042" t="s">
        <v>368</v>
      </c>
    </row>
    <row r="1043" spans="1:4" x14ac:dyDescent="0.25">
      <c r="A1043" t="s">
        <v>98</v>
      </c>
      <c r="B1043" t="s">
        <v>0</v>
      </c>
      <c r="C1043" t="s">
        <v>368</v>
      </c>
    </row>
    <row r="1044" spans="1:4" x14ac:dyDescent="0.25">
      <c r="A1044" t="s">
        <v>98</v>
      </c>
      <c r="B1044" t="s">
        <v>0</v>
      </c>
      <c r="C1044" t="s">
        <v>369</v>
      </c>
    </row>
    <row r="1045" spans="1:4" x14ac:dyDescent="0.25">
      <c r="A1045" t="s">
        <v>98</v>
      </c>
      <c r="B1045" t="s">
        <v>6</v>
      </c>
      <c r="C1045" t="s">
        <v>369</v>
      </c>
    </row>
    <row r="1046" spans="1:4" x14ac:dyDescent="0.25">
      <c r="A1046" t="s">
        <v>99</v>
      </c>
      <c r="B1046" t="s">
        <v>0</v>
      </c>
      <c r="C1046" t="s">
        <v>365</v>
      </c>
    </row>
    <row r="1047" spans="1:4" x14ac:dyDescent="0.25">
      <c r="A1047" t="s">
        <v>99</v>
      </c>
      <c r="B1047" t="s">
        <v>6</v>
      </c>
      <c r="C1047" t="s">
        <v>370</v>
      </c>
    </row>
    <row r="1048" spans="1:4" x14ac:dyDescent="0.25">
      <c r="A1048" t="s">
        <v>99</v>
      </c>
      <c r="B1048" t="s">
        <v>6</v>
      </c>
      <c r="C1048" t="s">
        <v>366</v>
      </c>
    </row>
    <row r="1049" spans="1:4" x14ac:dyDescent="0.25">
      <c r="A1049" t="s">
        <v>99</v>
      </c>
      <c r="B1049" t="s">
        <v>0</v>
      </c>
      <c r="C1049" t="s">
        <v>366</v>
      </c>
    </row>
    <row r="1050" spans="1:4" x14ac:dyDescent="0.25">
      <c r="A1050" t="s">
        <v>99</v>
      </c>
      <c r="B1050" t="s">
        <v>0</v>
      </c>
      <c r="C1050" t="s">
        <v>367</v>
      </c>
    </row>
    <row r="1051" spans="1:4" x14ac:dyDescent="0.25">
      <c r="A1051" t="s">
        <v>99</v>
      </c>
      <c r="B1051" t="s">
        <v>6</v>
      </c>
      <c r="C1051" t="s">
        <v>367</v>
      </c>
    </row>
    <row r="1052" spans="1:4" x14ac:dyDescent="0.25">
      <c r="A1052" t="s">
        <v>99</v>
      </c>
      <c r="B1052" t="s">
        <v>6</v>
      </c>
      <c r="C1052" t="s">
        <v>368</v>
      </c>
    </row>
    <row r="1053" spans="1:4" x14ac:dyDescent="0.25">
      <c r="A1053" t="s">
        <v>99</v>
      </c>
      <c r="B1053" t="s">
        <v>0</v>
      </c>
      <c r="C1053" t="s">
        <v>368</v>
      </c>
    </row>
    <row r="1054" spans="1:4" x14ac:dyDescent="0.25">
      <c r="A1054" t="s">
        <v>99</v>
      </c>
      <c r="B1054" t="s">
        <v>6</v>
      </c>
      <c r="C1054" t="s">
        <v>369</v>
      </c>
    </row>
    <row r="1055" spans="1:4" x14ac:dyDescent="0.25">
      <c r="A1055" s="42" t="s">
        <v>663</v>
      </c>
      <c r="B1055" s="42" t="s">
        <v>532</v>
      </c>
      <c r="C1055" s="42" t="s">
        <v>532</v>
      </c>
      <c r="D1055" s="42" t="s">
        <v>532</v>
      </c>
    </row>
    <row r="1056" spans="1:4" x14ac:dyDescent="0.25">
      <c r="A1056" t="s">
        <v>267</v>
      </c>
      <c r="B1056" t="s">
        <v>0</v>
      </c>
      <c r="C1056" t="s">
        <v>365</v>
      </c>
    </row>
    <row r="1057" spans="1:3" x14ac:dyDescent="0.25">
      <c r="A1057" t="s">
        <v>267</v>
      </c>
      <c r="B1057" t="s">
        <v>6</v>
      </c>
      <c r="C1057" t="s">
        <v>365</v>
      </c>
    </row>
    <row r="1058" spans="1:3" x14ac:dyDescent="0.25">
      <c r="A1058" t="s">
        <v>267</v>
      </c>
      <c r="B1058" t="s">
        <v>6</v>
      </c>
      <c r="C1058" t="s">
        <v>366</v>
      </c>
    </row>
    <row r="1059" spans="1:3" x14ac:dyDescent="0.25">
      <c r="A1059" t="s">
        <v>267</v>
      </c>
      <c r="B1059" t="s">
        <v>0</v>
      </c>
      <c r="C1059" t="s">
        <v>366</v>
      </c>
    </row>
    <row r="1060" spans="1:3" x14ac:dyDescent="0.25">
      <c r="A1060" t="s">
        <v>267</v>
      </c>
      <c r="B1060" t="s">
        <v>0</v>
      </c>
      <c r="C1060" t="s">
        <v>367</v>
      </c>
    </row>
    <row r="1061" spans="1:3" x14ac:dyDescent="0.25">
      <c r="A1061" t="s">
        <v>267</v>
      </c>
      <c r="B1061" t="s">
        <v>6</v>
      </c>
      <c r="C1061" t="s">
        <v>367</v>
      </c>
    </row>
    <row r="1062" spans="1:3" x14ac:dyDescent="0.25">
      <c r="A1062" t="s">
        <v>267</v>
      </c>
      <c r="B1062" t="s">
        <v>6</v>
      </c>
      <c r="C1062" t="s">
        <v>368</v>
      </c>
    </row>
    <row r="1063" spans="1:3" x14ac:dyDescent="0.25">
      <c r="A1063" t="s">
        <v>267</v>
      </c>
      <c r="B1063" t="s">
        <v>0</v>
      </c>
      <c r="C1063" t="s">
        <v>368</v>
      </c>
    </row>
    <row r="1064" spans="1:3" x14ac:dyDescent="0.25">
      <c r="A1064" t="s">
        <v>267</v>
      </c>
      <c r="B1064" t="s">
        <v>0</v>
      </c>
      <c r="C1064" t="s">
        <v>369</v>
      </c>
    </row>
    <row r="1065" spans="1:3" x14ac:dyDescent="0.25">
      <c r="A1065" t="s">
        <v>267</v>
      </c>
      <c r="B1065" t="s">
        <v>6</v>
      </c>
      <c r="C1065" t="s">
        <v>369</v>
      </c>
    </row>
    <row r="1066" spans="1:3" x14ac:dyDescent="0.25">
      <c r="A1066" t="s">
        <v>100</v>
      </c>
      <c r="B1066" t="s">
        <v>0</v>
      </c>
      <c r="C1066" t="s">
        <v>365</v>
      </c>
    </row>
    <row r="1067" spans="1:3" x14ac:dyDescent="0.25">
      <c r="A1067" t="s">
        <v>100</v>
      </c>
      <c r="B1067" t="s">
        <v>6</v>
      </c>
      <c r="C1067" t="s">
        <v>365</v>
      </c>
    </row>
    <row r="1068" spans="1:3" x14ac:dyDescent="0.25">
      <c r="A1068" t="s">
        <v>100</v>
      </c>
      <c r="B1068" t="s">
        <v>0</v>
      </c>
      <c r="C1068" t="s">
        <v>366</v>
      </c>
    </row>
    <row r="1069" spans="1:3" x14ac:dyDescent="0.25">
      <c r="A1069" t="s">
        <v>100</v>
      </c>
      <c r="B1069" t="s">
        <v>0</v>
      </c>
      <c r="C1069" t="s">
        <v>367</v>
      </c>
    </row>
    <row r="1070" spans="1:3" x14ac:dyDescent="0.25">
      <c r="A1070" t="s">
        <v>100</v>
      </c>
      <c r="B1070" t="s">
        <v>6</v>
      </c>
      <c r="C1070" t="s">
        <v>367</v>
      </c>
    </row>
    <row r="1071" spans="1:3" x14ac:dyDescent="0.25">
      <c r="A1071" t="s">
        <v>100</v>
      </c>
      <c r="B1071" t="s">
        <v>0</v>
      </c>
      <c r="C1071" t="s">
        <v>368</v>
      </c>
    </row>
    <row r="1072" spans="1:3" x14ac:dyDescent="0.25">
      <c r="A1072" t="s">
        <v>100</v>
      </c>
      <c r="B1072" t="s">
        <v>0</v>
      </c>
      <c r="C1072" t="s">
        <v>369</v>
      </c>
    </row>
    <row r="1073" spans="1:3" x14ac:dyDescent="0.25">
      <c r="A1073" t="s">
        <v>100</v>
      </c>
      <c r="B1073" t="s">
        <v>6</v>
      </c>
      <c r="C1073" t="s">
        <v>369</v>
      </c>
    </row>
    <row r="1074" spans="1:3" x14ac:dyDescent="0.25">
      <c r="A1074" t="s">
        <v>398</v>
      </c>
      <c r="B1074" t="s">
        <v>0</v>
      </c>
      <c r="C1074" t="s">
        <v>365</v>
      </c>
    </row>
    <row r="1075" spans="1:3" x14ac:dyDescent="0.25">
      <c r="A1075" t="s">
        <v>398</v>
      </c>
      <c r="B1075" t="s">
        <v>6</v>
      </c>
      <c r="C1075" t="s">
        <v>365</v>
      </c>
    </row>
    <row r="1076" spans="1:3" x14ac:dyDescent="0.25">
      <c r="A1076" t="s">
        <v>398</v>
      </c>
      <c r="B1076" t="s">
        <v>6</v>
      </c>
      <c r="C1076" t="s">
        <v>366</v>
      </c>
    </row>
    <row r="1077" spans="1:3" x14ac:dyDescent="0.25">
      <c r="A1077" t="s">
        <v>398</v>
      </c>
      <c r="B1077" t="s">
        <v>0</v>
      </c>
      <c r="C1077" t="s">
        <v>366</v>
      </c>
    </row>
    <row r="1078" spans="1:3" x14ac:dyDescent="0.25">
      <c r="A1078" t="s">
        <v>398</v>
      </c>
      <c r="B1078" t="s">
        <v>0</v>
      </c>
      <c r="C1078" t="s">
        <v>367</v>
      </c>
    </row>
    <row r="1079" spans="1:3" x14ac:dyDescent="0.25">
      <c r="A1079" t="s">
        <v>398</v>
      </c>
      <c r="B1079" t="s">
        <v>6</v>
      </c>
      <c r="C1079" t="s">
        <v>367</v>
      </c>
    </row>
    <row r="1080" spans="1:3" x14ac:dyDescent="0.25">
      <c r="A1080" t="s">
        <v>398</v>
      </c>
      <c r="B1080" t="s">
        <v>0</v>
      </c>
      <c r="C1080" t="s">
        <v>368</v>
      </c>
    </row>
    <row r="1081" spans="1:3" x14ac:dyDescent="0.25">
      <c r="A1081" t="s">
        <v>398</v>
      </c>
      <c r="B1081" t="s">
        <v>6</v>
      </c>
      <c r="C1081" t="s">
        <v>369</v>
      </c>
    </row>
    <row r="1082" spans="1:3" x14ac:dyDescent="0.25">
      <c r="A1082" t="s">
        <v>101</v>
      </c>
      <c r="B1082" t="s">
        <v>0</v>
      </c>
      <c r="C1082" t="s">
        <v>365</v>
      </c>
    </row>
    <row r="1083" spans="1:3" x14ac:dyDescent="0.25">
      <c r="A1083" t="s">
        <v>101</v>
      </c>
      <c r="B1083" t="s">
        <v>6</v>
      </c>
      <c r="C1083" t="s">
        <v>365</v>
      </c>
    </row>
    <row r="1084" spans="1:3" x14ac:dyDescent="0.25">
      <c r="A1084" t="s">
        <v>101</v>
      </c>
      <c r="B1084" t="s">
        <v>6</v>
      </c>
      <c r="C1084" t="s">
        <v>366</v>
      </c>
    </row>
    <row r="1085" spans="1:3" x14ac:dyDescent="0.25">
      <c r="A1085" t="s">
        <v>101</v>
      </c>
      <c r="B1085" t="s">
        <v>0</v>
      </c>
      <c r="C1085" t="s">
        <v>366</v>
      </c>
    </row>
    <row r="1086" spans="1:3" x14ac:dyDescent="0.25">
      <c r="A1086" t="s">
        <v>101</v>
      </c>
      <c r="B1086" t="s">
        <v>0</v>
      </c>
      <c r="C1086" t="s">
        <v>367</v>
      </c>
    </row>
    <row r="1087" spans="1:3" x14ac:dyDescent="0.25">
      <c r="A1087" t="s">
        <v>101</v>
      </c>
      <c r="B1087" t="s">
        <v>6</v>
      </c>
      <c r="C1087" t="s">
        <v>367</v>
      </c>
    </row>
    <row r="1088" spans="1:3" x14ac:dyDescent="0.25">
      <c r="A1088" t="s">
        <v>101</v>
      </c>
      <c r="B1088" t="s">
        <v>6</v>
      </c>
      <c r="C1088" t="s">
        <v>368</v>
      </c>
    </row>
    <row r="1089" spans="1:3" x14ac:dyDescent="0.25">
      <c r="A1089" t="s">
        <v>101</v>
      </c>
      <c r="B1089" t="s">
        <v>0</v>
      </c>
      <c r="C1089" t="s">
        <v>368</v>
      </c>
    </row>
    <row r="1090" spans="1:3" x14ac:dyDescent="0.25">
      <c r="A1090" t="s">
        <v>101</v>
      </c>
      <c r="B1090" t="s">
        <v>6</v>
      </c>
      <c r="C1090" t="s">
        <v>369</v>
      </c>
    </row>
    <row r="1091" spans="1:3" x14ac:dyDescent="0.25">
      <c r="A1091" t="s">
        <v>102</v>
      </c>
      <c r="B1091" t="s">
        <v>0</v>
      </c>
      <c r="C1091" t="s">
        <v>365</v>
      </c>
    </row>
    <row r="1092" spans="1:3" x14ac:dyDescent="0.25">
      <c r="A1092" t="s">
        <v>102</v>
      </c>
      <c r="B1092" t="s">
        <v>6</v>
      </c>
      <c r="C1092" t="s">
        <v>365</v>
      </c>
    </row>
    <row r="1093" spans="1:3" x14ac:dyDescent="0.25">
      <c r="A1093" t="s">
        <v>102</v>
      </c>
      <c r="B1093" t="s">
        <v>6</v>
      </c>
      <c r="C1093" t="s">
        <v>366</v>
      </c>
    </row>
    <row r="1094" spans="1:3" x14ac:dyDescent="0.25">
      <c r="A1094" t="s">
        <v>102</v>
      </c>
      <c r="B1094" t="s">
        <v>0</v>
      </c>
      <c r="C1094" t="s">
        <v>366</v>
      </c>
    </row>
    <row r="1095" spans="1:3" x14ac:dyDescent="0.25">
      <c r="A1095" t="s">
        <v>102</v>
      </c>
      <c r="B1095" t="s">
        <v>0</v>
      </c>
      <c r="C1095" t="s">
        <v>367</v>
      </c>
    </row>
    <row r="1096" spans="1:3" x14ac:dyDescent="0.25">
      <c r="A1096" t="s">
        <v>102</v>
      </c>
      <c r="B1096" t="s">
        <v>6</v>
      </c>
      <c r="C1096" t="s">
        <v>367</v>
      </c>
    </row>
    <row r="1097" spans="1:3" x14ac:dyDescent="0.25">
      <c r="A1097" t="s">
        <v>102</v>
      </c>
      <c r="B1097" t="s">
        <v>6</v>
      </c>
      <c r="C1097" t="s">
        <v>368</v>
      </c>
    </row>
    <row r="1098" spans="1:3" x14ac:dyDescent="0.25">
      <c r="A1098" t="s">
        <v>102</v>
      </c>
      <c r="B1098" t="s">
        <v>0</v>
      </c>
      <c r="C1098" t="s">
        <v>368</v>
      </c>
    </row>
    <row r="1099" spans="1:3" x14ac:dyDescent="0.25">
      <c r="A1099" t="s">
        <v>102</v>
      </c>
      <c r="B1099" t="s">
        <v>0</v>
      </c>
      <c r="C1099" t="s">
        <v>369</v>
      </c>
    </row>
    <row r="1100" spans="1:3" x14ac:dyDescent="0.25">
      <c r="A1100" t="s">
        <v>102</v>
      </c>
      <c r="B1100" t="s">
        <v>6</v>
      </c>
      <c r="C1100" t="s">
        <v>369</v>
      </c>
    </row>
    <row r="1101" spans="1:3" x14ac:dyDescent="0.25">
      <c r="A1101" t="s">
        <v>103</v>
      </c>
      <c r="B1101" t="s">
        <v>0</v>
      </c>
      <c r="C1101" t="s">
        <v>367</v>
      </c>
    </row>
    <row r="1102" spans="1:3" x14ac:dyDescent="0.25">
      <c r="A1102" t="s">
        <v>103</v>
      </c>
      <c r="B1102" t="s">
        <v>6</v>
      </c>
      <c r="C1102" t="s">
        <v>367</v>
      </c>
    </row>
    <row r="1103" spans="1:3" x14ac:dyDescent="0.25">
      <c r="A1103" t="s">
        <v>103</v>
      </c>
      <c r="B1103" t="s">
        <v>0</v>
      </c>
      <c r="C1103" t="s">
        <v>368</v>
      </c>
    </row>
    <row r="1104" spans="1:3" x14ac:dyDescent="0.25">
      <c r="A1104" t="s">
        <v>103</v>
      </c>
      <c r="B1104" t="s">
        <v>6</v>
      </c>
      <c r="C1104" t="s">
        <v>369</v>
      </c>
    </row>
    <row r="1105" spans="1:3" x14ac:dyDescent="0.25">
      <c r="A1105" t="s">
        <v>104</v>
      </c>
      <c r="B1105" t="s">
        <v>0</v>
      </c>
      <c r="C1105" t="s">
        <v>365</v>
      </c>
    </row>
    <row r="1106" spans="1:3" x14ac:dyDescent="0.25">
      <c r="A1106" t="s">
        <v>104</v>
      </c>
      <c r="B1106" t="s">
        <v>6</v>
      </c>
      <c r="C1106" t="s">
        <v>365</v>
      </c>
    </row>
    <row r="1107" spans="1:3" x14ac:dyDescent="0.25">
      <c r="A1107" t="s">
        <v>104</v>
      </c>
      <c r="B1107" t="s">
        <v>6</v>
      </c>
      <c r="C1107" t="s">
        <v>370</v>
      </c>
    </row>
    <row r="1108" spans="1:3" x14ac:dyDescent="0.25">
      <c r="A1108" t="s">
        <v>104</v>
      </c>
      <c r="B1108" t="s">
        <v>6</v>
      </c>
      <c r="C1108" t="s">
        <v>366</v>
      </c>
    </row>
    <row r="1109" spans="1:3" x14ac:dyDescent="0.25">
      <c r="A1109" t="s">
        <v>104</v>
      </c>
      <c r="B1109" t="s">
        <v>0</v>
      </c>
      <c r="C1109" t="s">
        <v>366</v>
      </c>
    </row>
    <row r="1110" spans="1:3" x14ac:dyDescent="0.25">
      <c r="A1110" t="s">
        <v>104</v>
      </c>
      <c r="B1110" t="s">
        <v>0</v>
      </c>
      <c r="C1110" t="s">
        <v>367</v>
      </c>
    </row>
    <row r="1111" spans="1:3" x14ac:dyDescent="0.25">
      <c r="A1111" t="s">
        <v>104</v>
      </c>
      <c r="B1111" t="s">
        <v>6</v>
      </c>
      <c r="C1111" t="s">
        <v>367</v>
      </c>
    </row>
    <row r="1112" spans="1:3" x14ac:dyDescent="0.25">
      <c r="A1112" t="s">
        <v>104</v>
      </c>
      <c r="B1112" t="s">
        <v>0</v>
      </c>
      <c r="C1112" t="s">
        <v>368</v>
      </c>
    </row>
    <row r="1113" spans="1:3" x14ac:dyDescent="0.25">
      <c r="A1113" t="s">
        <v>104</v>
      </c>
      <c r="B1113" t="s">
        <v>6</v>
      </c>
      <c r="C1113" t="s">
        <v>369</v>
      </c>
    </row>
    <row r="1114" spans="1:3" x14ac:dyDescent="0.25">
      <c r="A1114" t="s">
        <v>105</v>
      </c>
      <c r="B1114" t="s">
        <v>0</v>
      </c>
      <c r="C1114" t="s">
        <v>365</v>
      </c>
    </row>
    <row r="1115" spans="1:3" x14ac:dyDescent="0.25">
      <c r="A1115" t="s">
        <v>105</v>
      </c>
      <c r="B1115" t="s">
        <v>6</v>
      </c>
      <c r="C1115" t="s">
        <v>365</v>
      </c>
    </row>
    <row r="1116" spans="1:3" x14ac:dyDescent="0.25">
      <c r="A1116" t="s">
        <v>105</v>
      </c>
      <c r="B1116" t="s">
        <v>6</v>
      </c>
      <c r="C1116" t="s">
        <v>370</v>
      </c>
    </row>
    <row r="1117" spans="1:3" x14ac:dyDescent="0.25">
      <c r="A1117" t="s">
        <v>105</v>
      </c>
      <c r="B1117" t="s">
        <v>6</v>
      </c>
      <c r="C1117" t="s">
        <v>366</v>
      </c>
    </row>
    <row r="1118" spans="1:3" x14ac:dyDescent="0.25">
      <c r="A1118" t="s">
        <v>105</v>
      </c>
      <c r="B1118" t="s">
        <v>0</v>
      </c>
      <c r="C1118" t="s">
        <v>366</v>
      </c>
    </row>
    <row r="1119" spans="1:3" x14ac:dyDescent="0.25">
      <c r="A1119" t="s">
        <v>105</v>
      </c>
      <c r="B1119" t="s">
        <v>0</v>
      </c>
      <c r="C1119" t="s">
        <v>367</v>
      </c>
    </row>
    <row r="1120" spans="1:3" x14ac:dyDescent="0.25">
      <c r="A1120" t="s">
        <v>105</v>
      </c>
      <c r="B1120" t="s">
        <v>6</v>
      </c>
      <c r="C1120" t="s">
        <v>367</v>
      </c>
    </row>
    <row r="1121" spans="1:3" x14ac:dyDescent="0.25">
      <c r="A1121" t="s">
        <v>105</v>
      </c>
      <c r="B1121" t="s">
        <v>6</v>
      </c>
      <c r="C1121" t="s">
        <v>368</v>
      </c>
    </row>
    <row r="1122" spans="1:3" x14ac:dyDescent="0.25">
      <c r="A1122" t="s">
        <v>105</v>
      </c>
      <c r="B1122" t="s">
        <v>0</v>
      </c>
      <c r="C1122" t="s">
        <v>368</v>
      </c>
    </row>
    <row r="1123" spans="1:3" x14ac:dyDescent="0.25">
      <c r="A1123" t="s">
        <v>106</v>
      </c>
      <c r="B1123" t="s">
        <v>0</v>
      </c>
      <c r="C1123" t="s">
        <v>365</v>
      </c>
    </row>
    <row r="1124" spans="1:3" x14ac:dyDescent="0.25">
      <c r="A1124" t="s">
        <v>106</v>
      </c>
      <c r="B1124" t="s">
        <v>6</v>
      </c>
      <c r="C1124" t="s">
        <v>365</v>
      </c>
    </row>
    <row r="1125" spans="1:3" x14ac:dyDescent="0.25">
      <c r="A1125" t="s">
        <v>106</v>
      </c>
      <c r="B1125" t="s">
        <v>6</v>
      </c>
      <c r="C1125" t="s">
        <v>371</v>
      </c>
    </row>
    <row r="1126" spans="1:3" x14ac:dyDescent="0.25">
      <c r="A1126" t="s">
        <v>106</v>
      </c>
      <c r="B1126" t="s">
        <v>0</v>
      </c>
      <c r="C1126" t="s">
        <v>366</v>
      </c>
    </row>
    <row r="1127" spans="1:3" x14ac:dyDescent="0.25">
      <c r="A1127" t="s">
        <v>106</v>
      </c>
      <c r="B1127" t="s">
        <v>0</v>
      </c>
      <c r="C1127" t="s">
        <v>367</v>
      </c>
    </row>
    <row r="1128" spans="1:3" x14ac:dyDescent="0.25">
      <c r="A1128" t="s">
        <v>106</v>
      </c>
      <c r="B1128" t="s">
        <v>6</v>
      </c>
      <c r="C1128" t="s">
        <v>367</v>
      </c>
    </row>
    <row r="1129" spans="1:3" x14ac:dyDescent="0.25">
      <c r="A1129" t="s">
        <v>106</v>
      </c>
      <c r="B1129" t="s">
        <v>6</v>
      </c>
      <c r="C1129" t="s">
        <v>368</v>
      </c>
    </row>
    <row r="1130" spans="1:3" x14ac:dyDescent="0.25">
      <c r="A1130" t="s">
        <v>106</v>
      </c>
      <c r="B1130" t="s">
        <v>0</v>
      </c>
      <c r="C1130" t="s">
        <v>368</v>
      </c>
    </row>
    <row r="1131" spans="1:3" x14ac:dyDescent="0.25">
      <c r="A1131" t="s">
        <v>106</v>
      </c>
      <c r="B1131" t="s">
        <v>0</v>
      </c>
      <c r="C1131" t="s">
        <v>369</v>
      </c>
    </row>
    <row r="1132" spans="1:3" x14ac:dyDescent="0.25">
      <c r="A1132" t="s">
        <v>106</v>
      </c>
      <c r="B1132" t="s">
        <v>6</v>
      </c>
      <c r="C1132" t="s">
        <v>369</v>
      </c>
    </row>
    <row r="1133" spans="1:3" x14ac:dyDescent="0.25">
      <c r="A1133" t="s">
        <v>654</v>
      </c>
      <c r="B1133" t="s">
        <v>0</v>
      </c>
      <c r="C1133" t="s">
        <v>365</v>
      </c>
    </row>
    <row r="1134" spans="1:3" x14ac:dyDescent="0.25">
      <c r="A1134" t="s">
        <v>654</v>
      </c>
      <c r="B1134" t="s">
        <v>6</v>
      </c>
      <c r="C1134" t="s">
        <v>365</v>
      </c>
    </row>
    <row r="1135" spans="1:3" x14ac:dyDescent="0.25">
      <c r="A1135" t="s">
        <v>654</v>
      </c>
      <c r="B1135" t="s">
        <v>6</v>
      </c>
      <c r="C1135" t="s">
        <v>366</v>
      </c>
    </row>
    <row r="1136" spans="1:3" x14ac:dyDescent="0.25">
      <c r="A1136" t="s">
        <v>654</v>
      </c>
      <c r="B1136" t="s">
        <v>0</v>
      </c>
      <c r="C1136" t="s">
        <v>366</v>
      </c>
    </row>
    <row r="1137" spans="1:3" x14ac:dyDescent="0.25">
      <c r="A1137" t="s">
        <v>654</v>
      </c>
      <c r="B1137" t="s">
        <v>0</v>
      </c>
      <c r="C1137" t="s">
        <v>367</v>
      </c>
    </row>
    <row r="1138" spans="1:3" x14ac:dyDescent="0.25">
      <c r="A1138" t="s">
        <v>654</v>
      </c>
      <c r="B1138" t="s">
        <v>6</v>
      </c>
      <c r="C1138" t="s">
        <v>367</v>
      </c>
    </row>
    <row r="1139" spans="1:3" x14ac:dyDescent="0.25">
      <c r="A1139" t="s">
        <v>654</v>
      </c>
      <c r="B1139" t="s">
        <v>6</v>
      </c>
      <c r="C1139" t="s">
        <v>368</v>
      </c>
    </row>
    <row r="1140" spans="1:3" x14ac:dyDescent="0.25">
      <c r="A1140" t="s">
        <v>654</v>
      </c>
      <c r="B1140" t="s">
        <v>0</v>
      </c>
      <c r="C1140" t="s">
        <v>368</v>
      </c>
    </row>
    <row r="1141" spans="1:3" x14ac:dyDescent="0.25">
      <c r="A1141" t="s">
        <v>654</v>
      </c>
      <c r="B1141" t="s">
        <v>0</v>
      </c>
      <c r="C1141" t="s">
        <v>369</v>
      </c>
    </row>
    <row r="1142" spans="1:3" x14ac:dyDescent="0.25">
      <c r="A1142" t="s">
        <v>654</v>
      </c>
      <c r="B1142" t="s">
        <v>6</v>
      </c>
      <c r="C1142" t="s">
        <v>369</v>
      </c>
    </row>
    <row r="1143" spans="1:3" x14ac:dyDescent="0.25">
      <c r="A1143" t="s">
        <v>399</v>
      </c>
      <c r="B1143" t="s">
        <v>0</v>
      </c>
      <c r="C1143" t="s">
        <v>365</v>
      </c>
    </row>
    <row r="1144" spans="1:3" x14ac:dyDescent="0.25">
      <c r="A1144" t="s">
        <v>399</v>
      </c>
      <c r="B1144" t="s">
        <v>6</v>
      </c>
      <c r="C1144" t="s">
        <v>365</v>
      </c>
    </row>
    <row r="1145" spans="1:3" x14ac:dyDescent="0.25">
      <c r="A1145" t="s">
        <v>399</v>
      </c>
      <c r="B1145" t="s">
        <v>6</v>
      </c>
      <c r="C1145" t="s">
        <v>366</v>
      </c>
    </row>
    <row r="1146" spans="1:3" x14ac:dyDescent="0.25">
      <c r="A1146" t="s">
        <v>399</v>
      </c>
      <c r="B1146" t="s">
        <v>0</v>
      </c>
      <c r="C1146" t="s">
        <v>366</v>
      </c>
    </row>
    <row r="1147" spans="1:3" x14ac:dyDescent="0.25">
      <c r="A1147" t="s">
        <v>399</v>
      </c>
      <c r="B1147" t="s">
        <v>0</v>
      </c>
      <c r="C1147" t="s">
        <v>367</v>
      </c>
    </row>
    <row r="1148" spans="1:3" x14ac:dyDescent="0.25">
      <c r="A1148" t="s">
        <v>399</v>
      </c>
      <c r="B1148" t="s">
        <v>6</v>
      </c>
      <c r="C1148" t="s">
        <v>367</v>
      </c>
    </row>
    <row r="1149" spans="1:3" x14ac:dyDescent="0.25">
      <c r="A1149" t="s">
        <v>399</v>
      </c>
      <c r="B1149" t="s">
        <v>0</v>
      </c>
      <c r="C1149" t="s">
        <v>368</v>
      </c>
    </row>
    <row r="1150" spans="1:3" x14ac:dyDescent="0.25">
      <c r="A1150" t="s">
        <v>399</v>
      </c>
      <c r="B1150" t="s">
        <v>6</v>
      </c>
      <c r="C1150" t="s">
        <v>369</v>
      </c>
    </row>
    <row r="1151" spans="1:3" x14ac:dyDescent="0.25">
      <c r="A1151" t="s">
        <v>107</v>
      </c>
      <c r="B1151" t="s">
        <v>6</v>
      </c>
      <c r="C1151" t="s">
        <v>365</v>
      </c>
    </row>
    <row r="1152" spans="1:3" x14ac:dyDescent="0.25">
      <c r="A1152" t="s">
        <v>107</v>
      </c>
      <c r="B1152" t="s">
        <v>6</v>
      </c>
      <c r="C1152" t="s">
        <v>366</v>
      </c>
    </row>
    <row r="1153" spans="1:3" x14ac:dyDescent="0.25">
      <c r="A1153" t="s">
        <v>107</v>
      </c>
      <c r="B1153" t="s">
        <v>0</v>
      </c>
      <c r="C1153" t="s">
        <v>366</v>
      </c>
    </row>
    <row r="1154" spans="1:3" x14ac:dyDescent="0.25">
      <c r="A1154" t="s">
        <v>107</v>
      </c>
      <c r="B1154" t="s">
        <v>0</v>
      </c>
      <c r="C1154" t="s">
        <v>367</v>
      </c>
    </row>
    <row r="1155" spans="1:3" x14ac:dyDescent="0.25">
      <c r="A1155" t="s">
        <v>107</v>
      </c>
      <c r="B1155" t="s">
        <v>6</v>
      </c>
      <c r="C1155" t="s">
        <v>367</v>
      </c>
    </row>
    <row r="1156" spans="1:3" x14ac:dyDescent="0.25">
      <c r="A1156" t="s">
        <v>107</v>
      </c>
      <c r="B1156" t="s">
        <v>0</v>
      </c>
      <c r="C1156" t="s">
        <v>368</v>
      </c>
    </row>
    <row r="1157" spans="1:3" x14ac:dyDescent="0.25">
      <c r="A1157" t="s">
        <v>107</v>
      </c>
      <c r="B1157" t="s">
        <v>6</v>
      </c>
      <c r="C1157" t="s">
        <v>369</v>
      </c>
    </row>
    <row r="1158" spans="1:3" x14ac:dyDescent="0.25">
      <c r="A1158" t="s">
        <v>600</v>
      </c>
      <c r="B1158" t="s">
        <v>0</v>
      </c>
      <c r="C1158" t="s">
        <v>365</v>
      </c>
    </row>
    <row r="1159" spans="1:3" x14ac:dyDescent="0.25">
      <c r="A1159" t="s">
        <v>600</v>
      </c>
      <c r="B1159" t="s">
        <v>6</v>
      </c>
      <c r="C1159" t="s">
        <v>365</v>
      </c>
    </row>
    <row r="1160" spans="1:3" x14ac:dyDescent="0.25">
      <c r="A1160" t="s">
        <v>600</v>
      </c>
      <c r="B1160" t="s">
        <v>0</v>
      </c>
      <c r="C1160" t="s">
        <v>366</v>
      </c>
    </row>
    <row r="1161" spans="1:3" x14ac:dyDescent="0.25">
      <c r="A1161" t="s">
        <v>600</v>
      </c>
      <c r="B1161" t="s">
        <v>0</v>
      </c>
      <c r="C1161" t="s">
        <v>367</v>
      </c>
    </row>
    <row r="1162" spans="1:3" x14ac:dyDescent="0.25">
      <c r="A1162" t="s">
        <v>600</v>
      </c>
      <c r="B1162" t="s">
        <v>6</v>
      </c>
      <c r="C1162" t="s">
        <v>367</v>
      </c>
    </row>
    <row r="1163" spans="1:3" x14ac:dyDescent="0.25">
      <c r="A1163" t="s">
        <v>600</v>
      </c>
      <c r="B1163" t="s">
        <v>0</v>
      </c>
      <c r="C1163" t="s">
        <v>368</v>
      </c>
    </row>
    <row r="1164" spans="1:3" x14ac:dyDescent="0.25">
      <c r="A1164" t="s">
        <v>600</v>
      </c>
      <c r="B1164" t="s">
        <v>6</v>
      </c>
      <c r="C1164" t="s">
        <v>369</v>
      </c>
    </row>
    <row r="1165" spans="1:3" x14ac:dyDescent="0.25">
      <c r="A1165" t="s">
        <v>400</v>
      </c>
      <c r="B1165" t="s">
        <v>0</v>
      </c>
      <c r="C1165" t="s">
        <v>365</v>
      </c>
    </row>
    <row r="1166" spans="1:3" x14ac:dyDescent="0.25">
      <c r="A1166" t="s">
        <v>400</v>
      </c>
      <c r="B1166" t="s">
        <v>6</v>
      </c>
      <c r="C1166" t="s">
        <v>365</v>
      </c>
    </row>
    <row r="1167" spans="1:3" x14ac:dyDescent="0.25">
      <c r="A1167" t="s">
        <v>400</v>
      </c>
      <c r="B1167" t="s">
        <v>6</v>
      </c>
      <c r="C1167" t="s">
        <v>370</v>
      </c>
    </row>
    <row r="1168" spans="1:3" x14ac:dyDescent="0.25">
      <c r="A1168" t="s">
        <v>400</v>
      </c>
      <c r="B1168" t="s">
        <v>6</v>
      </c>
      <c r="C1168" t="s">
        <v>371</v>
      </c>
    </row>
    <row r="1169" spans="1:4" x14ac:dyDescent="0.25">
      <c r="A1169" t="s">
        <v>400</v>
      </c>
      <c r="B1169" t="s">
        <v>6</v>
      </c>
      <c r="C1169" t="s">
        <v>366</v>
      </c>
    </row>
    <row r="1170" spans="1:4" x14ac:dyDescent="0.25">
      <c r="A1170" t="s">
        <v>400</v>
      </c>
      <c r="B1170" t="s">
        <v>0</v>
      </c>
      <c r="C1170" t="s">
        <v>366</v>
      </c>
    </row>
    <row r="1171" spans="1:4" x14ac:dyDescent="0.25">
      <c r="A1171" t="s">
        <v>400</v>
      </c>
      <c r="B1171" t="s">
        <v>0</v>
      </c>
      <c r="C1171" t="s">
        <v>367</v>
      </c>
    </row>
    <row r="1172" spans="1:4" x14ac:dyDescent="0.25">
      <c r="A1172" t="s">
        <v>400</v>
      </c>
      <c r="B1172" t="s">
        <v>6</v>
      </c>
      <c r="C1172" t="s">
        <v>367</v>
      </c>
    </row>
    <row r="1173" spans="1:4" x14ac:dyDescent="0.25">
      <c r="A1173" t="s">
        <v>400</v>
      </c>
      <c r="B1173" t="s">
        <v>0</v>
      </c>
      <c r="C1173" t="s">
        <v>368</v>
      </c>
    </row>
    <row r="1174" spans="1:4" x14ac:dyDescent="0.25">
      <c r="A1174" t="s">
        <v>400</v>
      </c>
      <c r="B1174" t="s">
        <v>6</v>
      </c>
      <c r="C1174" t="s">
        <v>369</v>
      </c>
    </row>
    <row r="1175" spans="1:4" x14ac:dyDescent="0.25">
      <c r="A1175" s="42" t="s">
        <v>664</v>
      </c>
      <c r="B1175" s="42" t="s">
        <v>532</v>
      </c>
      <c r="C1175" s="42" t="s">
        <v>532</v>
      </c>
      <c r="D1175" s="42" t="s">
        <v>532</v>
      </c>
    </row>
    <row r="1176" spans="1:4" x14ac:dyDescent="0.25">
      <c r="A1176" t="s">
        <v>108</v>
      </c>
      <c r="B1176" t="s">
        <v>0</v>
      </c>
      <c r="C1176" t="s">
        <v>365</v>
      </c>
    </row>
    <row r="1177" spans="1:4" x14ac:dyDescent="0.25">
      <c r="A1177" t="s">
        <v>108</v>
      </c>
      <c r="B1177" t="s">
        <v>0</v>
      </c>
      <c r="C1177" t="s">
        <v>367</v>
      </c>
    </row>
    <row r="1178" spans="1:4" x14ac:dyDescent="0.25">
      <c r="A1178" t="s">
        <v>108</v>
      </c>
      <c r="B1178" t="s">
        <v>6</v>
      </c>
      <c r="C1178" t="s">
        <v>367</v>
      </c>
    </row>
    <row r="1179" spans="1:4" x14ac:dyDescent="0.25">
      <c r="A1179" t="s">
        <v>108</v>
      </c>
      <c r="B1179" t="s">
        <v>0</v>
      </c>
      <c r="C1179" t="s">
        <v>368</v>
      </c>
    </row>
    <row r="1180" spans="1:4" x14ac:dyDescent="0.25">
      <c r="A1180" t="s">
        <v>108</v>
      </c>
      <c r="B1180" t="s">
        <v>0</v>
      </c>
      <c r="C1180" t="s">
        <v>369</v>
      </c>
    </row>
    <row r="1181" spans="1:4" x14ac:dyDescent="0.25">
      <c r="A1181" t="s">
        <v>108</v>
      </c>
      <c r="B1181" t="s">
        <v>6</v>
      </c>
      <c r="C1181" t="s">
        <v>369</v>
      </c>
    </row>
    <row r="1182" spans="1:4" x14ac:dyDescent="0.25">
      <c r="A1182" t="s">
        <v>109</v>
      </c>
      <c r="B1182" t="s">
        <v>0</v>
      </c>
      <c r="C1182" t="s">
        <v>365</v>
      </c>
    </row>
    <row r="1183" spans="1:4" x14ac:dyDescent="0.25">
      <c r="A1183" t="s">
        <v>109</v>
      </c>
      <c r="B1183" t="s">
        <v>6</v>
      </c>
      <c r="C1183" t="s">
        <v>365</v>
      </c>
    </row>
    <row r="1184" spans="1:4" x14ac:dyDescent="0.25">
      <c r="A1184" t="s">
        <v>109</v>
      </c>
      <c r="B1184" t="s">
        <v>6</v>
      </c>
      <c r="C1184" t="s">
        <v>371</v>
      </c>
    </row>
    <row r="1185" spans="1:3" x14ac:dyDescent="0.25">
      <c r="A1185" t="s">
        <v>109</v>
      </c>
      <c r="B1185" t="s">
        <v>0</v>
      </c>
      <c r="C1185" t="s">
        <v>371</v>
      </c>
    </row>
    <row r="1186" spans="1:3" x14ac:dyDescent="0.25">
      <c r="A1186" t="s">
        <v>109</v>
      </c>
      <c r="B1186" t="s">
        <v>0</v>
      </c>
      <c r="C1186" t="s">
        <v>366</v>
      </c>
    </row>
    <row r="1187" spans="1:3" x14ac:dyDescent="0.25">
      <c r="A1187" t="s">
        <v>109</v>
      </c>
      <c r="B1187" t="s">
        <v>0</v>
      </c>
      <c r="C1187" t="s">
        <v>367</v>
      </c>
    </row>
    <row r="1188" spans="1:3" x14ac:dyDescent="0.25">
      <c r="A1188" t="s">
        <v>109</v>
      </c>
      <c r="B1188" t="s">
        <v>6</v>
      </c>
      <c r="C1188" t="s">
        <v>367</v>
      </c>
    </row>
    <row r="1189" spans="1:3" x14ac:dyDescent="0.25">
      <c r="A1189" t="s">
        <v>109</v>
      </c>
      <c r="B1189" t="s">
        <v>0</v>
      </c>
      <c r="C1189" t="s">
        <v>368</v>
      </c>
    </row>
    <row r="1190" spans="1:3" x14ac:dyDescent="0.25">
      <c r="A1190" t="s">
        <v>109</v>
      </c>
      <c r="B1190" t="s">
        <v>6</v>
      </c>
      <c r="C1190" t="s">
        <v>369</v>
      </c>
    </row>
    <row r="1191" spans="1:3" x14ac:dyDescent="0.25">
      <c r="A1191" t="s">
        <v>110</v>
      </c>
      <c r="B1191" t="s">
        <v>0</v>
      </c>
      <c r="C1191" t="s">
        <v>365</v>
      </c>
    </row>
    <row r="1192" spans="1:3" x14ac:dyDescent="0.25">
      <c r="A1192" t="s">
        <v>110</v>
      </c>
      <c r="B1192" t="s">
        <v>6</v>
      </c>
      <c r="C1192" t="s">
        <v>365</v>
      </c>
    </row>
    <row r="1193" spans="1:3" x14ac:dyDescent="0.25">
      <c r="A1193" t="s">
        <v>110</v>
      </c>
      <c r="B1193" t="s">
        <v>0</v>
      </c>
      <c r="C1193" t="s">
        <v>366</v>
      </c>
    </row>
    <row r="1194" spans="1:3" x14ac:dyDescent="0.25">
      <c r="A1194" t="s">
        <v>110</v>
      </c>
      <c r="B1194" t="s">
        <v>0</v>
      </c>
      <c r="C1194" t="s">
        <v>367</v>
      </c>
    </row>
    <row r="1195" spans="1:3" x14ac:dyDescent="0.25">
      <c r="A1195" t="s">
        <v>110</v>
      </c>
      <c r="B1195" t="s">
        <v>0</v>
      </c>
      <c r="C1195" t="s">
        <v>368</v>
      </c>
    </row>
    <row r="1196" spans="1:3" x14ac:dyDescent="0.25">
      <c r="A1196" t="s">
        <v>110</v>
      </c>
      <c r="B1196" t="s">
        <v>6</v>
      </c>
      <c r="C1196" t="s">
        <v>368</v>
      </c>
    </row>
    <row r="1197" spans="1:3" x14ac:dyDescent="0.25">
      <c r="A1197" t="s">
        <v>110</v>
      </c>
      <c r="B1197" t="s">
        <v>6</v>
      </c>
      <c r="C1197" t="s">
        <v>369</v>
      </c>
    </row>
    <row r="1198" spans="1:3" x14ac:dyDescent="0.25">
      <c r="A1198" t="s">
        <v>110</v>
      </c>
      <c r="B1198" t="s">
        <v>0</v>
      </c>
      <c r="C1198" t="s">
        <v>369</v>
      </c>
    </row>
    <row r="1199" spans="1:3" x14ac:dyDescent="0.25">
      <c r="A1199" t="s">
        <v>111</v>
      </c>
      <c r="B1199" t="s">
        <v>6</v>
      </c>
      <c r="C1199" t="s">
        <v>365</v>
      </c>
    </row>
    <row r="1200" spans="1:3" x14ac:dyDescent="0.25">
      <c r="A1200" t="s">
        <v>111</v>
      </c>
      <c r="B1200" t="s">
        <v>0</v>
      </c>
      <c r="C1200" t="s">
        <v>365</v>
      </c>
    </row>
    <row r="1201" spans="1:3" x14ac:dyDescent="0.25">
      <c r="A1201" t="s">
        <v>111</v>
      </c>
      <c r="B1201" t="s">
        <v>0</v>
      </c>
      <c r="C1201" t="s">
        <v>371</v>
      </c>
    </row>
    <row r="1202" spans="1:3" x14ac:dyDescent="0.25">
      <c r="A1202" t="s">
        <v>111</v>
      </c>
      <c r="B1202" t="s">
        <v>6</v>
      </c>
      <c r="C1202" t="s">
        <v>371</v>
      </c>
    </row>
    <row r="1203" spans="1:3" x14ac:dyDescent="0.25">
      <c r="A1203" t="s">
        <v>111</v>
      </c>
      <c r="B1203" t="s">
        <v>6</v>
      </c>
      <c r="C1203" t="s">
        <v>367</v>
      </c>
    </row>
    <row r="1204" spans="1:3" x14ac:dyDescent="0.25">
      <c r="A1204" t="s">
        <v>111</v>
      </c>
      <c r="B1204" t="s">
        <v>0</v>
      </c>
      <c r="C1204" t="s">
        <v>367</v>
      </c>
    </row>
    <row r="1205" spans="1:3" x14ac:dyDescent="0.25">
      <c r="A1205" t="s">
        <v>111</v>
      </c>
      <c r="B1205" t="s">
        <v>0</v>
      </c>
      <c r="C1205" t="s">
        <v>368</v>
      </c>
    </row>
    <row r="1206" spans="1:3" x14ac:dyDescent="0.25">
      <c r="A1206" t="s">
        <v>111</v>
      </c>
      <c r="B1206" t="s">
        <v>6</v>
      </c>
      <c r="C1206" t="s">
        <v>369</v>
      </c>
    </row>
    <row r="1207" spans="1:3" x14ac:dyDescent="0.25">
      <c r="A1207" t="s">
        <v>112</v>
      </c>
      <c r="B1207" t="s">
        <v>0</v>
      </c>
      <c r="C1207" t="s">
        <v>365</v>
      </c>
    </row>
    <row r="1208" spans="1:3" x14ac:dyDescent="0.25">
      <c r="A1208" t="s">
        <v>112</v>
      </c>
      <c r="B1208" t="s">
        <v>6</v>
      </c>
      <c r="C1208" t="s">
        <v>365</v>
      </c>
    </row>
    <row r="1209" spans="1:3" x14ac:dyDescent="0.25">
      <c r="A1209" t="s">
        <v>112</v>
      </c>
      <c r="B1209" t="s">
        <v>6</v>
      </c>
      <c r="C1209" t="s">
        <v>366</v>
      </c>
    </row>
    <row r="1210" spans="1:3" x14ac:dyDescent="0.25">
      <c r="A1210" t="s">
        <v>112</v>
      </c>
      <c r="B1210" t="s">
        <v>0</v>
      </c>
      <c r="C1210" t="s">
        <v>366</v>
      </c>
    </row>
    <row r="1211" spans="1:3" x14ac:dyDescent="0.25">
      <c r="A1211" t="s">
        <v>112</v>
      </c>
      <c r="B1211" t="s">
        <v>0</v>
      </c>
      <c r="C1211" t="s">
        <v>367</v>
      </c>
    </row>
    <row r="1212" spans="1:3" x14ac:dyDescent="0.25">
      <c r="A1212" t="s">
        <v>112</v>
      </c>
      <c r="B1212" t="s">
        <v>6</v>
      </c>
      <c r="C1212" t="s">
        <v>367</v>
      </c>
    </row>
    <row r="1213" spans="1:3" x14ac:dyDescent="0.25">
      <c r="A1213" t="s">
        <v>112</v>
      </c>
      <c r="B1213" t="s">
        <v>0</v>
      </c>
      <c r="C1213" t="s">
        <v>368</v>
      </c>
    </row>
    <row r="1214" spans="1:3" x14ac:dyDescent="0.25">
      <c r="A1214" t="s">
        <v>112</v>
      </c>
      <c r="B1214" t="s">
        <v>6</v>
      </c>
      <c r="C1214" t="s">
        <v>369</v>
      </c>
    </row>
    <row r="1215" spans="1:3" x14ac:dyDescent="0.25">
      <c r="A1215" t="s">
        <v>113</v>
      </c>
      <c r="B1215" t="s">
        <v>0</v>
      </c>
      <c r="C1215" t="s">
        <v>365</v>
      </c>
    </row>
    <row r="1216" spans="1:3" x14ac:dyDescent="0.25">
      <c r="A1216" t="s">
        <v>113</v>
      </c>
      <c r="B1216" t="s">
        <v>6</v>
      </c>
      <c r="C1216" t="s">
        <v>365</v>
      </c>
    </row>
    <row r="1217" spans="1:3" x14ac:dyDescent="0.25">
      <c r="A1217" t="s">
        <v>113</v>
      </c>
      <c r="B1217" t="s">
        <v>6</v>
      </c>
      <c r="C1217" t="s">
        <v>367</v>
      </c>
    </row>
    <row r="1218" spans="1:3" x14ac:dyDescent="0.25">
      <c r="A1218" t="s">
        <v>113</v>
      </c>
      <c r="B1218" t="s">
        <v>0</v>
      </c>
      <c r="C1218" t="s">
        <v>367</v>
      </c>
    </row>
    <row r="1219" spans="1:3" x14ac:dyDescent="0.25">
      <c r="A1219" t="s">
        <v>113</v>
      </c>
      <c r="B1219" t="s">
        <v>0</v>
      </c>
      <c r="C1219" t="s">
        <v>368</v>
      </c>
    </row>
    <row r="1220" spans="1:3" x14ac:dyDescent="0.25">
      <c r="A1220" t="s">
        <v>113</v>
      </c>
      <c r="B1220" t="s">
        <v>0</v>
      </c>
      <c r="C1220" t="s">
        <v>369</v>
      </c>
    </row>
    <row r="1221" spans="1:3" x14ac:dyDescent="0.25">
      <c r="A1221" t="s">
        <v>113</v>
      </c>
      <c r="B1221" t="s">
        <v>6</v>
      </c>
      <c r="C1221" t="s">
        <v>369</v>
      </c>
    </row>
    <row r="1222" spans="1:3" x14ac:dyDescent="0.25">
      <c r="A1222" t="s">
        <v>114</v>
      </c>
      <c r="B1222" t="s">
        <v>0</v>
      </c>
      <c r="C1222" t="s">
        <v>365</v>
      </c>
    </row>
    <row r="1223" spans="1:3" x14ac:dyDescent="0.25">
      <c r="A1223" t="s">
        <v>114</v>
      </c>
      <c r="B1223" t="s">
        <v>6</v>
      </c>
      <c r="C1223" t="s">
        <v>365</v>
      </c>
    </row>
    <row r="1224" spans="1:3" x14ac:dyDescent="0.25">
      <c r="A1224" t="s">
        <v>114</v>
      </c>
      <c r="B1224" t="s">
        <v>6</v>
      </c>
      <c r="C1224" t="s">
        <v>370</v>
      </c>
    </row>
    <row r="1225" spans="1:3" x14ac:dyDescent="0.25">
      <c r="A1225" t="s">
        <v>114</v>
      </c>
      <c r="B1225" t="s">
        <v>6</v>
      </c>
      <c r="C1225" t="s">
        <v>371</v>
      </c>
    </row>
    <row r="1226" spans="1:3" x14ac:dyDescent="0.25">
      <c r="A1226" t="s">
        <v>114</v>
      </c>
      <c r="B1226" t="s">
        <v>0</v>
      </c>
      <c r="C1226" t="s">
        <v>371</v>
      </c>
    </row>
    <row r="1227" spans="1:3" x14ac:dyDescent="0.25">
      <c r="A1227" t="s">
        <v>114</v>
      </c>
      <c r="B1227" t="s">
        <v>0</v>
      </c>
      <c r="C1227" t="s">
        <v>366</v>
      </c>
    </row>
    <row r="1228" spans="1:3" x14ac:dyDescent="0.25">
      <c r="A1228" t="s">
        <v>114</v>
      </c>
      <c r="B1228" t="s">
        <v>6</v>
      </c>
      <c r="C1228" t="s">
        <v>366</v>
      </c>
    </row>
    <row r="1229" spans="1:3" x14ac:dyDescent="0.25">
      <c r="A1229" t="s">
        <v>114</v>
      </c>
      <c r="B1229" t="s">
        <v>6</v>
      </c>
      <c r="C1229" t="s">
        <v>367</v>
      </c>
    </row>
    <row r="1230" spans="1:3" x14ac:dyDescent="0.25">
      <c r="A1230" t="s">
        <v>114</v>
      </c>
      <c r="B1230" t="s">
        <v>0</v>
      </c>
      <c r="C1230" t="s">
        <v>367</v>
      </c>
    </row>
    <row r="1231" spans="1:3" x14ac:dyDescent="0.25">
      <c r="A1231" t="s">
        <v>114</v>
      </c>
      <c r="B1231" t="s">
        <v>0</v>
      </c>
      <c r="C1231" t="s">
        <v>368</v>
      </c>
    </row>
    <row r="1232" spans="1:3" x14ac:dyDescent="0.25">
      <c r="A1232" t="s">
        <v>114</v>
      </c>
      <c r="B1232" t="s">
        <v>6</v>
      </c>
      <c r="C1232" t="s">
        <v>368</v>
      </c>
    </row>
    <row r="1233" spans="1:3" x14ac:dyDescent="0.25">
      <c r="A1233" t="s">
        <v>114</v>
      </c>
      <c r="B1233" t="s">
        <v>6</v>
      </c>
      <c r="C1233" t="s">
        <v>369</v>
      </c>
    </row>
    <row r="1234" spans="1:3" x14ac:dyDescent="0.25">
      <c r="A1234" t="s">
        <v>114</v>
      </c>
      <c r="B1234" t="s">
        <v>0</v>
      </c>
      <c r="C1234" t="s">
        <v>369</v>
      </c>
    </row>
    <row r="1235" spans="1:3" x14ac:dyDescent="0.25">
      <c r="A1235" t="s">
        <v>115</v>
      </c>
      <c r="B1235" t="s">
        <v>0</v>
      </c>
      <c r="C1235" t="s">
        <v>365</v>
      </c>
    </row>
    <row r="1236" spans="1:3" x14ac:dyDescent="0.25">
      <c r="A1236" t="s">
        <v>115</v>
      </c>
      <c r="B1236" t="s">
        <v>6</v>
      </c>
      <c r="C1236" t="s">
        <v>365</v>
      </c>
    </row>
    <row r="1237" spans="1:3" x14ac:dyDescent="0.25">
      <c r="A1237" t="s">
        <v>115</v>
      </c>
      <c r="B1237" t="s">
        <v>0</v>
      </c>
      <c r="C1237" t="s">
        <v>366</v>
      </c>
    </row>
    <row r="1238" spans="1:3" x14ac:dyDescent="0.25">
      <c r="A1238" t="s">
        <v>115</v>
      </c>
      <c r="B1238" t="s">
        <v>0</v>
      </c>
      <c r="C1238" t="s">
        <v>367</v>
      </c>
    </row>
    <row r="1239" spans="1:3" x14ac:dyDescent="0.25">
      <c r="A1239" t="s">
        <v>115</v>
      </c>
      <c r="B1239" t="s">
        <v>6</v>
      </c>
      <c r="C1239" t="s">
        <v>367</v>
      </c>
    </row>
    <row r="1240" spans="1:3" x14ac:dyDescent="0.25">
      <c r="A1240" t="s">
        <v>115</v>
      </c>
      <c r="B1240" t="s">
        <v>0</v>
      </c>
      <c r="C1240" t="s">
        <v>368</v>
      </c>
    </row>
    <row r="1241" spans="1:3" x14ac:dyDescent="0.25">
      <c r="A1241" t="s">
        <v>115</v>
      </c>
      <c r="B1241" t="s">
        <v>6</v>
      </c>
      <c r="C1241" t="s">
        <v>369</v>
      </c>
    </row>
    <row r="1242" spans="1:3" x14ac:dyDescent="0.25">
      <c r="A1242" t="s">
        <v>116</v>
      </c>
      <c r="B1242" t="s">
        <v>0</v>
      </c>
      <c r="C1242" t="s">
        <v>365</v>
      </c>
    </row>
    <row r="1243" spans="1:3" x14ac:dyDescent="0.25">
      <c r="A1243" t="s">
        <v>116</v>
      </c>
      <c r="B1243" t="s">
        <v>6</v>
      </c>
      <c r="C1243" t="s">
        <v>365</v>
      </c>
    </row>
    <row r="1244" spans="1:3" x14ac:dyDescent="0.25">
      <c r="A1244" t="s">
        <v>116</v>
      </c>
      <c r="B1244" t="s">
        <v>6</v>
      </c>
      <c r="C1244" t="s">
        <v>366</v>
      </c>
    </row>
    <row r="1245" spans="1:3" x14ac:dyDescent="0.25">
      <c r="A1245" t="s">
        <v>116</v>
      </c>
      <c r="B1245" t="s">
        <v>0</v>
      </c>
      <c r="C1245" t="s">
        <v>366</v>
      </c>
    </row>
    <row r="1246" spans="1:3" x14ac:dyDescent="0.25">
      <c r="A1246" t="s">
        <v>116</v>
      </c>
      <c r="B1246" t="s">
        <v>0</v>
      </c>
      <c r="C1246" t="s">
        <v>367</v>
      </c>
    </row>
    <row r="1247" spans="1:3" x14ac:dyDescent="0.25">
      <c r="A1247" t="s">
        <v>116</v>
      </c>
      <c r="B1247" t="s">
        <v>6</v>
      </c>
      <c r="C1247" t="s">
        <v>367</v>
      </c>
    </row>
    <row r="1248" spans="1:3" x14ac:dyDescent="0.25">
      <c r="A1248" t="s">
        <v>116</v>
      </c>
      <c r="B1248" t="s">
        <v>6</v>
      </c>
      <c r="C1248" t="s">
        <v>368</v>
      </c>
    </row>
    <row r="1249" spans="1:3" x14ac:dyDescent="0.25">
      <c r="A1249" t="s">
        <v>116</v>
      </c>
      <c r="B1249" t="s">
        <v>0</v>
      </c>
      <c r="C1249" t="s">
        <v>368</v>
      </c>
    </row>
    <row r="1250" spans="1:3" x14ac:dyDescent="0.25">
      <c r="A1250" t="s">
        <v>116</v>
      </c>
      <c r="B1250" t="s">
        <v>6</v>
      </c>
      <c r="C1250" t="s">
        <v>369</v>
      </c>
    </row>
    <row r="1251" spans="1:3" x14ac:dyDescent="0.25">
      <c r="A1251" t="s">
        <v>117</v>
      </c>
      <c r="B1251" t="s">
        <v>0</v>
      </c>
      <c r="C1251" t="s">
        <v>365</v>
      </c>
    </row>
    <row r="1252" spans="1:3" x14ac:dyDescent="0.25">
      <c r="A1252" t="s">
        <v>117</v>
      </c>
      <c r="B1252" t="s">
        <v>6</v>
      </c>
      <c r="C1252" t="s">
        <v>365</v>
      </c>
    </row>
    <row r="1253" spans="1:3" x14ac:dyDescent="0.25">
      <c r="A1253" t="s">
        <v>117</v>
      </c>
      <c r="B1253" t="s">
        <v>0</v>
      </c>
      <c r="C1253" t="s">
        <v>366</v>
      </c>
    </row>
    <row r="1254" spans="1:3" x14ac:dyDescent="0.25">
      <c r="A1254" t="s">
        <v>117</v>
      </c>
      <c r="B1254" t="s">
        <v>0</v>
      </c>
      <c r="C1254" t="s">
        <v>367</v>
      </c>
    </row>
    <row r="1255" spans="1:3" x14ac:dyDescent="0.25">
      <c r="A1255" t="s">
        <v>117</v>
      </c>
      <c r="B1255" t="s">
        <v>0</v>
      </c>
      <c r="C1255" t="s">
        <v>368</v>
      </c>
    </row>
    <row r="1256" spans="1:3" x14ac:dyDescent="0.25">
      <c r="A1256" t="s">
        <v>117</v>
      </c>
      <c r="B1256" t="s">
        <v>6</v>
      </c>
      <c r="C1256" t="s">
        <v>369</v>
      </c>
    </row>
    <row r="1257" spans="1:3" x14ac:dyDescent="0.25">
      <c r="A1257" t="s">
        <v>118</v>
      </c>
      <c r="B1257" t="s">
        <v>0</v>
      </c>
      <c r="C1257" t="s">
        <v>365</v>
      </c>
    </row>
    <row r="1258" spans="1:3" x14ac:dyDescent="0.25">
      <c r="A1258" t="s">
        <v>118</v>
      </c>
      <c r="B1258" t="s">
        <v>6</v>
      </c>
      <c r="C1258" t="s">
        <v>365</v>
      </c>
    </row>
    <row r="1259" spans="1:3" x14ac:dyDescent="0.25">
      <c r="A1259" t="s">
        <v>118</v>
      </c>
      <c r="B1259" t="s">
        <v>6</v>
      </c>
      <c r="C1259" t="s">
        <v>367</v>
      </c>
    </row>
    <row r="1260" spans="1:3" x14ac:dyDescent="0.25">
      <c r="A1260" t="s">
        <v>118</v>
      </c>
      <c r="B1260" t="s">
        <v>0</v>
      </c>
      <c r="C1260" t="s">
        <v>368</v>
      </c>
    </row>
    <row r="1261" spans="1:3" x14ac:dyDescent="0.25">
      <c r="A1261" t="s">
        <v>118</v>
      </c>
      <c r="B1261" t="s">
        <v>6</v>
      </c>
      <c r="C1261" t="s">
        <v>369</v>
      </c>
    </row>
    <row r="1262" spans="1:3" x14ac:dyDescent="0.25">
      <c r="A1262" t="s">
        <v>119</v>
      </c>
      <c r="B1262" t="s">
        <v>0</v>
      </c>
      <c r="C1262" t="s">
        <v>365</v>
      </c>
    </row>
    <row r="1263" spans="1:3" x14ac:dyDescent="0.25">
      <c r="A1263" t="s">
        <v>119</v>
      </c>
      <c r="B1263" t="s">
        <v>6</v>
      </c>
      <c r="C1263" t="s">
        <v>365</v>
      </c>
    </row>
    <row r="1264" spans="1:3" x14ac:dyDescent="0.25">
      <c r="A1264" t="s">
        <v>119</v>
      </c>
      <c r="B1264" t="s">
        <v>6</v>
      </c>
      <c r="C1264" t="s">
        <v>367</v>
      </c>
    </row>
    <row r="1265" spans="1:3" x14ac:dyDescent="0.25">
      <c r="A1265" t="s">
        <v>119</v>
      </c>
      <c r="B1265" t="s">
        <v>0</v>
      </c>
      <c r="C1265" t="s">
        <v>367</v>
      </c>
    </row>
    <row r="1266" spans="1:3" x14ac:dyDescent="0.25">
      <c r="A1266" t="s">
        <v>119</v>
      </c>
      <c r="B1266" t="s">
        <v>0</v>
      </c>
      <c r="C1266" t="s">
        <v>368</v>
      </c>
    </row>
    <row r="1267" spans="1:3" x14ac:dyDescent="0.25">
      <c r="A1267" t="s">
        <v>119</v>
      </c>
      <c r="B1267" t="s">
        <v>6</v>
      </c>
      <c r="C1267" t="s">
        <v>369</v>
      </c>
    </row>
    <row r="1268" spans="1:3" x14ac:dyDescent="0.25">
      <c r="A1268" t="s">
        <v>401</v>
      </c>
      <c r="B1268" t="s">
        <v>0</v>
      </c>
      <c r="C1268" t="s">
        <v>365</v>
      </c>
    </row>
    <row r="1269" spans="1:3" x14ac:dyDescent="0.25">
      <c r="A1269" t="s">
        <v>401</v>
      </c>
      <c r="B1269" t="s">
        <v>6</v>
      </c>
      <c r="C1269" t="s">
        <v>365</v>
      </c>
    </row>
    <row r="1270" spans="1:3" x14ac:dyDescent="0.25">
      <c r="A1270" t="s">
        <v>401</v>
      </c>
      <c r="B1270" t="s">
        <v>6</v>
      </c>
      <c r="C1270" t="s">
        <v>367</v>
      </c>
    </row>
    <row r="1271" spans="1:3" x14ac:dyDescent="0.25">
      <c r="A1271" t="s">
        <v>401</v>
      </c>
      <c r="B1271" t="s">
        <v>0</v>
      </c>
      <c r="C1271" t="s">
        <v>367</v>
      </c>
    </row>
    <row r="1272" spans="1:3" x14ac:dyDescent="0.25">
      <c r="A1272" t="s">
        <v>401</v>
      </c>
      <c r="B1272" t="s">
        <v>0</v>
      </c>
      <c r="C1272" t="s">
        <v>368</v>
      </c>
    </row>
    <row r="1273" spans="1:3" x14ac:dyDescent="0.25">
      <c r="A1273" t="s">
        <v>401</v>
      </c>
      <c r="B1273" t="s">
        <v>6</v>
      </c>
      <c r="C1273" t="s">
        <v>368</v>
      </c>
    </row>
    <row r="1274" spans="1:3" x14ac:dyDescent="0.25">
      <c r="A1274" t="s">
        <v>401</v>
      </c>
      <c r="B1274" t="s">
        <v>6</v>
      </c>
      <c r="C1274" t="s">
        <v>369</v>
      </c>
    </row>
    <row r="1275" spans="1:3" x14ac:dyDescent="0.25">
      <c r="A1275" t="s">
        <v>401</v>
      </c>
      <c r="B1275" t="s">
        <v>0</v>
      </c>
      <c r="C1275" t="s">
        <v>369</v>
      </c>
    </row>
    <row r="1276" spans="1:3" x14ac:dyDescent="0.25">
      <c r="A1276" t="s">
        <v>120</v>
      </c>
      <c r="B1276" t="s">
        <v>0</v>
      </c>
      <c r="C1276" t="s">
        <v>365</v>
      </c>
    </row>
    <row r="1277" spans="1:3" x14ac:dyDescent="0.25">
      <c r="A1277" t="s">
        <v>120</v>
      </c>
      <c r="B1277" t="s">
        <v>6</v>
      </c>
      <c r="C1277" t="s">
        <v>365</v>
      </c>
    </row>
    <row r="1278" spans="1:3" x14ac:dyDescent="0.25">
      <c r="A1278" t="s">
        <v>120</v>
      </c>
      <c r="B1278" t="s">
        <v>6</v>
      </c>
      <c r="C1278" t="s">
        <v>366</v>
      </c>
    </row>
    <row r="1279" spans="1:3" x14ac:dyDescent="0.25">
      <c r="A1279" t="s">
        <v>120</v>
      </c>
      <c r="B1279" t="s">
        <v>0</v>
      </c>
      <c r="C1279" t="s">
        <v>366</v>
      </c>
    </row>
    <row r="1280" spans="1:3" x14ac:dyDescent="0.25">
      <c r="A1280" t="s">
        <v>120</v>
      </c>
      <c r="B1280" t="s">
        <v>0</v>
      </c>
      <c r="C1280" t="s">
        <v>367</v>
      </c>
    </row>
    <row r="1281" spans="1:4" x14ac:dyDescent="0.25">
      <c r="A1281" t="s">
        <v>120</v>
      </c>
      <c r="B1281" t="s">
        <v>6</v>
      </c>
      <c r="C1281" t="s">
        <v>367</v>
      </c>
    </row>
    <row r="1282" spans="1:4" x14ac:dyDescent="0.25">
      <c r="A1282" t="s">
        <v>120</v>
      </c>
      <c r="B1282" t="s">
        <v>0</v>
      </c>
      <c r="C1282" t="s">
        <v>368</v>
      </c>
    </row>
    <row r="1283" spans="1:4" x14ac:dyDescent="0.25">
      <c r="A1283" t="s">
        <v>120</v>
      </c>
      <c r="B1283" t="s">
        <v>6</v>
      </c>
      <c r="C1283" t="s">
        <v>369</v>
      </c>
    </row>
    <row r="1284" spans="1:4" x14ac:dyDescent="0.25">
      <c r="A1284" t="s">
        <v>665</v>
      </c>
      <c r="B1284" t="s">
        <v>0</v>
      </c>
      <c r="C1284" t="s">
        <v>365</v>
      </c>
    </row>
    <row r="1285" spans="1:4" x14ac:dyDescent="0.25">
      <c r="A1285" t="s">
        <v>665</v>
      </c>
      <c r="B1285" t="s">
        <v>0</v>
      </c>
      <c r="C1285" t="s">
        <v>368</v>
      </c>
    </row>
    <row r="1286" spans="1:4" x14ac:dyDescent="0.25">
      <c r="A1286" t="s">
        <v>665</v>
      </c>
      <c r="B1286" t="s">
        <v>6</v>
      </c>
      <c r="C1286" t="s">
        <v>369</v>
      </c>
    </row>
    <row r="1287" spans="1:4" x14ac:dyDescent="0.25">
      <c r="A1287" t="s">
        <v>402</v>
      </c>
      <c r="B1287" t="s">
        <v>0</v>
      </c>
      <c r="C1287" t="s">
        <v>365</v>
      </c>
      <c r="D1287" t="s">
        <v>753</v>
      </c>
    </row>
    <row r="1288" spans="1:4" x14ac:dyDescent="0.25">
      <c r="A1288" t="s">
        <v>402</v>
      </c>
      <c r="B1288" t="s">
        <v>6</v>
      </c>
      <c r="C1288" t="s">
        <v>365</v>
      </c>
    </row>
    <row r="1289" spans="1:4" x14ac:dyDescent="0.25">
      <c r="A1289" t="s">
        <v>402</v>
      </c>
      <c r="B1289" t="s">
        <v>0</v>
      </c>
      <c r="C1289" t="s">
        <v>371</v>
      </c>
      <c r="D1289" t="s">
        <v>753</v>
      </c>
    </row>
    <row r="1290" spans="1:4" x14ac:dyDescent="0.25">
      <c r="A1290" t="s">
        <v>402</v>
      </c>
      <c r="B1290" t="s">
        <v>6</v>
      </c>
      <c r="C1290" t="s">
        <v>371</v>
      </c>
    </row>
    <row r="1291" spans="1:4" x14ac:dyDescent="0.25">
      <c r="A1291" t="s">
        <v>402</v>
      </c>
      <c r="B1291" t="s">
        <v>6</v>
      </c>
      <c r="C1291" t="s">
        <v>366</v>
      </c>
    </row>
    <row r="1292" spans="1:4" x14ac:dyDescent="0.25">
      <c r="A1292" t="s">
        <v>402</v>
      </c>
      <c r="B1292" t="s">
        <v>0</v>
      </c>
      <c r="C1292" t="s">
        <v>366</v>
      </c>
      <c r="D1292" t="s">
        <v>753</v>
      </c>
    </row>
    <row r="1293" spans="1:4" x14ac:dyDescent="0.25">
      <c r="A1293" t="s">
        <v>402</v>
      </c>
      <c r="B1293" t="s">
        <v>0</v>
      </c>
      <c r="C1293" t="s">
        <v>367</v>
      </c>
      <c r="D1293" t="s">
        <v>753</v>
      </c>
    </row>
    <row r="1294" spans="1:4" x14ac:dyDescent="0.25">
      <c r="A1294" t="s">
        <v>402</v>
      </c>
      <c r="B1294" t="s">
        <v>6</v>
      </c>
      <c r="C1294" t="s">
        <v>367</v>
      </c>
    </row>
    <row r="1295" spans="1:4" x14ac:dyDescent="0.25">
      <c r="A1295" t="s">
        <v>402</v>
      </c>
      <c r="B1295" t="s">
        <v>0</v>
      </c>
      <c r="C1295" t="s">
        <v>368</v>
      </c>
      <c r="D1295" t="s">
        <v>753</v>
      </c>
    </row>
    <row r="1296" spans="1:4" x14ac:dyDescent="0.25">
      <c r="A1296" t="s">
        <v>402</v>
      </c>
      <c r="B1296" t="s">
        <v>0</v>
      </c>
      <c r="C1296" t="s">
        <v>369</v>
      </c>
      <c r="D1296" t="s">
        <v>753</v>
      </c>
    </row>
    <row r="1297" spans="1:4" x14ac:dyDescent="0.25">
      <c r="A1297" t="s">
        <v>402</v>
      </c>
      <c r="B1297" t="s">
        <v>6</v>
      </c>
      <c r="C1297" t="s">
        <v>369</v>
      </c>
    </row>
    <row r="1298" spans="1:4" x14ac:dyDescent="0.25">
      <c r="A1298" t="s">
        <v>402</v>
      </c>
      <c r="B1298" t="s">
        <v>0</v>
      </c>
      <c r="C1298" t="s">
        <v>227</v>
      </c>
      <c r="D1298" t="s">
        <v>753</v>
      </c>
    </row>
    <row r="1299" spans="1:4" x14ac:dyDescent="0.25">
      <c r="A1299" t="s">
        <v>666</v>
      </c>
      <c r="B1299" t="s">
        <v>0</v>
      </c>
      <c r="C1299" t="s">
        <v>365</v>
      </c>
    </row>
    <row r="1300" spans="1:4" x14ac:dyDescent="0.25">
      <c r="A1300" t="s">
        <v>666</v>
      </c>
      <c r="B1300" t="s">
        <v>0</v>
      </c>
      <c r="C1300" t="s">
        <v>366</v>
      </c>
    </row>
    <row r="1301" spans="1:4" x14ac:dyDescent="0.25">
      <c r="A1301" t="s">
        <v>666</v>
      </c>
      <c r="B1301" t="s">
        <v>0</v>
      </c>
      <c r="C1301" t="s">
        <v>367</v>
      </c>
    </row>
    <row r="1302" spans="1:4" x14ac:dyDescent="0.25">
      <c r="A1302" t="s">
        <v>666</v>
      </c>
      <c r="B1302" t="s">
        <v>0</v>
      </c>
      <c r="C1302" t="s">
        <v>368</v>
      </c>
    </row>
    <row r="1303" spans="1:4" x14ac:dyDescent="0.25">
      <c r="A1303" t="s">
        <v>666</v>
      </c>
      <c r="B1303" t="s">
        <v>6</v>
      </c>
      <c r="C1303" t="s">
        <v>369</v>
      </c>
    </row>
    <row r="1304" spans="1:4" x14ac:dyDescent="0.25">
      <c r="A1304" t="s">
        <v>121</v>
      </c>
      <c r="B1304" t="s">
        <v>0</v>
      </c>
      <c r="C1304" t="s">
        <v>365</v>
      </c>
    </row>
    <row r="1305" spans="1:4" x14ac:dyDescent="0.25">
      <c r="A1305" t="s">
        <v>121</v>
      </c>
      <c r="B1305" t="s">
        <v>6</v>
      </c>
      <c r="C1305" t="s">
        <v>365</v>
      </c>
    </row>
    <row r="1306" spans="1:4" x14ac:dyDescent="0.25">
      <c r="A1306" t="s">
        <v>121</v>
      </c>
      <c r="B1306" t="s">
        <v>6</v>
      </c>
      <c r="C1306" t="s">
        <v>371</v>
      </c>
    </row>
    <row r="1307" spans="1:4" x14ac:dyDescent="0.25">
      <c r="A1307" t="s">
        <v>121</v>
      </c>
      <c r="B1307" t="s">
        <v>6</v>
      </c>
      <c r="C1307" t="s">
        <v>366</v>
      </c>
    </row>
    <row r="1308" spans="1:4" x14ac:dyDescent="0.25">
      <c r="A1308" t="s">
        <v>121</v>
      </c>
      <c r="B1308" t="s">
        <v>0</v>
      </c>
      <c r="C1308" t="s">
        <v>366</v>
      </c>
    </row>
    <row r="1309" spans="1:4" x14ac:dyDescent="0.25">
      <c r="A1309" t="s">
        <v>121</v>
      </c>
      <c r="B1309" t="s">
        <v>0</v>
      </c>
      <c r="C1309" t="s">
        <v>367</v>
      </c>
    </row>
    <row r="1310" spans="1:4" x14ac:dyDescent="0.25">
      <c r="A1310" t="s">
        <v>121</v>
      </c>
      <c r="B1310" t="s">
        <v>6</v>
      </c>
      <c r="C1310" t="s">
        <v>367</v>
      </c>
    </row>
    <row r="1311" spans="1:4" x14ac:dyDescent="0.25">
      <c r="A1311" t="s">
        <v>121</v>
      </c>
      <c r="B1311" t="s">
        <v>6</v>
      </c>
      <c r="C1311" t="s">
        <v>368</v>
      </c>
    </row>
    <row r="1312" spans="1:4" x14ac:dyDescent="0.25">
      <c r="A1312" t="s">
        <v>121</v>
      </c>
      <c r="B1312" t="s">
        <v>0</v>
      </c>
      <c r="C1312" t="s">
        <v>368</v>
      </c>
    </row>
    <row r="1313" spans="1:3" x14ac:dyDescent="0.25">
      <c r="A1313" t="s">
        <v>121</v>
      </c>
      <c r="B1313" t="s">
        <v>6</v>
      </c>
      <c r="C1313" t="s">
        <v>369</v>
      </c>
    </row>
    <row r="1314" spans="1:3" x14ac:dyDescent="0.25">
      <c r="A1314" t="s">
        <v>122</v>
      </c>
      <c r="B1314" t="s">
        <v>0</v>
      </c>
      <c r="C1314" t="s">
        <v>365</v>
      </c>
    </row>
    <row r="1315" spans="1:3" x14ac:dyDescent="0.25">
      <c r="A1315" t="s">
        <v>122</v>
      </c>
      <c r="B1315" t="s">
        <v>6</v>
      </c>
      <c r="C1315" t="s">
        <v>365</v>
      </c>
    </row>
    <row r="1316" spans="1:3" x14ac:dyDescent="0.25">
      <c r="A1316" t="s">
        <v>122</v>
      </c>
      <c r="B1316" t="s">
        <v>6</v>
      </c>
      <c r="C1316" t="s">
        <v>371</v>
      </c>
    </row>
    <row r="1317" spans="1:3" x14ac:dyDescent="0.25">
      <c r="A1317" t="s">
        <v>122</v>
      </c>
      <c r="B1317" t="s">
        <v>6</v>
      </c>
      <c r="C1317" t="s">
        <v>367</v>
      </c>
    </row>
    <row r="1318" spans="1:3" x14ac:dyDescent="0.25">
      <c r="A1318" t="s">
        <v>122</v>
      </c>
      <c r="B1318" t="s">
        <v>0</v>
      </c>
      <c r="C1318" t="s">
        <v>367</v>
      </c>
    </row>
    <row r="1319" spans="1:3" x14ac:dyDescent="0.25">
      <c r="A1319" t="s">
        <v>122</v>
      </c>
      <c r="B1319" t="s">
        <v>0</v>
      </c>
      <c r="C1319" t="s">
        <v>368</v>
      </c>
    </row>
    <row r="1320" spans="1:3" x14ac:dyDescent="0.25">
      <c r="A1320" t="s">
        <v>403</v>
      </c>
      <c r="B1320" t="s">
        <v>0</v>
      </c>
      <c r="C1320" t="s">
        <v>365</v>
      </c>
    </row>
    <row r="1321" spans="1:3" x14ac:dyDescent="0.25">
      <c r="A1321" t="s">
        <v>403</v>
      </c>
      <c r="B1321" t="s">
        <v>0</v>
      </c>
      <c r="C1321" t="s">
        <v>366</v>
      </c>
    </row>
    <row r="1322" spans="1:3" x14ac:dyDescent="0.25">
      <c r="A1322" t="s">
        <v>403</v>
      </c>
      <c r="B1322" t="s">
        <v>0</v>
      </c>
      <c r="C1322" t="s">
        <v>368</v>
      </c>
    </row>
    <row r="1323" spans="1:3" x14ac:dyDescent="0.25">
      <c r="A1323" t="s">
        <v>403</v>
      </c>
      <c r="B1323" t="s">
        <v>6</v>
      </c>
      <c r="C1323" t="s">
        <v>369</v>
      </c>
    </row>
    <row r="1324" spans="1:3" x14ac:dyDescent="0.25">
      <c r="A1324" t="s">
        <v>123</v>
      </c>
      <c r="B1324" t="s">
        <v>0</v>
      </c>
      <c r="C1324" t="s">
        <v>365</v>
      </c>
    </row>
    <row r="1325" spans="1:3" x14ac:dyDescent="0.25">
      <c r="A1325" t="s">
        <v>123</v>
      </c>
      <c r="B1325" t="s">
        <v>6</v>
      </c>
      <c r="C1325" t="s">
        <v>365</v>
      </c>
    </row>
    <row r="1326" spans="1:3" x14ac:dyDescent="0.25">
      <c r="A1326" t="s">
        <v>123</v>
      </c>
      <c r="B1326" t="s">
        <v>6</v>
      </c>
      <c r="C1326" t="s">
        <v>366</v>
      </c>
    </row>
    <row r="1327" spans="1:3" x14ac:dyDescent="0.25">
      <c r="A1327" t="s">
        <v>123</v>
      </c>
      <c r="B1327" t="s">
        <v>0</v>
      </c>
      <c r="C1327" t="s">
        <v>366</v>
      </c>
    </row>
    <row r="1328" spans="1:3" x14ac:dyDescent="0.25">
      <c r="A1328" t="s">
        <v>123</v>
      </c>
      <c r="B1328" t="s">
        <v>0</v>
      </c>
      <c r="C1328" t="s">
        <v>367</v>
      </c>
    </row>
    <row r="1329" spans="1:3" x14ac:dyDescent="0.25">
      <c r="A1329" t="s">
        <v>123</v>
      </c>
      <c r="B1329" t="s">
        <v>6</v>
      </c>
      <c r="C1329" t="s">
        <v>367</v>
      </c>
    </row>
    <row r="1330" spans="1:3" x14ac:dyDescent="0.25">
      <c r="A1330" t="s">
        <v>123</v>
      </c>
      <c r="B1330" t="s">
        <v>0</v>
      </c>
      <c r="C1330" t="s">
        <v>368</v>
      </c>
    </row>
    <row r="1331" spans="1:3" x14ac:dyDescent="0.25">
      <c r="A1331" t="s">
        <v>124</v>
      </c>
      <c r="B1331" t="s">
        <v>0</v>
      </c>
      <c r="C1331" t="s">
        <v>365</v>
      </c>
    </row>
    <row r="1332" spans="1:3" x14ac:dyDescent="0.25">
      <c r="A1332" t="s">
        <v>124</v>
      </c>
      <c r="B1332" t="s">
        <v>6</v>
      </c>
      <c r="C1332" t="s">
        <v>365</v>
      </c>
    </row>
    <row r="1333" spans="1:3" x14ac:dyDescent="0.25">
      <c r="A1333" t="s">
        <v>124</v>
      </c>
      <c r="B1333" t="s">
        <v>6</v>
      </c>
      <c r="C1333" t="s">
        <v>366</v>
      </c>
    </row>
    <row r="1334" spans="1:3" x14ac:dyDescent="0.25">
      <c r="A1334" t="s">
        <v>124</v>
      </c>
      <c r="B1334" t="s">
        <v>0</v>
      </c>
      <c r="C1334" t="s">
        <v>366</v>
      </c>
    </row>
    <row r="1335" spans="1:3" x14ac:dyDescent="0.25">
      <c r="A1335" t="s">
        <v>124</v>
      </c>
      <c r="B1335" t="s">
        <v>0</v>
      </c>
      <c r="C1335" t="s">
        <v>368</v>
      </c>
    </row>
    <row r="1336" spans="1:3" x14ac:dyDescent="0.25">
      <c r="A1336" t="s">
        <v>124</v>
      </c>
      <c r="B1336" t="s">
        <v>6</v>
      </c>
      <c r="C1336" t="s">
        <v>369</v>
      </c>
    </row>
    <row r="1337" spans="1:3" x14ac:dyDescent="0.25">
      <c r="A1337" t="s">
        <v>125</v>
      </c>
      <c r="B1337" t="s">
        <v>0</v>
      </c>
      <c r="C1337" t="s">
        <v>365</v>
      </c>
    </row>
    <row r="1338" spans="1:3" x14ac:dyDescent="0.25">
      <c r="A1338" t="s">
        <v>125</v>
      </c>
      <c r="B1338" t="s">
        <v>6</v>
      </c>
      <c r="C1338" t="s">
        <v>365</v>
      </c>
    </row>
    <row r="1339" spans="1:3" x14ac:dyDescent="0.25">
      <c r="A1339" t="s">
        <v>125</v>
      </c>
      <c r="B1339" t="s">
        <v>6</v>
      </c>
      <c r="C1339" t="s">
        <v>370</v>
      </c>
    </row>
    <row r="1340" spans="1:3" x14ac:dyDescent="0.25">
      <c r="A1340" t="s">
        <v>125</v>
      </c>
      <c r="B1340" t="s">
        <v>6</v>
      </c>
      <c r="C1340" t="s">
        <v>366</v>
      </c>
    </row>
    <row r="1341" spans="1:3" x14ac:dyDescent="0.25">
      <c r="A1341" t="s">
        <v>125</v>
      </c>
      <c r="B1341" t="s">
        <v>0</v>
      </c>
      <c r="C1341" t="s">
        <v>366</v>
      </c>
    </row>
    <row r="1342" spans="1:3" x14ac:dyDescent="0.25">
      <c r="A1342" t="s">
        <v>125</v>
      </c>
      <c r="B1342" t="s">
        <v>0</v>
      </c>
      <c r="C1342" t="s">
        <v>367</v>
      </c>
    </row>
    <row r="1343" spans="1:3" x14ac:dyDescent="0.25">
      <c r="A1343" t="s">
        <v>125</v>
      </c>
      <c r="B1343" t="s">
        <v>6</v>
      </c>
      <c r="C1343" t="s">
        <v>367</v>
      </c>
    </row>
    <row r="1344" spans="1:3" x14ac:dyDescent="0.25">
      <c r="A1344" t="s">
        <v>125</v>
      </c>
      <c r="B1344" t="s">
        <v>6</v>
      </c>
      <c r="C1344" t="s">
        <v>368</v>
      </c>
    </row>
    <row r="1345" spans="1:3" x14ac:dyDescent="0.25">
      <c r="A1345" t="s">
        <v>125</v>
      </c>
      <c r="B1345" t="s">
        <v>0</v>
      </c>
      <c r="C1345" t="s">
        <v>368</v>
      </c>
    </row>
    <row r="1346" spans="1:3" x14ac:dyDescent="0.25">
      <c r="A1346" t="s">
        <v>125</v>
      </c>
      <c r="B1346" t="s">
        <v>0</v>
      </c>
      <c r="C1346" t="s">
        <v>369</v>
      </c>
    </row>
    <row r="1347" spans="1:3" x14ac:dyDescent="0.25">
      <c r="A1347" t="s">
        <v>125</v>
      </c>
      <c r="B1347" t="s">
        <v>6</v>
      </c>
      <c r="C1347" t="s">
        <v>369</v>
      </c>
    </row>
    <row r="1348" spans="1:3" x14ac:dyDescent="0.25">
      <c r="A1348" t="s">
        <v>126</v>
      </c>
      <c r="B1348" t="s">
        <v>0</v>
      </c>
      <c r="C1348" t="s">
        <v>365</v>
      </c>
    </row>
    <row r="1349" spans="1:3" x14ac:dyDescent="0.25">
      <c r="A1349" t="s">
        <v>126</v>
      </c>
      <c r="B1349" t="s">
        <v>6</v>
      </c>
      <c r="C1349" t="s">
        <v>365</v>
      </c>
    </row>
    <row r="1350" spans="1:3" x14ac:dyDescent="0.25">
      <c r="A1350" t="s">
        <v>126</v>
      </c>
      <c r="B1350" t="s">
        <v>6</v>
      </c>
      <c r="C1350" t="s">
        <v>371</v>
      </c>
    </row>
    <row r="1351" spans="1:3" x14ac:dyDescent="0.25">
      <c r="A1351" t="s">
        <v>126</v>
      </c>
      <c r="B1351" t="s">
        <v>0</v>
      </c>
      <c r="C1351" t="s">
        <v>371</v>
      </c>
    </row>
    <row r="1352" spans="1:3" x14ac:dyDescent="0.25">
      <c r="A1352" t="s">
        <v>126</v>
      </c>
      <c r="B1352" t="s">
        <v>0</v>
      </c>
      <c r="C1352" t="s">
        <v>366</v>
      </c>
    </row>
    <row r="1353" spans="1:3" x14ac:dyDescent="0.25">
      <c r="A1353" t="s">
        <v>126</v>
      </c>
      <c r="B1353" t="s">
        <v>0</v>
      </c>
      <c r="C1353" t="s">
        <v>367</v>
      </c>
    </row>
    <row r="1354" spans="1:3" x14ac:dyDescent="0.25">
      <c r="A1354" t="s">
        <v>126</v>
      </c>
      <c r="B1354" t="s">
        <v>6</v>
      </c>
      <c r="C1354" t="s">
        <v>367</v>
      </c>
    </row>
    <row r="1355" spans="1:3" x14ac:dyDescent="0.25">
      <c r="A1355" t="s">
        <v>126</v>
      </c>
      <c r="B1355" t="s">
        <v>0</v>
      </c>
      <c r="C1355" t="s">
        <v>368</v>
      </c>
    </row>
    <row r="1356" spans="1:3" x14ac:dyDescent="0.25">
      <c r="A1356" t="s">
        <v>126</v>
      </c>
      <c r="B1356" t="s">
        <v>0</v>
      </c>
      <c r="C1356" t="s">
        <v>369</v>
      </c>
    </row>
    <row r="1357" spans="1:3" x14ac:dyDescent="0.25">
      <c r="A1357" t="s">
        <v>126</v>
      </c>
      <c r="B1357" t="s">
        <v>6</v>
      </c>
      <c r="C1357" t="s">
        <v>369</v>
      </c>
    </row>
    <row r="1358" spans="1:3" x14ac:dyDescent="0.25">
      <c r="A1358" t="s">
        <v>127</v>
      </c>
      <c r="B1358" t="s">
        <v>0</v>
      </c>
      <c r="C1358" t="s">
        <v>366</v>
      </c>
    </row>
    <row r="1359" spans="1:3" x14ac:dyDescent="0.25">
      <c r="A1359" t="s">
        <v>127</v>
      </c>
      <c r="B1359" t="s">
        <v>0</v>
      </c>
      <c r="C1359" t="s">
        <v>367</v>
      </c>
    </row>
    <row r="1360" spans="1:3" x14ac:dyDescent="0.25">
      <c r="A1360" t="s">
        <v>127</v>
      </c>
      <c r="B1360" t="s">
        <v>6</v>
      </c>
      <c r="C1360" t="s">
        <v>367</v>
      </c>
    </row>
    <row r="1361" spans="1:3" x14ac:dyDescent="0.25">
      <c r="A1361" t="s">
        <v>127</v>
      </c>
      <c r="B1361" t="s">
        <v>0</v>
      </c>
      <c r="C1361" t="s">
        <v>368</v>
      </c>
    </row>
    <row r="1362" spans="1:3" x14ac:dyDescent="0.25">
      <c r="A1362" t="s">
        <v>127</v>
      </c>
      <c r="B1362" t="s">
        <v>6</v>
      </c>
      <c r="C1362" t="s">
        <v>369</v>
      </c>
    </row>
    <row r="1363" spans="1:3" x14ac:dyDescent="0.25">
      <c r="A1363" t="s">
        <v>128</v>
      </c>
      <c r="B1363" t="s">
        <v>0</v>
      </c>
      <c r="C1363" t="s">
        <v>365</v>
      </c>
    </row>
    <row r="1364" spans="1:3" x14ac:dyDescent="0.25">
      <c r="A1364" t="s">
        <v>128</v>
      </c>
      <c r="B1364" t="s">
        <v>6</v>
      </c>
      <c r="C1364" t="s">
        <v>365</v>
      </c>
    </row>
    <row r="1365" spans="1:3" x14ac:dyDescent="0.25">
      <c r="A1365" t="s">
        <v>128</v>
      </c>
      <c r="B1365" t="s">
        <v>6</v>
      </c>
      <c r="C1365" t="s">
        <v>367</v>
      </c>
    </row>
    <row r="1366" spans="1:3" x14ac:dyDescent="0.25">
      <c r="A1366" t="s">
        <v>128</v>
      </c>
      <c r="B1366" t="s">
        <v>0</v>
      </c>
      <c r="C1366" t="s">
        <v>367</v>
      </c>
    </row>
    <row r="1367" spans="1:3" x14ac:dyDescent="0.25">
      <c r="A1367" t="s">
        <v>128</v>
      </c>
      <c r="B1367" t="s">
        <v>0</v>
      </c>
      <c r="C1367" t="s">
        <v>368</v>
      </c>
    </row>
    <row r="1368" spans="1:3" x14ac:dyDescent="0.25">
      <c r="A1368" t="s">
        <v>128</v>
      </c>
      <c r="B1368" t="s">
        <v>6</v>
      </c>
      <c r="C1368" t="s">
        <v>369</v>
      </c>
    </row>
    <row r="1369" spans="1:3" x14ac:dyDescent="0.25">
      <c r="A1369" t="s">
        <v>129</v>
      </c>
      <c r="B1369" t="s">
        <v>0</v>
      </c>
      <c r="C1369" t="s">
        <v>365</v>
      </c>
    </row>
    <row r="1370" spans="1:3" x14ac:dyDescent="0.25">
      <c r="A1370" t="s">
        <v>129</v>
      </c>
      <c r="B1370" t="s">
        <v>6</v>
      </c>
      <c r="C1370" t="s">
        <v>365</v>
      </c>
    </row>
    <row r="1371" spans="1:3" x14ac:dyDescent="0.25">
      <c r="A1371" t="s">
        <v>129</v>
      </c>
      <c r="B1371" t="s">
        <v>6</v>
      </c>
      <c r="C1371" t="s">
        <v>366</v>
      </c>
    </row>
    <row r="1372" spans="1:3" x14ac:dyDescent="0.25">
      <c r="A1372" t="s">
        <v>129</v>
      </c>
      <c r="B1372" t="s">
        <v>0</v>
      </c>
      <c r="C1372" t="s">
        <v>366</v>
      </c>
    </row>
    <row r="1373" spans="1:3" x14ac:dyDescent="0.25">
      <c r="A1373" t="s">
        <v>129</v>
      </c>
      <c r="B1373" t="s">
        <v>0</v>
      </c>
      <c r="C1373" t="s">
        <v>367</v>
      </c>
    </row>
    <row r="1374" spans="1:3" x14ac:dyDescent="0.25">
      <c r="A1374" t="s">
        <v>129</v>
      </c>
      <c r="B1374" t="s">
        <v>6</v>
      </c>
      <c r="C1374" t="s">
        <v>367</v>
      </c>
    </row>
    <row r="1375" spans="1:3" x14ac:dyDescent="0.25">
      <c r="A1375" t="s">
        <v>129</v>
      </c>
      <c r="B1375" t="s">
        <v>0</v>
      </c>
      <c r="C1375" t="s">
        <v>368</v>
      </c>
    </row>
    <row r="1376" spans="1:3" x14ac:dyDescent="0.25">
      <c r="A1376" t="s">
        <v>129</v>
      </c>
      <c r="B1376" t="s">
        <v>0</v>
      </c>
      <c r="C1376" t="s">
        <v>369</v>
      </c>
    </row>
    <row r="1377" spans="1:3" x14ac:dyDescent="0.25">
      <c r="A1377" t="s">
        <v>129</v>
      </c>
      <c r="B1377" t="s">
        <v>6</v>
      </c>
      <c r="C1377" t="s">
        <v>369</v>
      </c>
    </row>
    <row r="1378" spans="1:3" x14ac:dyDescent="0.25">
      <c r="A1378" t="s">
        <v>130</v>
      </c>
      <c r="B1378" t="s">
        <v>0</v>
      </c>
      <c r="C1378" t="s">
        <v>365</v>
      </c>
    </row>
    <row r="1379" spans="1:3" x14ac:dyDescent="0.25">
      <c r="A1379" t="s">
        <v>130</v>
      </c>
      <c r="B1379" t="s">
        <v>6</v>
      </c>
      <c r="C1379" t="s">
        <v>365</v>
      </c>
    </row>
    <row r="1380" spans="1:3" x14ac:dyDescent="0.25">
      <c r="A1380" t="s">
        <v>130</v>
      </c>
      <c r="B1380" t="s">
        <v>6</v>
      </c>
      <c r="C1380" t="s">
        <v>366</v>
      </c>
    </row>
    <row r="1381" spans="1:3" x14ac:dyDescent="0.25">
      <c r="A1381" t="s">
        <v>130</v>
      </c>
      <c r="B1381" t="s">
        <v>0</v>
      </c>
      <c r="C1381" t="s">
        <v>366</v>
      </c>
    </row>
    <row r="1382" spans="1:3" x14ac:dyDescent="0.25">
      <c r="A1382" t="s">
        <v>130</v>
      </c>
      <c r="B1382" t="s">
        <v>0</v>
      </c>
      <c r="C1382" t="s">
        <v>367</v>
      </c>
    </row>
    <row r="1383" spans="1:3" x14ac:dyDescent="0.25">
      <c r="A1383" t="s">
        <v>130</v>
      </c>
      <c r="B1383" t="s">
        <v>6</v>
      </c>
      <c r="C1383" t="s">
        <v>367</v>
      </c>
    </row>
    <row r="1384" spans="1:3" x14ac:dyDescent="0.25">
      <c r="A1384" t="s">
        <v>130</v>
      </c>
      <c r="B1384" t="s">
        <v>0</v>
      </c>
      <c r="C1384" t="s">
        <v>368</v>
      </c>
    </row>
    <row r="1385" spans="1:3" x14ac:dyDescent="0.25">
      <c r="A1385" t="s">
        <v>130</v>
      </c>
      <c r="B1385" t="s">
        <v>0</v>
      </c>
      <c r="C1385" t="s">
        <v>369</v>
      </c>
    </row>
    <row r="1386" spans="1:3" x14ac:dyDescent="0.25">
      <c r="A1386" t="s">
        <v>130</v>
      </c>
      <c r="B1386" t="s">
        <v>6</v>
      </c>
      <c r="C1386" t="s">
        <v>369</v>
      </c>
    </row>
    <row r="1387" spans="1:3" x14ac:dyDescent="0.25">
      <c r="A1387" t="s">
        <v>131</v>
      </c>
      <c r="B1387" t="s">
        <v>0</v>
      </c>
      <c r="C1387" t="s">
        <v>365</v>
      </c>
    </row>
    <row r="1388" spans="1:3" x14ac:dyDescent="0.25">
      <c r="A1388" t="s">
        <v>131</v>
      </c>
      <c r="B1388" t="s">
        <v>6</v>
      </c>
      <c r="C1388" t="s">
        <v>365</v>
      </c>
    </row>
    <row r="1389" spans="1:3" x14ac:dyDescent="0.25">
      <c r="A1389" t="s">
        <v>131</v>
      </c>
      <c r="B1389" t="s">
        <v>6</v>
      </c>
      <c r="C1389" t="s">
        <v>368</v>
      </c>
    </row>
    <row r="1390" spans="1:3" x14ac:dyDescent="0.25">
      <c r="A1390" t="s">
        <v>131</v>
      </c>
      <c r="B1390" t="s">
        <v>0</v>
      </c>
      <c r="C1390" t="s">
        <v>368</v>
      </c>
    </row>
    <row r="1391" spans="1:3" x14ac:dyDescent="0.25">
      <c r="A1391" t="s">
        <v>131</v>
      </c>
      <c r="B1391" t="s">
        <v>6</v>
      </c>
      <c r="C1391" t="s">
        <v>369</v>
      </c>
    </row>
    <row r="1392" spans="1:3" x14ac:dyDescent="0.25">
      <c r="A1392" t="s">
        <v>132</v>
      </c>
      <c r="B1392" t="s">
        <v>0</v>
      </c>
      <c r="C1392" t="s">
        <v>365</v>
      </c>
    </row>
    <row r="1393" spans="1:3" x14ac:dyDescent="0.25">
      <c r="A1393" t="s">
        <v>132</v>
      </c>
      <c r="B1393" t="s">
        <v>6</v>
      </c>
      <c r="C1393" t="s">
        <v>365</v>
      </c>
    </row>
    <row r="1394" spans="1:3" x14ac:dyDescent="0.25">
      <c r="A1394" t="s">
        <v>132</v>
      </c>
      <c r="B1394" t="s">
        <v>6</v>
      </c>
      <c r="C1394" t="s">
        <v>370</v>
      </c>
    </row>
    <row r="1395" spans="1:3" x14ac:dyDescent="0.25">
      <c r="A1395" t="s">
        <v>132</v>
      </c>
      <c r="B1395" t="s">
        <v>6</v>
      </c>
      <c r="C1395" t="s">
        <v>366</v>
      </c>
    </row>
    <row r="1396" spans="1:3" x14ac:dyDescent="0.25">
      <c r="A1396" t="s">
        <v>132</v>
      </c>
      <c r="B1396" t="s">
        <v>0</v>
      </c>
      <c r="C1396" t="s">
        <v>366</v>
      </c>
    </row>
    <row r="1397" spans="1:3" x14ac:dyDescent="0.25">
      <c r="A1397" t="s">
        <v>132</v>
      </c>
      <c r="B1397" t="s">
        <v>0</v>
      </c>
      <c r="C1397" t="s">
        <v>367</v>
      </c>
    </row>
    <row r="1398" spans="1:3" x14ac:dyDescent="0.25">
      <c r="A1398" t="s">
        <v>132</v>
      </c>
      <c r="B1398" t="s">
        <v>6</v>
      </c>
      <c r="C1398" t="s">
        <v>367</v>
      </c>
    </row>
    <row r="1399" spans="1:3" x14ac:dyDescent="0.25">
      <c r="A1399" t="s">
        <v>132</v>
      </c>
      <c r="B1399" t="s">
        <v>6</v>
      </c>
      <c r="C1399" t="s">
        <v>368</v>
      </c>
    </row>
    <row r="1400" spans="1:3" x14ac:dyDescent="0.25">
      <c r="A1400" t="s">
        <v>132</v>
      </c>
      <c r="B1400" t="s">
        <v>0</v>
      </c>
      <c r="C1400" t="s">
        <v>368</v>
      </c>
    </row>
    <row r="1401" spans="1:3" x14ac:dyDescent="0.25">
      <c r="A1401" t="s">
        <v>132</v>
      </c>
      <c r="B1401" t="s">
        <v>6</v>
      </c>
      <c r="C1401" t="s">
        <v>369</v>
      </c>
    </row>
    <row r="1402" spans="1:3" x14ac:dyDescent="0.25">
      <c r="A1402" t="s">
        <v>133</v>
      </c>
      <c r="B1402" t="s">
        <v>0</v>
      </c>
      <c r="C1402" t="s">
        <v>365</v>
      </c>
    </row>
    <row r="1403" spans="1:3" x14ac:dyDescent="0.25">
      <c r="A1403" t="s">
        <v>133</v>
      </c>
      <c r="B1403" t="s">
        <v>6</v>
      </c>
      <c r="C1403" t="s">
        <v>365</v>
      </c>
    </row>
    <row r="1404" spans="1:3" x14ac:dyDescent="0.25">
      <c r="A1404" t="s">
        <v>133</v>
      </c>
      <c r="B1404" t="s">
        <v>0</v>
      </c>
      <c r="C1404" t="s">
        <v>366</v>
      </c>
    </row>
    <row r="1405" spans="1:3" x14ac:dyDescent="0.25">
      <c r="A1405" t="s">
        <v>133</v>
      </c>
      <c r="B1405" t="s">
        <v>0</v>
      </c>
      <c r="C1405" t="s">
        <v>367</v>
      </c>
    </row>
    <row r="1406" spans="1:3" x14ac:dyDescent="0.25">
      <c r="A1406" t="s">
        <v>133</v>
      </c>
      <c r="B1406" t="s">
        <v>0</v>
      </c>
      <c r="C1406" t="s">
        <v>368</v>
      </c>
    </row>
    <row r="1407" spans="1:3" x14ac:dyDescent="0.25">
      <c r="A1407" t="s">
        <v>133</v>
      </c>
      <c r="B1407" t="s">
        <v>0</v>
      </c>
      <c r="C1407" t="s">
        <v>369</v>
      </c>
    </row>
    <row r="1408" spans="1:3" x14ac:dyDescent="0.25">
      <c r="A1408" t="s">
        <v>134</v>
      </c>
      <c r="B1408" t="s">
        <v>6</v>
      </c>
      <c r="C1408" t="s">
        <v>365</v>
      </c>
    </row>
    <row r="1409" spans="1:3" x14ac:dyDescent="0.25">
      <c r="A1409" t="s">
        <v>134</v>
      </c>
      <c r="B1409" t="s">
        <v>0</v>
      </c>
      <c r="C1409" t="s">
        <v>365</v>
      </c>
    </row>
    <row r="1410" spans="1:3" x14ac:dyDescent="0.25">
      <c r="A1410" t="s">
        <v>134</v>
      </c>
      <c r="B1410" t="s">
        <v>0</v>
      </c>
      <c r="C1410" t="s">
        <v>371</v>
      </c>
    </row>
    <row r="1411" spans="1:3" x14ac:dyDescent="0.25">
      <c r="A1411" t="s">
        <v>134</v>
      </c>
      <c r="B1411" t="s">
        <v>6</v>
      </c>
      <c r="C1411" t="s">
        <v>371</v>
      </c>
    </row>
    <row r="1412" spans="1:3" x14ac:dyDescent="0.25">
      <c r="A1412" t="s">
        <v>134</v>
      </c>
      <c r="B1412" t="s">
        <v>6</v>
      </c>
      <c r="C1412" t="s">
        <v>366</v>
      </c>
    </row>
    <row r="1413" spans="1:3" x14ac:dyDescent="0.25">
      <c r="A1413" t="s">
        <v>134</v>
      </c>
      <c r="B1413" t="s">
        <v>0</v>
      </c>
      <c r="C1413" t="s">
        <v>366</v>
      </c>
    </row>
    <row r="1414" spans="1:3" x14ac:dyDescent="0.25">
      <c r="A1414" t="s">
        <v>134</v>
      </c>
      <c r="B1414" t="s">
        <v>0</v>
      </c>
      <c r="C1414" t="s">
        <v>368</v>
      </c>
    </row>
    <row r="1415" spans="1:3" x14ac:dyDescent="0.25">
      <c r="A1415" t="s">
        <v>134</v>
      </c>
      <c r="B1415" t="s">
        <v>6</v>
      </c>
      <c r="C1415" t="s">
        <v>368</v>
      </c>
    </row>
    <row r="1416" spans="1:3" x14ac:dyDescent="0.25">
      <c r="A1416" t="s">
        <v>134</v>
      </c>
      <c r="B1416" t="s">
        <v>6</v>
      </c>
      <c r="C1416" t="s">
        <v>369</v>
      </c>
    </row>
    <row r="1417" spans="1:3" x14ac:dyDescent="0.25">
      <c r="A1417" t="s">
        <v>134</v>
      </c>
      <c r="B1417" t="s">
        <v>0</v>
      </c>
      <c r="C1417" t="s">
        <v>369</v>
      </c>
    </row>
    <row r="1418" spans="1:3" x14ac:dyDescent="0.25">
      <c r="A1418" t="s">
        <v>135</v>
      </c>
      <c r="B1418" t="s">
        <v>0</v>
      </c>
      <c r="C1418" t="s">
        <v>365</v>
      </c>
    </row>
    <row r="1419" spans="1:3" x14ac:dyDescent="0.25">
      <c r="A1419" t="s">
        <v>135</v>
      </c>
      <c r="B1419" t="s">
        <v>6</v>
      </c>
      <c r="C1419" t="s">
        <v>365</v>
      </c>
    </row>
    <row r="1420" spans="1:3" x14ac:dyDescent="0.25">
      <c r="A1420" t="s">
        <v>136</v>
      </c>
      <c r="B1420" t="s">
        <v>0</v>
      </c>
      <c r="C1420" t="s">
        <v>365</v>
      </c>
    </row>
    <row r="1421" spans="1:3" x14ac:dyDescent="0.25">
      <c r="A1421" t="s">
        <v>136</v>
      </c>
      <c r="B1421" t="s">
        <v>6</v>
      </c>
      <c r="C1421" t="s">
        <v>365</v>
      </c>
    </row>
    <row r="1422" spans="1:3" x14ac:dyDescent="0.25">
      <c r="A1422" t="s">
        <v>136</v>
      </c>
      <c r="B1422" t="s">
        <v>0</v>
      </c>
      <c r="C1422" t="s">
        <v>366</v>
      </c>
    </row>
    <row r="1423" spans="1:3" x14ac:dyDescent="0.25">
      <c r="A1423" t="s">
        <v>136</v>
      </c>
      <c r="B1423" t="s">
        <v>0</v>
      </c>
      <c r="C1423" t="s">
        <v>367</v>
      </c>
    </row>
    <row r="1424" spans="1:3" x14ac:dyDescent="0.25">
      <c r="A1424" t="s">
        <v>136</v>
      </c>
      <c r="B1424" t="s">
        <v>0</v>
      </c>
      <c r="C1424" t="s">
        <v>368</v>
      </c>
    </row>
    <row r="1425" spans="1:3" x14ac:dyDescent="0.25">
      <c r="A1425" t="s">
        <v>136</v>
      </c>
      <c r="B1425" t="s">
        <v>6</v>
      </c>
      <c r="C1425" t="s">
        <v>369</v>
      </c>
    </row>
    <row r="1426" spans="1:3" x14ac:dyDescent="0.25">
      <c r="A1426" t="s">
        <v>137</v>
      </c>
      <c r="B1426" t="s">
        <v>0</v>
      </c>
      <c r="C1426" t="s">
        <v>365</v>
      </c>
    </row>
    <row r="1427" spans="1:3" x14ac:dyDescent="0.25">
      <c r="A1427" t="s">
        <v>137</v>
      </c>
      <c r="B1427" t="s">
        <v>6</v>
      </c>
      <c r="C1427" t="s">
        <v>365</v>
      </c>
    </row>
    <row r="1428" spans="1:3" x14ac:dyDescent="0.25">
      <c r="A1428" t="s">
        <v>137</v>
      </c>
      <c r="B1428" t="s">
        <v>6</v>
      </c>
      <c r="C1428" t="s">
        <v>366</v>
      </c>
    </row>
    <row r="1429" spans="1:3" x14ac:dyDescent="0.25">
      <c r="A1429" t="s">
        <v>137</v>
      </c>
      <c r="B1429" t="s">
        <v>0</v>
      </c>
      <c r="C1429" t="s">
        <v>366</v>
      </c>
    </row>
    <row r="1430" spans="1:3" x14ac:dyDescent="0.25">
      <c r="A1430" t="s">
        <v>138</v>
      </c>
      <c r="B1430" t="s">
        <v>0</v>
      </c>
      <c r="C1430" t="s">
        <v>365</v>
      </c>
    </row>
    <row r="1431" spans="1:3" x14ac:dyDescent="0.25">
      <c r="A1431" t="s">
        <v>138</v>
      </c>
      <c r="B1431" t="s">
        <v>6</v>
      </c>
      <c r="C1431" t="s">
        <v>365</v>
      </c>
    </row>
    <row r="1432" spans="1:3" x14ac:dyDescent="0.25">
      <c r="A1432" t="s">
        <v>138</v>
      </c>
      <c r="B1432" t="s">
        <v>0</v>
      </c>
      <c r="C1432" t="s">
        <v>366</v>
      </c>
    </row>
    <row r="1433" spans="1:3" x14ac:dyDescent="0.25">
      <c r="A1433" t="s">
        <v>138</v>
      </c>
      <c r="B1433" t="s">
        <v>0</v>
      </c>
      <c r="C1433" t="s">
        <v>367</v>
      </c>
    </row>
    <row r="1434" spans="1:3" x14ac:dyDescent="0.25">
      <c r="A1434" t="s">
        <v>138</v>
      </c>
      <c r="B1434" t="s">
        <v>6</v>
      </c>
      <c r="C1434" t="s">
        <v>367</v>
      </c>
    </row>
    <row r="1435" spans="1:3" x14ac:dyDescent="0.25">
      <c r="A1435" t="s">
        <v>138</v>
      </c>
      <c r="B1435" t="s">
        <v>0</v>
      </c>
      <c r="C1435" t="s">
        <v>368</v>
      </c>
    </row>
    <row r="1436" spans="1:3" x14ac:dyDescent="0.25">
      <c r="A1436" t="s">
        <v>138</v>
      </c>
      <c r="B1436" t="s">
        <v>0</v>
      </c>
      <c r="C1436" t="s">
        <v>369</v>
      </c>
    </row>
    <row r="1437" spans="1:3" x14ac:dyDescent="0.25">
      <c r="A1437" t="s">
        <v>138</v>
      </c>
      <c r="B1437" t="s">
        <v>6</v>
      </c>
      <c r="C1437" t="s">
        <v>369</v>
      </c>
    </row>
    <row r="1438" spans="1:3" x14ac:dyDescent="0.25">
      <c r="A1438" t="s">
        <v>274</v>
      </c>
      <c r="B1438" t="s">
        <v>0</v>
      </c>
      <c r="C1438" t="s">
        <v>367</v>
      </c>
    </row>
    <row r="1439" spans="1:3" x14ac:dyDescent="0.25">
      <c r="A1439" t="s">
        <v>274</v>
      </c>
      <c r="B1439" t="s">
        <v>6</v>
      </c>
      <c r="C1439" t="s">
        <v>367</v>
      </c>
    </row>
    <row r="1440" spans="1:3" x14ac:dyDescent="0.25">
      <c r="A1440" t="s">
        <v>274</v>
      </c>
      <c r="B1440" t="s">
        <v>0</v>
      </c>
      <c r="C1440" t="s">
        <v>368</v>
      </c>
    </row>
    <row r="1441" spans="1:3" x14ac:dyDescent="0.25">
      <c r="A1441" t="s">
        <v>274</v>
      </c>
      <c r="B1441" t="s">
        <v>6</v>
      </c>
      <c r="C1441" t="s">
        <v>369</v>
      </c>
    </row>
    <row r="1442" spans="1:3" x14ac:dyDescent="0.25">
      <c r="A1442" t="s">
        <v>139</v>
      </c>
      <c r="B1442" t="s">
        <v>0</v>
      </c>
      <c r="C1442" t="s">
        <v>365</v>
      </c>
    </row>
    <row r="1443" spans="1:3" x14ac:dyDescent="0.25">
      <c r="A1443" t="s">
        <v>139</v>
      </c>
      <c r="B1443" t="s">
        <v>6</v>
      </c>
      <c r="C1443" t="s">
        <v>365</v>
      </c>
    </row>
    <row r="1444" spans="1:3" x14ac:dyDescent="0.25">
      <c r="A1444" t="s">
        <v>139</v>
      </c>
      <c r="B1444" t="s">
        <v>6</v>
      </c>
      <c r="C1444" t="s">
        <v>366</v>
      </c>
    </row>
    <row r="1445" spans="1:3" x14ac:dyDescent="0.25">
      <c r="A1445" t="s">
        <v>139</v>
      </c>
      <c r="B1445" t="s">
        <v>0</v>
      </c>
      <c r="C1445" t="s">
        <v>366</v>
      </c>
    </row>
    <row r="1446" spans="1:3" x14ac:dyDescent="0.25">
      <c r="A1446" t="s">
        <v>139</v>
      </c>
      <c r="B1446" t="s">
        <v>0</v>
      </c>
      <c r="C1446" t="s">
        <v>367</v>
      </c>
    </row>
    <row r="1447" spans="1:3" x14ac:dyDescent="0.25">
      <c r="A1447" t="s">
        <v>139</v>
      </c>
      <c r="B1447" t="s">
        <v>6</v>
      </c>
      <c r="C1447" t="s">
        <v>367</v>
      </c>
    </row>
    <row r="1448" spans="1:3" x14ac:dyDescent="0.25">
      <c r="A1448" t="s">
        <v>139</v>
      </c>
      <c r="B1448" t="s">
        <v>6</v>
      </c>
      <c r="C1448" t="s">
        <v>368</v>
      </c>
    </row>
    <row r="1449" spans="1:3" x14ac:dyDescent="0.25">
      <c r="A1449" t="s">
        <v>139</v>
      </c>
      <c r="B1449" t="s">
        <v>0</v>
      </c>
      <c r="C1449" t="s">
        <v>368</v>
      </c>
    </row>
    <row r="1450" spans="1:3" x14ac:dyDescent="0.25">
      <c r="A1450" t="s">
        <v>139</v>
      </c>
      <c r="B1450" t="s">
        <v>0</v>
      </c>
      <c r="C1450" t="s">
        <v>369</v>
      </c>
    </row>
    <row r="1451" spans="1:3" x14ac:dyDescent="0.25">
      <c r="A1451" t="s">
        <v>139</v>
      </c>
      <c r="B1451" t="s">
        <v>6</v>
      </c>
      <c r="C1451" t="s">
        <v>369</v>
      </c>
    </row>
    <row r="1452" spans="1:3" x14ac:dyDescent="0.25">
      <c r="A1452" t="s">
        <v>140</v>
      </c>
      <c r="B1452" t="s">
        <v>0</v>
      </c>
      <c r="C1452" t="s">
        <v>365</v>
      </c>
    </row>
    <row r="1453" spans="1:3" x14ac:dyDescent="0.25">
      <c r="A1453" t="s">
        <v>140</v>
      </c>
      <c r="B1453" t="s">
        <v>6</v>
      </c>
      <c r="C1453" t="s">
        <v>365</v>
      </c>
    </row>
    <row r="1454" spans="1:3" x14ac:dyDescent="0.25">
      <c r="A1454" t="s">
        <v>140</v>
      </c>
      <c r="B1454" t="s">
        <v>6</v>
      </c>
      <c r="C1454" t="s">
        <v>371</v>
      </c>
    </row>
    <row r="1455" spans="1:3" x14ac:dyDescent="0.25">
      <c r="A1455" t="s">
        <v>140</v>
      </c>
      <c r="B1455" t="s">
        <v>6</v>
      </c>
      <c r="C1455" t="s">
        <v>366</v>
      </c>
    </row>
    <row r="1456" spans="1:3" x14ac:dyDescent="0.25">
      <c r="A1456" t="s">
        <v>140</v>
      </c>
      <c r="B1456" t="s">
        <v>0</v>
      </c>
      <c r="C1456" t="s">
        <v>366</v>
      </c>
    </row>
    <row r="1457" spans="1:3" x14ac:dyDescent="0.25">
      <c r="A1457" t="s">
        <v>140</v>
      </c>
      <c r="B1457" t="s">
        <v>0</v>
      </c>
      <c r="C1457" t="s">
        <v>367</v>
      </c>
    </row>
    <row r="1458" spans="1:3" x14ac:dyDescent="0.25">
      <c r="A1458" t="s">
        <v>140</v>
      </c>
      <c r="B1458" t="s">
        <v>6</v>
      </c>
      <c r="C1458" t="s">
        <v>367</v>
      </c>
    </row>
    <row r="1459" spans="1:3" x14ac:dyDescent="0.25">
      <c r="A1459" t="s">
        <v>140</v>
      </c>
      <c r="B1459" t="s">
        <v>0</v>
      </c>
      <c r="C1459" t="s">
        <v>368</v>
      </c>
    </row>
    <row r="1460" spans="1:3" x14ac:dyDescent="0.25">
      <c r="A1460" t="s">
        <v>140</v>
      </c>
      <c r="B1460" t="s">
        <v>6</v>
      </c>
      <c r="C1460" t="s">
        <v>369</v>
      </c>
    </row>
    <row r="1461" spans="1:3" x14ac:dyDescent="0.25">
      <c r="A1461" t="s">
        <v>404</v>
      </c>
      <c r="B1461" t="s">
        <v>0</v>
      </c>
      <c r="C1461" t="s">
        <v>365</v>
      </c>
    </row>
    <row r="1462" spans="1:3" x14ac:dyDescent="0.25">
      <c r="A1462" t="s">
        <v>404</v>
      </c>
      <c r="B1462" t="s">
        <v>6</v>
      </c>
      <c r="C1462" t="s">
        <v>365</v>
      </c>
    </row>
    <row r="1463" spans="1:3" x14ac:dyDescent="0.25">
      <c r="A1463" t="s">
        <v>404</v>
      </c>
      <c r="B1463" t="s">
        <v>6</v>
      </c>
      <c r="C1463" t="s">
        <v>366</v>
      </c>
    </row>
    <row r="1464" spans="1:3" x14ac:dyDescent="0.25">
      <c r="A1464" t="s">
        <v>404</v>
      </c>
      <c r="B1464" t="s">
        <v>0</v>
      </c>
      <c r="C1464" t="s">
        <v>366</v>
      </c>
    </row>
    <row r="1465" spans="1:3" x14ac:dyDescent="0.25">
      <c r="A1465" t="s">
        <v>404</v>
      </c>
      <c r="B1465" t="s">
        <v>0</v>
      </c>
      <c r="C1465" t="s">
        <v>367</v>
      </c>
    </row>
    <row r="1466" spans="1:3" x14ac:dyDescent="0.25">
      <c r="A1466" t="s">
        <v>404</v>
      </c>
      <c r="B1466" t="s">
        <v>6</v>
      </c>
      <c r="C1466" t="s">
        <v>367</v>
      </c>
    </row>
    <row r="1467" spans="1:3" x14ac:dyDescent="0.25">
      <c r="A1467" t="s">
        <v>404</v>
      </c>
      <c r="B1467" t="s">
        <v>6</v>
      </c>
      <c r="C1467" t="s">
        <v>368</v>
      </c>
    </row>
    <row r="1468" spans="1:3" x14ac:dyDescent="0.25">
      <c r="A1468" t="s">
        <v>404</v>
      </c>
      <c r="B1468" t="s">
        <v>0</v>
      </c>
      <c r="C1468" t="s">
        <v>368</v>
      </c>
    </row>
    <row r="1469" spans="1:3" x14ac:dyDescent="0.25">
      <c r="A1469" t="s">
        <v>404</v>
      </c>
      <c r="B1469" t="s">
        <v>6</v>
      </c>
      <c r="C1469" t="s">
        <v>369</v>
      </c>
    </row>
    <row r="1470" spans="1:3" x14ac:dyDescent="0.25">
      <c r="A1470" t="s">
        <v>405</v>
      </c>
      <c r="B1470" t="s">
        <v>0</v>
      </c>
      <c r="C1470" t="s">
        <v>365</v>
      </c>
    </row>
    <row r="1471" spans="1:3" x14ac:dyDescent="0.25">
      <c r="A1471" t="s">
        <v>405</v>
      </c>
      <c r="B1471" t="s">
        <v>6</v>
      </c>
      <c r="C1471" t="s">
        <v>365</v>
      </c>
    </row>
    <row r="1472" spans="1:3" x14ac:dyDescent="0.25">
      <c r="A1472" t="s">
        <v>405</v>
      </c>
      <c r="B1472" t="s">
        <v>6</v>
      </c>
      <c r="C1472" t="s">
        <v>370</v>
      </c>
    </row>
    <row r="1473" spans="1:4" x14ac:dyDescent="0.25">
      <c r="A1473" t="s">
        <v>405</v>
      </c>
      <c r="B1473" t="s">
        <v>6</v>
      </c>
      <c r="C1473" t="s">
        <v>366</v>
      </c>
    </row>
    <row r="1474" spans="1:4" x14ac:dyDescent="0.25">
      <c r="A1474" t="s">
        <v>405</v>
      </c>
      <c r="B1474" t="s">
        <v>0</v>
      </c>
      <c r="C1474" t="s">
        <v>366</v>
      </c>
    </row>
    <row r="1475" spans="1:4" x14ac:dyDescent="0.25">
      <c r="A1475" t="s">
        <v>405</v>
      </c>
      <c r="B1475" t="s">
        <v>0</v>
      </c>
      <c r="C1475" t="s">
        <v>367</v>
      </c>
    </row>
    <row r="1476" spans="1:4" x14ac:dyDescent="0.25">
      <c r="A1476" t="s">
        <v>405</v>
      </c>
      <c r="B1476" t="s">
        <v>6</v>
      </c>
      <c r="C1476" t="s">
        <v>367</v>
      </c>
    </row>
    <row r="1477" spans="1:4" x14ac:dyDescent="0.25">
      <c r="A1477" t="s">
        <v>405</v>
      </c>
      <c r="B1477" t="s">
        <v>0</v>
      </c>
      <c r="C1477" t="s">
        <v>368</v>
      </c>
    </row>
    <row r="1478" spans="1:4" x14ac:dyDescent="0.25">
      <c r="A1478" t="s">
        <v>405</v>
      </c>
      <c r="B1478" t="s">
        <v>6</v>
      </c>
      <c r="C1478" t="s">
        <v>369</v>
      </c>
    </row>
    <row r="1479" spans="1:4" x14ac:dyDescent="0.25">
      <c r="A1479" t="s">
        <v>141</v>
      </c>
      <c r="B1479" t="s">
        <v>0</v>
      </c>
      <c r="C1479" t="s">
        <v>365</v>
      </c>
    </row>
    <row r="1480" spans="1:4" x14ac:dyDescent="0.25">
      <c r="A1480" t="s">
        <v>141</v>
      </c>
      <c r="B1480" t="s">
        <v>0</v>
      </c>
      <c r="C1480" t="s">
        <v>367</v>
      </c>
    </row>
    <row r="1481" spans="1:4" x14ac:dyDescent="0.25">
      <c r="A1481" t="s">
        <v>141</v>
      </c>
      <c r="B1481" t="s">
        <v>0</v>
      </c>
      <c r="C1481" t="s">
        <v>368</v>
      </c>
    </row>
    <row r="1482" spans="1:4" x14ac:dyDescent="0.25">
      <c r="A1482" t="s">
        <v>141</v>
      </c>
      <c r="B1482" t="s">
        <v>6</v>
      </c>
      <c r="C1482" t="s">
        <v>227</v>
      </c>
      <c r="D1482" t="s">
        <v>356</v>
      </c>
    </row>
    <row r="1483" spans="1:4" x14ac:dyDescent="0.25">
      <c r="A1483" t="s">
        <v>142</v>
      </c>
      <c r="B1483" t="s">
        <v>0</v>
      </c>
      <c r="C1483" t="s">
        <v>365</v>
      </c>
    </row>
    <row r="1484" spans="1:4" x14ac:dyDescent="0.25">
      <c r="A1484" t="s">
        <v>142</v>
      </c>
      <c r="B1484" t="s">
        <v>6</v>
      </c>
      <c r="C1484" t="s">
        <v>365</v>
      </c>
    </row>
    <row r="1485" spans="1:4" x14ac:dyDescent="0.25">
      <c r="A1485" t="s">
        <v>142</v>
      </c>
      <c r="B1485" t="s">
        <v>6</v>
      </c>
      <c r="C1485" t="s">
        <v>366</v>
      </c>
    </row>
    <row r="1486" spans="1:4" x14ac:dyDescent="0.25">
      <c r="A1486" t="s">
        <v>142</v>
      </c>
      <c r="B1486" t="s">
        <v>0</v>
      </c>
      <c r="C1486" t="s">
        <v>366</v>
      </c>
    </row>
    <row r="1487" spans="1:4" x14ac:dyDescent="0.25">
      <c r="A1487" t="s">
        <v>142</v>
      </c>
      <c r="B1487" t="s">
        <v>0</v>
      </c>
      <c r="C1487" t="s">
        <v>367</v>
      </c>
    </row>
    <row r="1488" spans="1:4" x14ac:dyDescent="0.25">
      <c r="A1488" t="s">
        <v>142</v>
      </c>
      <c r="B1488" t="s">
        <v>6</v>
      </c>
      <c r="C1488" t="s">
        <v>367</v>
      </c>
    </row>
    <row r="1489" spans="1:3" x14ac:dyDescent="0.25">
      <c r="A1489" t="s">
        <v>142</v>
      </c>
      <c r="B1489" t="s">
        <v>0</v>
      </c>
      <c r="C1489" t="s">
        <v>368</v>
      </c>
    </row>
    <row r="1490" spans="1:3" x14ac:dyDescent="0.25">
      <c r="A1490" t="s">
        <v>142</v>
      </c>
      <c r="B1490" t="s">
        <v>0</v>
      </c>
      <c r="C1490" t="s">
        <v>369</v>
      </c>
    </row>
    <row r="1491" spans="1:3" x14ac:dyDescent="0.25">
      <c r="A1491" t="s">
        <v>142</v>
      </c>
      <c r="B1491" t="s">
        <v>6</v>
      </c>
      <c r="C1491" t="s">
        <v>369</v>
      </c>
    </row>
    <row r="1492" spans="1:3" x14ac:dyDescent="0.25">
      <c r="A1492" t="s">
        <v>143</v>
      </c>
      <c r="B1492" t="s">
        <v>0</v>
      </c>
      <c r="C1492" t="s">
        <v>365</v>
      </c>
    </row>
    <row r="1493" spans="1:3" x14ac:dyDescent="0.25">
      <c r="A1493" t="s">
        <v>143</v>
      </c>
      <c r="B1493" t="s">
        <v>6</v>
      </c>
      <c r="C1493" t="s">
        <v>365</v>
      </c>
    </row>
    <row r="1494" spans="1:3" x14ac:dyDescent="0.25">
      <c r="A1494" t="s">
        <v>143</v>
      </c>
      <c r="B1494" t="s">
        <v>6</v>
      </c>
      <c r="C1494" t="s">
        <v>367</v>
      </c>
    </row>
    <row r="1495" spans="1:3" x14ac:dyDescent="0.25">
      <c r="A1495" t="s">
        <v>143</v>
      </c>
      <c r="B1495" t="s">
        <v>0</v>
      </c>
      <c r="C1495" t="s">
        <v>367</v>
      </c>
    </row>
    <row r="1496" spans="1:3" x14ac:dyDescent="0.25">
      <c r="A1496" t="s">
        <v>143</v>
      </c>
      <c r="B1496" t="s">
        <v>0</v>
      </c>
      <c r="C1496" t="s">
        <v>368</v>
      </c>
    </row>
    <row r="1497" spans="1:3" x14ac:dyDescent="0.25">
      <c r="A1497" t="s">
        <v>143</v>
      </c>
      <c r="B1497" t="s">
        <v>6</v>
      </c>
      <c r="C1497" t="s">
        <v>368</v>
      </c>
    </row>
    <row r="1498" spans="1:3" x14ac:dyDescent="0.25">
      <c r="A1498" t="s">
        <v>143</v>
      </c>
      <c r="B1498" t="s">
        <v>6</v>
      </c>
      <c r="C1498" t="s">
        <v>369</v>
      </c>
    </row>
    <row r="1499" spans="1:3" x14ac:dyDescent="0.25">
      <c r="A1499" t="s">
        <v>144</v>
      </c>
      <c r="B1499" t="s">
        <v>0</v>
      </c>
      <c r="C1499" t="s">
        <v>366</v>
      </c>
    </row>
    <row r="1500" spans="1:3" x14ac:dyDescent="0.25">
      <c r="A1500" t="s">
        <v>144</v>
      </c>
      <c r="B1500" t="s">
        <v>6</v>
      </c>
      <c r="C1500" t="s">
        <v>366</v>
      </c>
    </row>
    <row r="1501" spans="1:3" x14ac:dyDescent="0.25">
      <c r="A1501" t="s">
        <v>144</v>
      </c>
      <c r="B1501" t="s">
        <v>6</v>
      </c>
      <c r="C1501" t="s">
        <v>367</v>
      </c>
    </row>
    <row r="1502" spans="1:3" x14ac:dyDescent="0.25">
      <c r="A1502" t="s">
        <v>144</v>
      </c>
      <c r="B1502" t="s">
        <v>0</v>
      </c>
      <c r="C1502" t="s">
        <v>367</v>
      </c>
    </row>
    <row r="1503" spans="1:3" x14ac:dyDescent="0.25">
      <c r="A1503" t="s">
        <v>145</v>
      </c>
      <c r="B1503" t="s">
        <v>0</v>
      </c>
      <c r="C1503" t="s">
        <v>365</v>
      </c>
    </row>
    <row r="1504" spans="1:3" x14ac:dyDescent="0.25">
      <c r="A1504" t="s">
        <v>145</v>
      </c>
      <c r="B1504" t="s">
        <v>6</v>
      </c>
      <c r="C1504" t="s">
        <v>365</v>
      </c>
    </row>
    <row r="1505" spans="1:3" x14ac:dyDescent="0.25">
      <c r="A1505" t="s">
        <v>145</v>
      </c>
      <c r="B1505" t="s">
        <v>6</v>
      </c>
      <c r="C1505" t="s">
        <v>366</v>
      </c>
    </row>
    <row r="1506" spans="1:3" x14ac:dyDescent="0.25">
      <c r="A1506" t="s">
        <v>145</v>
      </c>
      <c r="B1506" t="s">
        <v>0</v>
      </c>
      <c r="C1506" t="s">
        <v>366</v>
      </c>
    </row>
    <row r="1507" spans="1:3" x14ac:dyDescent="0.25">
      <c r="A1507" t="s">
        <v>145</v>
      </c>
      <c r="B1507" t="s">
        <v>0</v>
      </c>
      <c r="C1507" t="s">
        <v>367</v>
      </c>
    </row>
    <row r="1508" spans="1:3" x14ac:dyDescent="0.25">
      <c r="A1508" t="s">
        <v>145</v>
      </c>
      <c r="B1508" t="s">
        <v>6</v>
      </c>
      <c r="C1508" t="s">
        <v>367</v>
      </c>
    </row>
    <row r="1509" spans="1:3" x14ac:dyDescent="0.25">
      <c r="A1509" t="s">
        <v>145</v>
      </c>
      <c r="B1509" t="s">
        <v>6</v>
      </c>
      <c r="C1509" t="s">
        <v>368</v>
      </c>
    </row>
    <row r="1510" spans="1:3" x14ac:dyDescent="0.25">
      <c r="A1510" t="s">
        <v>145</v>
      </c>
      <c r="B1510" t="s">
        <v>0</v>
      </c>
      <c r="C1510" t="s">
        <v>368</v>
      </c>
    </row>
    <row r="1511" spans="1:3" x14ac:dyDescent="0.25">
      <c r="A1511" t="s">
        <v>145</v>
      </c>
      <c r="B1511" t="s">
        <v>6</v>
      </c>
      <c r="C1511" t="s">
        <v>369</v>
      </c>
    </row>
    <row r="1512" spans="1:3" x14ac:dyDescent="0.25">
      <c r="A1512" t="s">
        <v>146</v>
      </c>
      <c r="B1512" t="s">
        <v>0</v>
      </c>
      <c r="C1512" t="s">
        <v>365</v>
      </c>
    </row>
    <row r="1513" spans="1:3" x14ac:dyDescent="0.25">
      <c r="A1513" t="s">
        <v>146</v>
      </c>
      <c r="B1513" t="s">
        <v>6</v>
      </c>
      <c r="C1513" t="s">
        <v>365</v>
      </c>
    </row>
    <row r="1514" spans="1:3" x14ac:dyDescent="0.25">
      <c r="A1514" t="s">
        <v>146</v>
      </c>
      <c r="B1514" t="s">
        <v>6</v>
      </c>
      <c r="C1514" t="s">
        <v>366</v>
      </c>
    </row>
    <row r="1515" spans="1:3" x14ac:dyDescent="0.25">
      <c r="A1515" t="s">
        <v>146</v>
      </c>
      <c r="B1515" t="s">
        <v>0</v>
      </c>
      <c r="C1515" t="s">
        <v>366</v>
      </c>
    </row>
    <row r="1516" spans="1:3" x14ac:dyDescent="0.25">
      <c r="A1516" t="s">
        <v>146</v>
      </c>
      <c r="B1516" t="s">
        <v>0</v>
      </c>
      <c r="C1516" t="s">
        <v>367</v>
      </c>
    </row>
    <row r="1517" spans="1:3" x14ac:dyDescent="0.25">
      <c r="A1517" t="s">
        <v>146</v>
      </c>
      <c r="B1517" t="s">
        <v>6</v>
      </c>
      <c r="C1517" t="s">
        <v>367</v>
      </c>
    </row>
    <row r="1518" spans="1:3" x14ac:dyDescent="0.25">
      <c r="A1518" t="s">
        <v>146</v>
      </c>
      <c r="B1518" t="s">
        <v>0</v>
      </c>
      <c r="C1518" t="s">
        <v>368</v>
      </c>
    </row>
    <row r="1519" spans="1:3" x14ac:dyDescent="0.25">
      <c r="A1519" t="s">
        <v>146</v>
      </c>
      <c r="B1519" t="s">
        <v>6</v>
      </c>
      <c r="C1519" t="s">
        <v>369</v>
      </c>
    </row>
    <row r="1520" spans="1:3" x14ac:dyDescent="0.25">
      <c r="A1520" t="s">
        <v>277</v>
      </c>
      <c r="B1520" t="s">
        <v>0</v>
      </c>
      <c r="C1520" t="s">
        <v>365</v>
      </c>
    </row>
    <row r="1521" spans="1:3" x14ac:dyDescent="0.25">
      <c r="A1521" t="s">
        <v>277</v>
      </c>
      <c r="B1521" t="s">
        <v>6</v>
      </c>
      <c r="C1521" t="s">
        <v>365</v>
      </c>
    </row>
    <row r="1522" spans="1:3" x14ac:dyDescent="0.25">
      <c r="A1522" t="s">
        <v>277</v>
      </c>
      <c r="B1522" t="s">
        <v>6</v>
      </c>
      <c r="C1522" t="s">
        <v>366</v>
      </c>
    </row>
    <row r="1523" spans="1:3" x14ac:dyDescent="0.25">
      <c r="A1523" t="s">
        <v>277</v>
      </c>
      <c r="B1523" t="s">
        <v>0</v>
      </c>
      <c r="C1523" t="s">
        <v>366</v>
      </c>
    </row>
    <row r="1524" spans="1:3" x14ac:dyDescent="0.25">
      <c r="A1524" t="s">
        <v>277</v>
      </c>
      <c r="B1524" t="s">
        <v>0</v>
      </c>
      <c r="C1524" t="s">
        <v>367</v>
      </c>
    </row>
    <row r="1525" spans="1:3" x14ac:dyDescent="0.25">
      <c r="A1525" t="s">
        <v>277</v>
      </c>
      <c r="B1525" t="s">
        <v>6</v>
      </c>
      <c r="C1525" t="s">
        <v>367</v>
      </c>
    </row>
    <row r="1526" spans="1:3" x14ac:dyDescent="0.25">
      <c r="A1526" t="s">
        <v>277</v>
      </c>
      <c r="B1526" t="s">
        <v>0</v>
      </c>
      <c r="C1526" t="s">
        <v>368</v>
      </c>
    </row>
    <row r="1527" spans="1:3" x14ac:dyDescent="0.25">
      <c r="A1527" t="s">
        <v>277</v>
      </c>
      <c r="B1527" t="s">
        <v>6</v>
      </c>
      <c r="C1527" t="s">
        <v>369</v>
      </c>
    </row>
    <row r="1528" spans="1:3" x14ac:dyDescent="0.25">
      <c r="A1528" t="s">
        <v>147</v>
      </c>
      <c r="B1528" t="s">
        <v>0</v>
      </c>
      <c r="C1528" t="s">
        <v>365</v>
      </c>
    </row>
    <row r="1529" spans="1:3" x14ac:dyDescent="0.25">
      <c r="A1529" t="s">
        <v>147</v>
      </c>
      <c r="B1529" t="s">
        <v>6</v>
      </c>
      <c r="C1529" t="s">
        <v>365</v>
      </c>
    </row>
    <row r="1530" spans="1:3" x14ac:dyDescent="0.25">
      <c r="A1530" t="s">
        <v>147</v>
      </c>
      <c r="B1530" t="s">
        <v>6</v>
      </c>
      <c r="C1530" t="s">
        <v>366</v>
      </c>
    </row>
    <row r="1531" spans="1:3" x14ac:dyDescent="0.25">
      <c r="A1531" t="s">
        <v>147</v>
      </c>
      <c r="B1531" t="s">
        <v>0</v>
      </c>
      <c r="C1531" t="s">
        <v>366</v>
      </c>
    </row>
    <row r="1532" spans="1:3" x14ac:dyDescent="0.25">
      <c r="A1532" t="s">
        <v>147</v>
      </c>
      <c r="B1532" t="s">
        <v>0</v>
      </c>
      <c r="C1532" t="s">
        <v>367</v>
      </c>
    </row>
    <row r="1533" spans="1:3" x14ac:dyDescent="0.25">
      <c r="A1533" t="s">
        <v>147</v>
      </c>
      <c r="B1533" t="s">
        <v>6</v>
      </c>
      <c r="C1533" t="s">
        <v>367</v>
      </c>
    </row>
    <row r="1534" spans="1:3" x14ac:dyDescent="0.25">
      <c r="A1534" t="s">
        <v>147</v>
      </c>
      <c r="B1534" t="s">
        <v>0</v>
      </c>
      <c r="C1534" t="s">
        <v>368</v>
      </c>
    </row>
    <row r="1535" spans="1:3" x14ac:dyDescent="0.25">
      <c r="A1535" t="s">
        <v>147</v>
      </c>
      <c r="B1535" t="s">
        <v>6</v>
      </c>
      <c r="C1535" t="s">
        <v>369</v>
      </c>
    </row>
    <row r="1536" spans="1:3" x14ac:dyDescent="0.25">
      <c r="A1536" t="s">
        <v>148</v>
      </c>
      <c r="B1536" t="s">
        <v>0</v>
      </c>
      <c r="C1536" t="s">
        <v>365</v>
      </c>
    </row>
    <row r="1537" spans="1:4" x14ac:dyDescent="0.25">
      <c r="A1537" t="s">
        <v>148</v>
      </c>
      <c r="B1537" t="s">
        <v>6</v>
      </c>
      <c r="C1537" t="s">
        <v>365</v>
      </c>
    </row>
    <row r="1538" spans="1:4" x14ac:dyDescent="0.25">
      <c r="A1538" t="s">
        <v>148</v>
      </c>
      <c r="B1538" t="s">
        <v>6</v>
      </c>
      <c r="C1538" t="s">
        <v>366</v>
      </c>
    </row>
    <row r="1539" spans="1:4" x14ac:dyDescent="0.25">
      <c r="A1539" t="s">
        <v>148</v>
      </c>
      <c r="B1539" t="s">
        <v>0</v>
      </c>
      <c r="C1539" t="s">
        <v>366</v>
      </c>
    </row>
    <row r="1540" spans="1:4" x14ac:dyDescent="0.25">
      <c r="A1540" t="s">
        <v>148</v>
      </c>
      <c r="B1540" t="s">
        <v>0</v>
      </c>
      <c r="C1540" t="s">
        <v>367</v>
      </c>
    </row>
    <row r="1541" spans="1:4" x14ac:dyDescent="0.25">
      <c r="A1541" t="s">
        <v>148</v>
      </c>
      <c r="B1541" t="s">
        <v>0</v>
      </c>
      <c r="C1541" t="s">
        <v>368</v>
      </c>
    </row>
    <row r="1542" spans="1:4" x14ac:dyDescent="0.25">
      <c r="A1542" t="s">
        <v>148</v>
      </c>
      <c r="B1542" t="s">
        <v>0</v>
      </c>
      <c r="C1542" t="s">
        <v>369</v>
      </c>
    </row>
    <row r="1543" spans="1:4" x14ac:dyDescent="0.25">
      <c r="A1543" t="s">
        <v>148</v>
      </c>
      <c r="B1543" t="s">
        <v>6</v>
      </c>
      <c r="C1543" t="s">
        <v>369</v>
      </c>
    </row>
    <row r="1544" spans="1:4" x14ac:dyDescent="0.25">
      <c r="A1544" t="s">
        <v>149</v>
      </c>
      <c r="B1544" t="s">
        <v>0</v>
      </c>
      <c r="C1544" t="s">
        <v>365</v>
      </c>
      <c r="D1544" t="s">
        <v>373</v>
      </c>
    </row>
    <row r="1545" spans="1:4" x14ac:dyDescent="0.25">
      <c r="A1545" t="s">
        <v>149</v>
      </c>
      <c r="B1545" t="s">
        <v>6</v>
      </c>
      <c r="C1545" t="s">
        <v>365</v>
      </c>
      <c r="D1545" t="s">
        <v>374</v>
      </c>
    </row>
    <row r="1546" spans="1:4" x14ac:dyDescent="0.25">
      <c r="A1546" t="s">
        <v>149</v>
      </c>
      <c r="B1546" t="s">
        <v>6</v>
      </c>
      <c r="C1546" t="s">
        <v>371</v>
      </c>
      <c r="D1546" t="s">
        <v>374</v>
      </c>
    </row>
    <row r="1547" spans="1:4" x14ac:dyDescent="0.25">
      <c r="A1547" t="s">
        <v>149</v>
      </c>
      <c r="B1547" t="s">
        <v>6</v>
      </c>
      <c r="C1547" t="s">
        <v>366</v>
      </c>
      <c r="D1547" t="s">
        <v>374</v>
      </c>
    </row>
    <row r="1548" spans="1:4" x14ac:dyDescent="0.25">
      <c r="A1548" t="s">
        <v>149</v>
      </c>
      <c r="B1548" t="s">
        <v>0</v>
      </c>
      <c r="C1548" t="s">
        <v>366</v>
      </c>
      <c r="D1548" t="s">
        <v>373</v>
      </c>
    </row>
    <row r="1549" spans="1:4" x14ac:dyDescent="0.25">
      <c r="A1549" t="s">
        <v>149</v>
      </c>
      <c r="B1549" t="s">
        <v>0</v>
      </c>
      <c r="C1549" t="s">
        <v>367</v>
      </c>
      <c r="D1549" t="s">
        <v>373</v>
      </c>
    </row>
    <row r="1550" spans="1:4" x14ac:dyDescent="0.25">
      <c r="A1550" t="s">
        <v>149</v>
      </c>
      <c r="B1550" t="s">
        <v>6</v>
      </c>
      <c r="C1550" t="s">
        <v>367</v>
      </c>
      <c r="D1550" t="s">
        <v>374</v>
      </c>
    </row>
    <row r="1551" spans="1:4" x14ac:dyDescent="0.25">
      <c r="A1551" t="s">
        <v>149</v>
      </c>
      <c r="B1551" t="s">
        <v>6</v>
      </c>
      <c r="C1551" t="s">
        <v>368</v>
      </c>
      <c r="D1551" t="s">
        <v>374</v>
      </c>
    </row>
    <row r="1552" spans="1:4" x14ac:dyDescent="0.25">
      <c r="A1552" t="s">
        <v>149</v>
      </c>
      <c r="B1552" t="s">
        <v>0</v>
      </c>
      <c r="C1552" t="s">
        <v>368</v>
      </c>
      <c r="D1552" t="s">
        <v>373</v>
      </c>
    </row>
    <row r="1553" spans="1:4" x14ac:dyDescent="0.25">
      <c r="A1553" t="s">
        <v>149</v>
      </c>
      <c r="B1553" t="s">
        <v>6</v>
      </c>
      <c r="C1553" t="s">
        <v>369</v>
      </c>
      <c r="D1553" t="s">
        <v>374</v>
      </c>
    </row>
    <row r="1554" spans="1:4" x14ac:dyDescent="0.25">
      <c r="A1554" t="s">
        <v>149</v>
      </c>
      <c r="B1554" t="s">
        <v>6</v>
      </c>
      <c r="C1554" t="s">
        <v>227</v>
      </c>
      <c r="D1554" t="s">
        <v>374</v>
      </c>
    </row>
    <row r="1555" spans="1:4" x14ac:dyDescent="0.25">
      <c r="A1555" t="s">
        <v>149</v>
      </c>
      <c r="B1555" t="s">
        <v>0</v>
      </c>
      <c r="C1555" t="s">
        <v>227</v>
      </c>
      <c r="D1555" t="s">
        <v>373</v>
      </c>
    </row>
    <row r="1556" spans="1:4" x14ac:dyDescent="0.25">
      <c r="A1556" t="s">
        <v>282</v>
      </c>
      <c r="B1556" t="s">
        <v>0</v>
      </c>
      <c r="C1556" t="s">
        <v>365</v>
      </c>
    </row>
    <row r="1557" spans="1:4" x14ac:dyDescent="0.25">
      <c r="A1557" t="s">
        <v>282</v>
      </c>
      <c r="B1557" t="s">
        <v>6</v>
      </c>
      <c r="C1557" t="s">
        <v>365</v>
      </c>
    </row>
    <row r="1558" spans="1:4" x14ac:dyDescent="0.25">
      <c r="A1558" t="s">
        <v>282</v>
      </c>
      <c r="B1558" t="s">
        <v>0</v>
      </c>
      <c r="C1558" t="s">
        <v>366</v>
      </c>
    </row>
    <row r="1559" spans="1:4" x14ac:dyDescent="0.25">
      <c r="A1559" t="s">
        <v>282</v>
      </c>
      <c r="B1559" t="s">
        <v>0</v>
      </c>
      <c r="C1559" t="s">
        <v>367</v>
      </c>
    </row>
    <row r="1560" spans="1:4" x14ac:dyDescent="0.25">
      <c r="A1560" t="s">
        <v>282</v>
      </c>
      <c r="B1560" t="s">
        <v>0</v>
      </c>
      <c r="C1560" t="s">
        <v>368</v>
      </c>
    </row>
    <row r="1561" spans="1:4" x14ac:dyDescent="0.25">
      <c r="A1561" t="s">
        <v>282</v>
      </c>
      <c r="B1561" t="s">
        <v>0</v>
      </c>
      <c r="C1561" t="s">
        <v>369</v>
      </c>
    </row>
    <row r="1562" spans="1:4" x14ac:dyDescent="0.25">
      <c r="A1562" t="s">
        <v>150</v>
      </c>
      <c r="B1562" t="s">
        <v>0</v>
      </c>
      <c r="C1562" t="s">
        <v>365</v>
      </c>
      <c r="D1562" t="s">
        <v>375</v>
      </c>
    </row>
    <row r="1563" spans="1:4" x14ac:dyDescent="0.25">
      <c r="A1563" t="s">
        <v>150</v>
      </c>
      <c r="B1563" t="s">
        <v>6</v>
      </c>
      <c r="C1563" t="s">
        <v>365</v>
      </c>
    </row>
    <row r="1564" spans="1:4" x14ac:dyDescent="0.25">
      <c r="A1564" t="s">
        <v>150</v>
      </c>
      <c r="B1564" t="s">
        <v>0</v>
      </c>
      <c r="C1564" t="s">
        <v>368</v>
      </c>
      <c r="D1564" t="s">
        <v>375</v>
      </c>
    </row>
    <row r="1565" spans="1:4" x14ac:dyDescent="0.25">
      <c r="A1565" t="s">
        <v>150</v>
      </c>
      <c r="B1565" t="s">
        <v>6</v>
      </c>
      <c r="C1565" t="s">
        <v>369</v>
      </c>
    </row>
    <row r="1566" spans="1:4" x14ac:dyDescent="0.25">
      <c r="A1566" t="s">
        <v>150</v>
      </c>
      <c r="B1566" t="s">
        <v>0</v>
      </c>
      <c r="C1566" t="s">
        <v>227</v>
      </c>
      <c r="D1566" t="s">
        <v>375</v>
      </c>
    </row>
    <row r="1567" spans="1:4" x14ac:dyDescent="0.25">
      <c r="A1567" t="s">
        <v>151</v>
      </c>
      <c r="B1567" t="s">
        <v>0</v>
      </c>
      <c r="C1567" t="s">
        <v>365</v>
      </c>
    </row>
    <row r="1568" spans="1:4" x14ac:dyDescent="0.25">
      <c r="A1568" t="s">
        <v>151</v>
      </c>
      <c r="B1568" t="s">
        <v>6</v>
      </c>
      <c r="C1568" t="s">
        <v>365</v>
      </c>
    </row>
    <row r="1569" spans="1:3" x14ac:dyDescent="0.25">
      <c r="A1569" t="s">
        <v>151</v>
      </c>
      <c r="B1569" t="s">
        <v>6</v>
      </c>
      <c r="C1569" t="s">
        <v>366</v>
      </c>
    </row>
    <row r="1570" spans="1:3" x14ac:dyDescent="0.25">
      <c r="A1570" t="s">
        <v>151</v>
      </c>
      <c r="B1570" t="s">
        <v>0</v>
      </c>
      <c r="C1570" t="s">
        <v>366</v>
      </c>
    </row>
    <row r="1571" spans="1:3" x14ac:dyDescent="0.25">
      <c r="A1571" t="s">
        <v>151</v>
      </c>
      <c r="B1571" t="s">
        <v>0</v>
      </c>
      <c r="C1571" t="s">
        <v>367</v>
      </c>
    </row>
    <row r="1572" spans="1:3" x14ac:dyDescent="0.25">
      <c r="A1572" t="s">
        <v>151</v>
      </c>
      <c r="B1572" t="s">
        <v>6</v>
      </c>
      <c r="C1572" t="s">
        <v>367</v>
      </c>
    </row>
    <row r="1573" spans="1:3" x14ac:dyDescent="0.25">
      <c r="A1573" t="s">
        <v>151</v>
      </c>
      <c r="B1573" t="s">
        <v>6</v>
      </c>
      <c r="C1573" t="s">
        <v>368</v>
      </c>
    </row>
    <row r="1574" spans="1:3" x14ac:dyDescent="0.25">
      <c r="A1574" t="s">
        <v>151</v>
      </c>
      <c r="B1574" t="s">
        <v>0</v>
      </c>
      <c r="C1574" t="s">
        <v>368</v>
      </c>
    </row>
    <row r="1575" spans="1:3" x14ac:dyDescent="0.25">
      <c r="A1575" t="s">
        <v>151</v>
      </c>
      <c r="B1575" t="s">
        <v>0</v>
      </c>
      <c r="C1575" t="s">
        <v>369</v>
      </c>
    </row>
    <row r="1576" spans="1:3" x14ac:dyDescent="0.25">
      <c r="A1576" t="s">
        <v>151</v>
      </c>
      <c r="B1576" t="s">
        <v>6</v>
      </c>
      <c r="C1576" t="s">
        <v>369</v>
      </c>
    </row>
    <row r="1577" spans="1:3" x14ac:dyDescent="0.25">
      <c r="A1577" t="s">
        <v>153</v>
      </c>
      <c r="B1577" t="s">
        <v>0</v>
      </c>
      <c r="C1577" t="s">
        <v>365</v>
      </c>
    </row>
    <row r="1578" spans="1:3" x14ac:dyDescent="0.25">
      <c r="A1578" t="s">
        <v>153</v>
      </c>
      <c r="B1578" t="s">
        <v>6</v>
      </c>
      <c r="C1578" t="s">
        <v>365</v>
      </c>
    </row>
    <row r="1579" spans="1:3" x14ac:dyDescent="0.25">
      <c r="A1579" t="s">
        <v>153</v>
      </c>
      <c r="B1579" t="s">
        <v>6</v>
      </c>
      <c r="C1579" t="s">
        <v>367</v>
      </c>
    </row>
    <row r="1580" spans="1:3" x14ac:dyDescent="0.25">
      <c r="A1580" t="s">
        <v>153</v>
      </c>
      <c r="B1580" t="s">
        <v>0</v>
      </c>
      <c r="C1580" t="s">
        <v>367</v>
      </c>
    </row>
    <row r="1581" spans="1:3" x14ac:dyDescent="0.25">
      <c r="A1581" t="s">
        <v>153</v>
      </c>
      <c r="B1581" t="s">
        <v>0</v>
      </c>
      <c r="C1581" t="s">
        <v>368</v>
      </c>
    </row>
    <row r="1582" spans="1:3" x14ac:dyDescent="0.25">
      <c r="A1582" t="s">
        <v>153</v>
      </c>
      <c r="B1582" t="s">
        <v>6</v>
      </c>
      <c r="C1582" t="s">
        <v>369</v>
      </c>
    </row>
    <row r="1583" spans="1:3" x14ac:dyDescent="0.25">
      <c r="A1583" t="s">
        <v>154</v>
      </c>
      <c r="B1583" t="s">
        <v>0</v>
      </c>
      <c r="C1583" t="s">
        <v>365</v>
      </c>
    </row>
    <row r="1584" spans="1:3" x14ac:dyDescent="0.25">
      <c r="A1584" t="s">
        <v>154</v>
      </c>
      <c r="B1584" t="s">
        <v>6</v>
      </c>
      <c r="C1584" t="s">
        <v>365</v>
      </c>
    </row>
    <row r="1585" spans="1:3" x14ac:dyDescent="0.25">
      <c r="A1585" t="s">
        <v>154</v>
      </c>
      <c r="B1585" t="s">
        <v>0</v>
      </c>
      <c r="C1585" t="s">
        <v>371</v>
      </c>
    </row>
    <row r="1586" spans="1:3" x14ac:dyDescent="0.25">
      <c r="A1586" t="s">
        <v>154</v>
      </c>
      <c r="B1586" t="s">
        <v>0</v>
      </c>
      <c r="C1586" t="s">
        <v>366</v>
      </c>
    </row>
    <row r="1587" spans="1:3" x14ac:dyDescent="0.25">
      <c r="A1587" t="s">
        <v>154</v>
      </c>
      <c r="B1587" t="s">
        <v>6</v>
      </c>
      <c r="C1587" t="s">
        <v>366</v>
      </c>
    </row>
    <row r="1588" spans="1:3" x14ac:dyDescent="0.25">
      <c r="A1588" t="s">
        <v>154</v>
      </c>
      <c r="B1588" t="s">
        <v>6</v>
      </c>
      <c r="C1588" t="s">
        <v>367</v>
      </c>
    </row>
    <row r="1589" spans="1:3" x14ac:dyDescent="0.25">
      <c r="A1589" t="s">
        <v>154</v>
      </c>
      <c r="B1589" t="s">
        <v>0</v>
      </c>
      <c r="C1589" t="s">
        <v>367</v>
      </c>
    </row>
    <row r="1590" spans="1:3" x14ac:dyDescent="0.25">
      <c r="A1590" t="s">
        <v>154</v>
      </c>
      <c r="B1590" t="s">
        <v>0</v>
      </c>
      <c r="C1590" t="s">
        <v>368</v>
      </c>
    </row>
    <row r="1591" spans="1:3" x14ac:dyDescent="0.25">
      <c r="A1591" t="s">
        <v>154</v>
      </c>
      <c r="B1591" t="s">
        <v>0</v>
      </c>
      <c r="C1591" t="s">
        <v>369</v>
      </c>
    </row>
    <row r="1592" spans="1:3" x14ac:dyDescent="0.25">
      <c r="A1592" t="s">
        <v>154</v>
      </c>
      <c r="B1592" t="s">
        <v>6</v>
      </c>
      <c r="C1592" t="s">
        <v>369</v>
      </c>
    </row>
    <row r="1593" spans="1:3" x14ac:dyDescent="0.25">
      <c r="A1593" t="s">
        <v>155</v>
      </c>
      <c r="B1593" t="s">
        <v>0</v>
      </c>
      <c r="C1593" t="s">
        <v>365</v>
      </c>
    </row>
    <row r="1594" spans="1:3" x14ac:dyDescent="0.25">
      <c r="A1594" t="s">
        <v>155</v>
      </c>
      <c r="B1594" t="s">
        <v>6</v>
      </c>
      <c r="C1594" t="s">
        <v>365</v>
      </c>
    </row>
    <row r="1595" spans="1:3" x14ac:dyDescent="0.25">
      <c r="A1595" t="s">
        <v>155</v>
      </c>
      <c r="B1595" t="s">
        <v>6</v>
      </c>
      <c r="C1595" t="s">
        <v>370</v>
      </c>
    </row>
    <row r="1596" spans="1:3" x14ac:dyDescent="0.25">
      <c r="A1596" t="s">
        <v>155</v>
      </c>
      <c r="B1596" t="s">
        <v>6</v>
      </c>
      <c r="C1596" t="s">
        <v>366</v>
      </c>
    </row>
    <row r="1597" spans="1:3" x14ac:dyDescent="0.25">
      <c r="A1597" t="s">
        <v>155</v>
      </c>
      <c r="B1597" t="s">
        <v>0</v>
      </c>
      <c r="C1597" t="s">
        <v>366</v>
      </c>
    </row>
    <row r="1598" spans="1:3" x14ac:dyDescent="0.25">
      <c r="A1598" t="s">
        <v>155</v>
      </c>
      <c r="B1598" t="s">
        <v>0</v>
      </c>
      <c r="C1598" t="s">
        <v>367</v>
      </c>
    </row>
    <row r="1599" spans="1:3" x14ac:dyDescent="0.25">
      <c r="A1599" t="s">
        <v>155</v>
      </c>
      <c r="B1599" t="s">
        <v>6</v>
      </c>
      <c r="C1599" t="s">
        <v>367</v>
      </c>
    </row>
    <row r="1600" spans="1:3" x14ac:dyDescent="0.25">
      <c r="A1600" t="s">
        <v>155</v>
      </c>
      <c r="B1600" t="s">
        <v>0</v>
      </c>
      <c r="C1600" t="s">
        <v>368</v>
      </c>
    </row>
    <row r="1601" spans="1:3" x14ac:dyDescent="0.25">
      <c r="A1601" t="s">
        <v>155</v>
      </c>
      <c r="B1601" t="s">
        <v>0</v>
      </c>
      <c r="C1601" t="s">
        <v>369</v>
      </c>
    </row>
    <row r="1602" spans="1:3" x14ac:dyDescent="0.25">
      <c r="A1602" t="s">
        <v>155</v>
      </c>
      <c r="B1602" t="s">
        <v>6</v>
      </c>
      <c r="C1602" t="s">
        <v>369</v>
      </c>
    </row>
    <row r="1603" spans="1:3" x14ac:dyDescent="0.25">
      <c r="A1603" t="s">
        <v>156</v>
      </c>
      <c r="B1603" t="s">
        <v>0</v>
      </c>
      <c r="C1603" t="s">
        <v>365</v>
      </c>
    </row>
    <row r="1604" spans="1:3" x14ac:dyDescent="0.25">
      <c r="A1604" t="s">
        <v>156</v>
      </c>
      <c r="B1604" t="s">
        <v>6</v>
      </c>
      <c r="C1604" t="s">
        <v>365</v>
      </c>
    </row>
    <row r="1605" spans="1:3" x14ac:dyDescent="0.25">
      <c r="A1605" t="s">
        <v>156</v>
      </c>
      <c r="B1605" t="s">
        <v>6</v>
      </c>
      <c r="C1605" t="s">
        <v>366</v>
      </c>
    </row>
    <row r="1606" spans="1:3" x14ac:dyDescent="0.25">
      <c r="A1606" t="s">
        <v>156</v>
      </c>
      <c r="B1606" t="s">
        <v>0</v>
      </c>
      <c r="C1606" t="s">
        <v>366</v>
      </c>
    </row>
    <row r="1607" spans="1:3" x14ac:dyDescent="0.25">
      <c r="A1607" t="s">
        <v>156</v>
      </c>
      <c r="B1607" t="s">
        <v>0</v>
      </c>
      <c r="C1607" t="s">
        <v>367</v>
      </c>
    </row>
    <row r="1608" spans="1:3" x14ac:dyDescent="0.25">
      <c r="A1608" t="s">
        <v>156</v>
      </c>
      <c r="B1608" t="s">
        <v>6</v>
      </c>
      <c r="C1608" t="s">
        <v>367</v>
      </c>
    </row>
    <row r="1609" spans="1:3" x14ac:dyDescent="0.25">
      <c r="A1609" t="s">
        <v>156</v>
      </c>
      <c r="B1609" t="s">
        <v>0</v>
      </c>
      <c r="C1609" t="s">
        <v>368</v>
      </c>
    </row>
    <row r="1610" spans="1:3" x14ac:dyDescent="0.25">
      <c r="A1610" t="s">
        <v>156</v>
      </c>
      <c r="B1610" t="s">
        <v>6</v>
      </c>
      <c r="C1610" t="s">
        <v>369</v>
      </c>
    </row>
    <row r="1611" spans="1:3" x14ac:dyDescent="0.25">
      <c r="A1611" t="s">
        <v>157</v>
      </c>
      <c r="B1611" t="s">
        <v>0</v>
      </c>
      <c r="C1611" t="s">
        <v>365</v>
      </c>
    </row>
    <row r="1612" spans="1:3" x14ac:dyDescent="0.25">
      <c r="A1612" t="s">
        <v>157</v>
      </c>
      <c r="B1612" t="s">
        <v>6</v>
      </c>
      <c r="C1612" t="s">
        <v>365</v>
      </c>
    </row>
    <row r="1613" spans="1:3" x14ac:dyDescent="0.25">
      <c r="A1613" t="s">
        <v>157</v>
      </c>
      <c r="B1613" t="s">
        <v>6</v>
      </c>
      <c r="C1613" t="s">
        <v>371</v>
      </c>
    </row>
    <row r="1614" spans="1:3" x14ac:dyDescent="0.25">
      <c r="A1614" t="s">
        <v>157</v>
      </c>
      <c r="B1614" t="s">
        <v>6</v>
      </c>
      <c r="C1614" t="s">
        <v>366</v>
      </c>
    </row>
    <row r="1615" spans="1:3" x14ac:dyDescent="0.25">
      <c r="A1615" t="s">
        <v>157</v>
      </c>
      <c r="B1615" t="s">
        <v>0</v>
      </c>
      <c r="C1615" t="s">
        <v>366</v>
      </c>
    </row>
    <row r="1616" spans="1:3" x14ac:dyDescent="0.25">
      <c r="A1616" t="s">
        <v>157</v>
      </c>
      <c r="B1616" t="s">
        <v>0</v>
      </c>
      <c r="C1616" t="s">
        <v>367</v>
      </c>
    </row>
    <row r="1617" spans="1:3" x14ac:dyDescent="0.25">
      <c r="A1617" t="s">
        <v>157</v>
      </c>
      <c r="B1617" t="s">
        <v>6</v>
      </c>
      <c r="C1617" t="s">
        <v>367</v>
      </c>
    </row>
    <row r="1618" spans="1:3" x14ac:dyDescent="0.25">
      <c r="A1618" t="s">
        <v>157</v>
      </c>
      <c r="B1618" t="s">
        <v>6</v>
      </c>
      <c r="C1618" t="s">
        <v>368</v>
      </c>
    </row>
    <row r="1619" spans="1:3" x14ac:dyDescent="0.25">
      <c r="A1619" t="s">
        <v>157</v>
      </c>
      <c r="B1619" t="s">
        <v>0</v>
      </c>
      <c r="C1619" t="s">
        <v>368</v>
      </c>
    </row>
    <row r="1620" spans="1:3" x14ac:dyDescent="0.25">
      <c r="A1620" t="s">
        <v>157</v>
      </c>
      <c r="B1620" t="s">
        <v>6</v>
      </c>
      <c r="C1620" t="s">
        <v>369</v>
      </c>
    </row>
    <row r="1621" spans="1:3" x14ac:dyDescent="0.25">
      <c r="A1621" t="s">
        <v>158</v>
      </c>
      <c r="B1621" t="s">
        <v>0</v>
      </c>
      <c r="C1621" t="s">
        <v>365</v>
      </c>
    </row>
    <row r="1622" spans="1:3" x14ac:dyDescent="0.25">
      <c r="A1622" t="s">
        <v>158</v>
      </c>
      <c r="B1622" t="s">
        <v>6</v>
      </c>
      <c r="C1622" t="s">
        <v>365</v>
      </c>
    </row>
    <row r="1623" spans="1:3" x14ac:dyDescent="0.25">
      <c r="A1623" t="s">
        <v>158</v>
      </c>
      <c r="B1623" t="s">
        <v>6</v>
      </c>
      <c r="C1623" t="s">
        <v>370</v>
      </c>
    </row>
    <row r="1624" spans="1:3" x14ac:dyDescent="0.25">
      <c r="A1624" t="s">
        <v>158</v>
      </c>
      <c r="B1624" t="s">
        <v>0</v>
      </c>
      <c r="C1624" t="s">
        <v>368</v>
      </c>
    </row>
    <row r="1625" spans="1:3" x14ac:dyDescent="0.25">
      <c r="A1625" t="s">
        <v>158</v>
      </c>
      <c r="B1625" t="s">
        <v>6</v>
      </c>
      <c r="C1625" t="s">
        <v>369</v>
      </c>
    </row>
    <row r="1626" spans="1:3" x14ac:dyDescent="0.25">
      <c r="A1626" t="s">
        <v>159</v>
      </c>
      <c r="B1626" t="s">
        <v>0</v>
      </c>
      <c r="C1626" t="s">
        <v>366</v>
      </c>
    </row>
    <row r="1627" spans="1:3" x14ac:dyDescent="0.25">
      <c r="A1627" t="s">
        <v>159</v>
      </c>
      <c r="B1627" t="s">
        <v>6</v>
      </c>
      <c r="C1627" t="s">
        <v>366</v>
      </c>
    </row>
    <row r="1628" spans="1:3" x14ac:dyDescent="0.25">
      <c r="A1628" t="s">
        <v>159</v>
      </c>
      <c r="B1628" t="s">
        <v>6</v>
      </c>
      <c r="C1628" t="s">
        <v>367</v>
      </c>
    </row>
    <row r="1629" spans="1:3" x14ac:dyDescent="0.25">
      <c r="A1629" t="s">
        <v>159</v>
      </c>
      <c r="B1629" t="s">
        <v>0</v>
      </c>
      <c r="C1629" t="s">
        <v>367</v>
      </c>
    </row>
    <row r="1630" spans="1:3" x14ac:dyDescent="0.25">
      <c r="A1630" t="s">
        <v>159</v>
      </c>
      <c r="B1630" t="s">
        <v>0</v>
      </c>
      <c r="C1630" t="s">
        <v>368</v>
      </c>
    </row>
    <row r="1631" spans="1:3" x14ac:dyDescent="0.25">
      <c r="A1631" t="s">
        <v>159</v>
      </c>
      <c r="B1631" t="s">
        <v>6</v>
      </c>
      <c r="C1631" t="s">
        <v>369</v>
      </c>
    </row>
    <row r="1632" spans="1:3" x14ac:dyDescent="0.25">
      <c r="A1632" t="s">
        <v>406</v>
      </c>
      <c r="B1632" t="s">
        <v>0</v>
      </c>
      <c r="C1632" t="s">
        <v>365</v>
      </c>
    </row>
    <row r="1633" spans="1:3" x14ac:dyDescent="0.25">
      <c r="A1633" t="s">
        <v>406</v>
      </c>
      <c r="B1633" t="s">
        <v>6</v>
      </c>
      <c r="C1633" t="s">
        <v>365</v>
      </c>
    </row>
    <row r="1634" spans="1:3" x14ac:dyDescent="0.25">
      <c r="A1634" t="s">
        <v>406</v>
      </c>
      <c r="B1634" t="s">
        <v>6</v>
      </c>
      <c r="C1634" t="s">
        <v>366</v>
      </c>
    </row>
    <row r="1635" spans="1:3" x14ac:dyDescent="0.25">
      <c r="A1635" t="s">
        <v>406</v>
      </c>
      <c r="B1635" t="s">
        <v>0</v>
      </c>
      <c r="C1635" t="s">
        <v>366</v>
      </c>
    </row>
    <row r="1636" spans="1:3" x14ac:dyDescent="0.25">
      <c r="A1636" t="s">
        <v>406</v>
      </c>
      <c r="B1636" t="s">
        <v>0</v>
      </c>
      <c r="C1636" t="s">
        <v>367</v>
      </c>
    </row>
    <row r="1637" spans="1:3" x14ac:dyDescent="0.25">
      <c r="A1637" t="s">
        <v>406</v>
      </c>
      <c r="B1637" t="s">
        <v>6</v>
      </c>
      <c r="C1637" t="s">
        <v>367</v>
      </c>
    </row>
    <row r="1638" spans="1:3" x14ac:dyDescent="0.25">
      <c r="A1638" t="s">
        <v>406</v>
      </c>
      <c r="B1638" t="s">
        <v>0</v>
      </c>
      <c r="C1638" t="s">
        <v>368</v>
      </c>
    </row>
    <row r="1639" spans="1:3" x14ac:dyDescent="0.25">
      <c r="A1639" t="s">
        <v>406</v>
      </c>
      <c r="B1639" t="s">
        <v>6</v>
      </c>
      <c r="C1639" t="s">
        <v>369</v>
      </c>
    </row>
    <row r="1640" spans="1:3" x14ac:dyDescent="0.25">
      <c r="A1640" t="s">
        <v>407</v>
      </c>
      <c r="B1640" t="s">
        <v>0</v>
      </c>
      <c r="C1640" t="s">
        <v>365</v>
      </c>
    </row>
    <row r="1641" spans="1:3" x14ac:dyDescent="0.25">
      <c r="A1641" t="s">
        <v>407</v>
      </c>
      <c r="B1641" t="s">
        <v>6</v>
      </c>
      <c r="C1641" t="s">
        <v>365</v>
      </c>
    </row>
    <row r="1642" spans="1:3" x14ac:dyDescent="0.25">
      <c r="A1642" t="s">
        <v>407</v>
      </c>
      <c r="B1642" t="s">
        <v>0</v>
      </c>
      <c r="C1642" t="s">
        <v>367</v>
      </c>
    </row>
    <row r="1643" spans="1:3" x14ac:dyDescent="0.25">
      <c r="A1643" t="s">
        <v>407</v>
      </c>
      <c r="B1643" t="s">
        <v>0</v>
      </c>
      <c r="C1643" t="s">
        <v>368</v>
      </c>
    </row>
    <row r="1644" spans="1:3" x14ac:dyDescent="0.25">
      <c r="A1644" t="s">
        <v>407</v>
      </c>
      <c r="B1644" t="s">
        <v>6</v>
      </c>
      <c r="C1644" t="s">
        <v>368</v>
      </c>
    </row>
    <row r="1645" spans="1:3" x14ac:dyDescent="0.25">
      <c r="A1645" t="s">
        <v>407</v>
      </c>
      <c r="B1645" t="s">
        <v>6</v>
      </c>
      <c r="C1645" t="s">
        <v>369</v>
      </c>
    </row>
    <row r="1646" spans="1:3" x14ac:dyDescent="0.25">
      <c r="A1646" t="s">
        <v>160</v>
      </c>
      <c r="B1646" t="s">
        <v>0</v>
      </c>
      <c r="C1646" t="s">
        <v>365</v>
      </c>
    </row>
    <row r="1647" spans="1:3" x14ac:dyDescent="0.25">
      <c r="A1647" t="s">
        <v>160</v>
      </c>
      <c r="B1647" t="s">
        <v>6</v>
      </c>
      <c r="C1647" t="s">
        <v>365</v>
      </c>
    </row>
    <row r="1648" spans="1:3" x14ac:dyDescent="0.25">
      <c r="A1648" t="s">
        <v>160</v>
      </c>
      <c r="B1648" t="s">
        <v>6</v>
      </c>
      <c r="C1648" t="s">
        <v>367</v>
      </c>
    </row>
    <row r="1649" spans="1:3" x14ac:dyDescent="0.25">
      <c r="A1649" t="s">
        <v>160</v>
      </c>
      <c r="B1649" t="s">
        <v>0</v>
      </c>
      <c r="C1649" t="s">
        <v>367</v>
      </c>
    </row>
    <row r="1650" spans="1:3" x14ac:dyDescent="0.25">
      <c r="A1650" t="s">
        <v>160</v>
      </c>
      <c r="B1650" t="s">
        <v>0</v>
      </c>
      <c r="C1650" t="s">
        <v>368</v>
      </c>
    </row>
    <row r="1651" spans="1:3" x14ac:dyDescent="0.25">
      <c r="A1651" t="s">
        <v>160</v>
      </c>
      <c r="B1651" t="s">
        <v>0</v>
      </c>
      <c r="C1651" t="s">
        <v>369</v>
      </c>
    </row>
    <row r="1652" spans="1:3" x14ac:dyDescent="0.25">
      <c r="A1652" t="s">
        <v>160</v>
      </c>
      <c r="B1652" t="s">
        <v>6</v>
      </c>
      <c r="C1652" t="s">
        <v>369</v>
      </c>
    </row>
    <row r="1653" spans="1:3" x14ac:dyDescent="0.25">
      <c r="A1653" t="s">
        <v>408</v>
      </c>
      <c r="B1653" t="s">
        <v>0</v>
      </c>
      <c r="C1653" t="s">
        <v>365</v>
      </c>
    </row>
    <row r="1654" spans="1:3" x14ac:dyDescent="0.25">
      <c r="A1654" t="s">
        <v>408</v>
      </c>
      <c r="B1654" t="s">
        <v>6</v>
      </c>
      <c r="C1654" t="s">
        <v>365</v>
      </c>
    </row>
    <row r="1655" spans="1:3" x14ac:dyDescent="0.25">
      <c r="A1655" t="s">
        <v>408</v>
      </c>
      <c r="B1655" t="s">
        <v>6</v>
      </c>
      <c r="C1655" t="s">
        <v>366</v>
      </c>
    </row>
    <row r="1656" spans="1:3" x14ac:dyDescent="0.25">
      <c r="A1656" t="s">
        <v>408</v>
      </c>
      <c r="B1656" t="s">
        <v>0</v>
      </c>
      <c r="C1656" t="s">
        <v>366</v>
      </c>
    </row>
    <row r="1657" spans="1:3" x14ac:dyDescent="0.25">
      <c r="A1657" t="s">
        <v>408</v>
      </c>
      <c r="B1657" t="s">
        <v>0</v>
      </c>
      <c r="C1657" t="s">
        <v>367</v>
      </c>
    </row>
    <row r="1658" spans="1:3" x14ac:dyDescent="0.25">
      <c r="A1658" t="s">
        <v>408</v>
      </c>
      <c r="B1658" t="s">
        <v>6</v>
      </c>
      <c r="C1658" t="s">
        <v>367</v>
      </c>
    </row>
    <row r="1659" spans="1:3" x14ac:dyDescent="0.25">
      <c r="A1659" t="s">
        <v>408</v>
      </c>
      <c r="B1659" t="s">
        <v>6</v>
      </c>
      <c r="C1659" t="s">
        <v>368</v>
      </c>
    </row>
    <row r="1660" spans="1:3" x14ac:dyDescent="0.25">
      <c r="A1660" t="s">
        <v>408</v>
      </c>
      <c r="B1660" t="s">
        <v>0</v>
      </c>
      <c r="C1660" t="s">
        <v>368</v>
      </c>
    </row>
    <row r="1661" spans="1:3" x14ac:dyDescent="0.25">
      <c r="A1661" t="s">
        <v>408</v>
      </c>
      <c r="B1661" t="s">
        <v>0</v>
      </c>
      <c r="C1661" t="s">
        <v>369</v>
      </c>
    </row>
    <row r="1662" spans="1:3" x14ac:dyDescent="0.25">
      <c r="A1662" t="s">
        <v>408</v>
      </c>
      <c r="B1662" t="s">
        <v>6</v>
      </c>
      <c r="C1662" t="s">
        <v>369</v>
      </c>
    </row>
    <row r="1663" spans="1:3" x14ac:dyDescent="0.25">
      <c r="A1663" t="s">
        <v>161</v>
      </c>
      <c r="B1663" t="s">
        <v>0</v>
      </c>
      <c r="C1663" t="s">
        <v>365</v>
      </c>
    </row>
    <row r="1664" spans="1:3" x14ac:dyDescent="0.25">
      <c r="A1664" t="s">
        <v>161</v>
      </c>
      <c r="B1664" t="s">
        <v>6</v>
      </c>
      <c r="C1664" t="s">
        <v>365</v>
      </c>
    </row>
    <row r="1665" spans="1:3" x14ac:dyDescent="0.25">
      <c r="A1665" t="s">
        <v>161</v>
      </c>
      <c r="B1665" t="s">
        <v>6</v>
      </c>
      <c r="C1665" t="s">
        <v>371</v>
      </c>
    </row>
    <row r="1666" spans="1:3" x14ac:dyDescent="0.25">
      <c r="A1666" t="s">
        <v>161</v>
      </c>
      <c r="B1666" t="s">
        <v>0</v>
      </c>
      <c r="C1666" t="s">
        <v>371</v>
      </c>
    </row>
    <row r="1667" spans="1:3" x14ac:dyDescent="0.25">
      <c r="A1667" t="s">
        <v>161</v>
      </c>
      <c r="B1667" t="s">
        <v>0</v>
      </c>
      <c r="C1667" t="s">
        <v>366</v>
      </c>
    </row>
    <row r="1668" spans="1:3" x14ac:dyDescent="0.25">
      <c r="A1668" t="s">
        <v>161</v>
      </c>
      <c r="B1668" t="s">
        <v>6</v>
      </c>
      <c r="C1668" t="s">
        <v>366</v>
      </c>
    </row>
    <row r="1669" spans="1:3" x14ac:dyDescent="0.25">
      <c r="A1669" t="s">
        <v>161</v>
      </c>
      <c r="B1669" t="s">
        <v>6</v>
      </c>
      <c r="C1669" t="s">
        <v>367</v>
      </c>
    </row>
    <row r="1670" spans="1:3" x14ac:dyDescent="0.25">
      <c r="A1670" t="s">
        <v>161</v>
      </c>
      <c r="B1670" t="s">
        <v>0</v>
      </c>
      <c r="C1670" t="s">
        <v>367</v>
      </c>
    </row>
    <row r="1671" spans="1:3" x14ac:dyDescent="0.25">
      <c r="A1671" t="s">
        <v>161</v>
      </c>
      <c r="B1671" t="s">
        <v>0</v>
      </c>
      <c r="C1671" t="s">
        <v>368</v>
      </c>
    </row>
    <row r="1672" spans="1:3" x14ac:dyDescent="0.25">
      <c r="A1672" t="s">
        <v>161</v>
      </c>
      <c r="B1672" t="s">
        <v>6</v>
      </c>
      <c r="C1672" t="s">
        <v>369</v>
      </c>
    </row>
    <row r="1673" spans="1:3" x14ac:dyDescent="0.25">
      <c r="A1673" t="s">
        <v>162</v>
      </c>
      <c r="B1673" t="s">
        <v>0</v>
      </c>
      <c r="C1673" t="s">
        <v>368</v>
      </c>
    </row>
    <row r="1674" spans="1:3" x14ac:dyDescent="0.25">
      <c r="A1674" t="s">
        <v>162</v>
      </c>
      <c r="B1674" t="s">
        <v>0</v>
      </c>
      <c r="C1674" t="s">
        <v>369</v>
      </c>
    </row>
    <row r="1675" spans="1:3" x14ac:dyDescent="0.25">
      <c r="A1675" t="s">
        <v>162</v>
      </c>
      <c r="B1675" t="s">
        <v>6</v>
      </c>
      <c r="C1675" t="s">
        <v>369</v>
      </c>
    </row>
    <row r="1676" spans="1:3" x14ac:dyDescent="0.25">
      <c r="A1676" t="s">
        <v>163</v>
      </c>
      <c r="B1676" t="s">
        <v>0</v>
      </c>
      <c r="C1676" t="s">
        <v>365</v>
      </c>
    </row>
    <row r="1677" spans="1:3" x14ac:dyDescent="0.25">
      <c r="A1677" t="s">
        <v>163</v>
      </c>
      <c r="B1677" t="s">
        <v>6</v>
      </c>
      <c r="C1677" t="s">
        <v>365</v>
      </c>
    </row>
    <row r="1678" spans="1:3" x14ac:dyDescent="0.25">
      <c r="A1678" t="s">
        <v>163</v>
      </c>
      <c r="B1678" t="s">
        <v>0</v>
      </c>
      <c r="C1678" t="s">
        <v>366</v>
      </c>
    </row>
    <row r="1679" spans="1:3" x14ac:dyDescent="0.25">
      <c r="A1679" t="s">
        <v>163</v>
      </c>
      <c r="B1679" t="s">
        <v>0</v>
      </c>
      <c r="C1679" t="s">
        <v>368</v>
      </c>
    </row>
    <row r="1680" spans="1:3" x14ac:dyDescent="0.25">
      <c r="A1680" t="s">
        <v>163</v>
      </c>
      <c r="B1680" t="s">
        <v>6</v>
      </c>
      <c r="C1680" t="s">
        <v>368</v>
      </c>
    </row>
    <row r="1681" spans="1:3" x14ac:dyDescent="0.25">
      <c r="A1681" t="s">
        <v>163</v>
      </c>
      <c r="B1681" t="s">
        <v>6</v>
      </c>
      <c r="C1681" t="s">
        <v>369</v>
      </c>
    </row>
    <row r="1682" spans="1:3" x14ac:dyDescent="0.25">
      <c r="A1682" t="s">
        <v>163</v>
      </c>
      <c r="B1682" t="s">
        <v>0</v>
      </c>
      <c r="C1682" t="s">
        <v>369</v>
      </c>
    </row>
    <row r="1683" spans="1:3" x14ac:dyDescent="0.25">
      <c r="A1683" t="s">
        <v>603</v>
      </c>
      <c r="B1683" t="s">
        <v>6</v>
      </c>
      <c r="C1683" t="s">
        <v>365</v>
      </c>
    </row>
    <row r="1684" spans="1:3" x14ac:dyDescent="0.25">
      <c r="A1684" t="s">
        <v>603</v>
      </c>
      <c r="B1684" t="s">
        <v>0</v>
      </c>
      <c r="C1684" t="s">
        <v>365</v>
      </c>
    </row>
    <row r="1685" spans="1:3" x14ac:dyDescent="0.25">
      <c r="A1685" t="s">
        <v>603</v>
      </c>
      <c r="B1685" t="s">
        <v>0</v>
      </c>
      <c r="C1685" t="s">
        <v>366</v>
      </c>
    </row>
    <row r="1686" spans="1:3" x14ac:dyDescent="0.25">
      <c r="A1686" t="s">
        <v>603</v>
      </c>
      <c r="B1686" t="s">
        <v>6</v>
      </c>
      <c r="C1686" t="s">
        <v>366</v>
      </c>
    </row>
    <row r="1687" spans="1:3" x14ac:dyDescent="0.25">
      <c r="A1687" t="s">
        <v>603</v>
      </c>
      <c r="B1687" t="s">
        <v>6</v>
      </c>
      <c r="C1687" t="s">
        <v>367</v>
      </c>
    </row>
    <row r="1688" spans="1:3" x14ac:dyDescent="0.25">
      <c r="A1688" t="s">
        <v>603</v>
      </c>
      <c r="B1688" t="s">
        <v>0</v>
      </c>
      <c r="C1688" t="s">
        <v>367</v>
      </c>
    </row>
    <row r="1689" spans="1:3" x14ac:dyDescent="0.25">
      <c r="A1689" t="s">
        <v>603</v>
      </c>
      <c r="B1689" t="s">
        <v>0</v>
      </c>
      <c r="C1689" t="s">
        <v>368</v>
      </c>
    </row>
    <row r="1690" spans="1:3" x14ac:dyDescent="0.25">
      <c r="A1690" t="s">
        <v>603</v>
      </c>
      <c r="B1690" t="s">
        <v>6</v>
      </c>
      <c r="C1690" t="s">
        <v>368</v>
      </c>
    </row>
    <row r="1691" spans="1:3" x14ac:dyDescent="0.25">
      <c r="A1691" t="s">
        <v>603</v>
      </c>
      <c r="B1691" t="s">
        <v>6</v>
      </c>
      <c r="C1691" t="s">
        <v>369</v>
      </c>
    </row>
    <row r="1692" spans="1:3" x14ac:dyDescent="0.25">
      <c r="A1692" t="s">
        <v>164</v>
      </c>
      <c r="B1692" t="s">
        <v>0</v>
      </c>
      <c r="C1692" t="s">
        <v>365</v>
      </c>
    </row>
    <row r="1693" spans="1:3" x14ac:dyDescent="0.25">
      <c r="A1693" t="s">
        <v>164</v>
      </c>
      <c r="B1693" t="s">
        <v>6</v>
      </c>
      <c r="C1693" t="s">
        <v>365</v>
      </c>
    </row>
    <row r="1694" spans="1:3" x14ac:dyDescent="0.25">
      <c r="A1694" t="s">
        <v>164</v>
      </c>
      <c r="B1694" t="s">
        <v>0</v>
      </c>
      <c r="C1694" t="s">
        <v>371</v>
      </c>
    </row>
    <row r="1695" spans="1:3" x14ac:dyDescent="0.25">
      <c r="A1695" t="s">
        <v>164</v>
      </c>
      <c r="B1695" t="s">
        <v>0</v>
      </c>
      <c r="C1695" t="s">
        <v>366</v>
      </c>
    </row>
    <row r="1696" spans="1:3" x14ac:dyDescent="0.25">
      <c r="A1696" t="s">
        <v>164</v>
      </c>
      <c r="B1696" t="s">
        <v>6</v>
      </c>
      <c r="C1696" t="s">
        <v>366</v>
      </c>
    </row>
    <row r="1697" spans="1:3" x14ac:dyDescent="0.25">
      <c r="A1697" t="s">
        <v>164</v>
      </c>
      <c r="B1697" t="s">
        <v>6</v>
      </c>
      <c r="C1697" t="s">
        <v>367</v>
      </c>
    </row>
    <row r="1698" spans="1:3" x14ac:dyDescent="0.25">
      <c r="A1698" t="s">
        <v>164</v>
      </c>
      <c r="B1698" t="s">
        <v>0</v>
      </c>
      <c r="C1698" t="s">
        <v>367</v>
      </c>
    </row>
    <row r="1699" spans="1:3" x14ac:dyDescent="0.25">
      <c r="A1699" t="s">
        <v>164</v>
      </c>
      <c r="B1699" t="s">
        <v>0</v>
      </c>
      <c r="C1699" t="s">
        <v>368</v>
      </c>
    </row>
    <row r="1700" spans="1:3" x14ac:dyDescent="0.25">
      <c r="A1700" t="s">
        <v>164</v>
      </c>
      <c r="B1700" t="s">
        <v>6</v>
      </c>
      <c r="C1700" t="s">
        <v>368</v>
      </c>
    </row>
    <row r="1701" spans="1:3" x14ac:dyDescent="0.25">
      <c r="A1701" t="s">
        <v>164</v>
      </c>
      <c r="B1701" t="s">
        <v>6</v>
      </c>
      <c r="C1701" t="s">
        <v>369</v>
      </c>
    </row>
    <row r="1702" spans="1:3" x14ac:dyDescent="0.25">
      <c r="A1702" t="s">
        <v>604</v>
      </c>
      <c r="B1702" t="s">
        <v>0</v>
      </c>
      <c r="C1702" t="s">
        <v>367</v>
      </c>
    </row>
    <row r="1703" spans="1:3" x14ac:dyDescent="0.25">
      <c r="A1703" t="s">
        <v>604</v>
      </c>
      <c r="B1703" t="s">
        <v>6</v>
      </c>
      <c r="C1703" t="s">
        <v>367</v>
      </c>
    </row>
    <row r="1704" spans="1:3" x14ac:dyDescent="0.25">
      <c r="A1704" t="s">
        <v>604</v>
      </c>
      <c r="B1704" t="s">
        <v>6</v>
      </c>
      <c r="C1704" t="s">
        <v>368</v>
      </c>
    </row>
    <row r="1705" spans="1:3" x14ac:dyDescent="0.25">
      <c r="A1705" t="s">
        <v>604</v>
      </c>
      <c r="B1705" t="s">
        <v>0</v>
      </c>
      <c r="C1705" t="s">
        <v>368</v>
      </c>
    </row>
    <row r="1706" spans="1:3" x14ac:dyDescent="0.25">
      <c r="A1706" t="s">
        <v>604</v>
      </c>
      <c r="B1706" t="s">
        <v>6</v>
      </c>
      <c r="C1706" t="s">
        <v>369</v>
      </c>
    </row>
    <row r="1707" spans="1:3" x14ac:dyDescent="0.25">
      <c r="A1707" t="s">
        <v>409</v>
      </c>
      <c r="B1707" t="s">
        <v>0</v>
      </c>
      <c r="C1707" t="s">
        <v>365</v>
      </c>
    </row>
    <row r="1708" spans="1:3" x14ac:dyDescent="0.25">
      <c r="A1708" t="s">
        <v>409</v>
      </c>
      <c r="B1708" t="s">
        <v>6</v>
      </c>
      <c r="C1708" t="s">
        <v>365</v>
      </c>
    </row>
    <row r="1709" spans="1:3" x14ac:dyDescent="0.25">
      <c r="A1709" t="s">
        <v>409</v>
      </c>
      <c r="B1709" t="s">
        <v>6</v>
      </c>
      <c r="C1709" t="s">
        <v>371</v>
      </c>
    </row>
    <row r="1710" spans="1:3" x14ac:dyDescent="0.25">
      <c r="A1710" t="s">
        <v>409</v>
      </c>
      <c r="B1710" t="s">
        <v>0</v>
      </c>
      <c r="C1710" t="s">
        <v>371</v>
      </c>
    </row>
    <row r="1711" spans="1:3" x14ac:dyDescent="0.25">
      <c r="A1711" t="s">
        <v>409</v>
      </c>
      <c r="B1711" t="s">
        <v>0</v>
      </c>
      <c r="C1711" t="s">
        <v>366</v>
      </c>
    </row>
    <row r="1712" spans="1:3" x14ac:dyDescent="0.25">
      <c r="A1712" t="s">
        <v>409</v>
      </c>
      <c r="B1712" t="s">
        <v>6</v>
      </c>
      <c r="C1712" t="s">
        <v>366</v>
      </c>
    </row>
    <row r="1713" spans="1:3" x14ac:dyDescent="0.25">
      <c r="A1713" t="s">
        <v>409</v>
      </c>
      <c r="B1713" t="s">
        <v>6</v>
      </c>
      <c r="C1713" t="s">
        <v>367</v>
      </c>
    </row>
    <row r="1714" spans="1:3" x14ac:dyDescent="0.25">
      <c r="A1714" t="s">
        <v>409</v>
      </c>
      <c r="B1714" t="s">
        <v>0</v>
      </c>
      <c r="C1714" t="s">
        <v>367</v>
      </c>
    </row>
    <row r="1715" spans="1:3" x14ac:dyDescent="0.25">
      <c r="A1715" t="s">
        <v>409</v>
      </c>
      <c r="B1715" t="s">
        <v>0</v>
      </c>
      <c r="C1715" t="s">
        <v>368</v>
      </c>
    </row>
    <row r="1716" spans="1:3" x14ac:dyDescent="0.25">
      <c r="A1716" t="s">
        <v>409</v>
      </c>
      <c r="B1716" t="s">
        <v>6</v>
      </c>
      <c r="C1716" t="s">
        <v>368</v>
      </c>
    </row>
    <row r="1717" spans="1:3" x14ac:dyDescent="0.25">
      <c r="A1717" t="s">
        <v>409</v>
      </c>
      <c r="B1717" t="s">
        <v>6</v>
      </c>
      <c r="C1717" t="s">
        <v>369</v>
      </c>
    </row>
    <row r="1718" spans="1:3" x14ac:dyDescent="0.25">
      <c r="A1718" t="s">
        <v>409</v>
      </c>
      <c r="B1718" t="s">
        <v>0</v>
      </c>
      <c r="C1718" t="s">
        <v>369</v>
      </c>
    </row>
    <row r="1719" spans="1:3" x14ac:dyDescent="0.25">
      <c r="A1719" t="s">
        <v>165</v>
      </c>
      <c r="B1719" t="s">
        <v>0</v>
      </c>
      <c r="C1719" t="s">
        <v>365</v>
      </c>
    </row>
    <row r="1720" spans="1:3" x14ac:dyDescent="0.25">
      <c r="A1720" t="s">
        <v>165</v>
      </c>
      <c r="B1720" t="s">
        <v>6</v>
      </c>
      <c r="C1720" t="s">
        <v>365</v>
      </c>
    </row>
    <row r="1721" spans="1:3" x14ac:dyDescent="0.25">
      <c r="A1721" t="s">
        <v>165</v>
      </c>
      <c r="B1721" t="s">
        <v>6</v>
      </c>
      <c r="C1721" t="s">
        <v>371</v>
      </c>
    </row>
    <row r="1722" spans="1:3" x14ac:dyDescent="0.25">
      <c r="A1722" t="s">
        <v>165</v>
      </c>
      <c r="B1722" t="s">
        <v>6</v>
      </c>
      <c r="C1722" t="s">
        <v>366</v>
      </c>
    </row>
    <row r="1723" spans="1:3" x14ac:dyDescent="0.25">
      <c r="A1723" t="s">
        <v>165</v>
      </c>
      <c r="B1723" t="s">
        <v>0</v>
      </c>
      <c r="C1723" t="s">
        <v>366</v>
      </c>
    </row>
    <row r="1724" spans="1:3" x14ac:dyDescent="0.25">
      <c r="A1724" t="s">
        <v>165</v>
      </c>
      <c r="B1724" t="s">
        <v>0</v>
      </c>
      <c r="C1724" t="s">
        <v>367</v>
      </c>
    </row>
    <row r="1725" spans="1:3" x14ac:dyDescent="0.25">
      <c r="A1725" t="s">
        <v>165</v>
      </c>
      <c r="B1725" t="s">
        <v>6</v>
      </c>
      <c r="C1725" t="s">
        <v>367</v>
      </c>
    </row>
    <row r="1726" spans="1:3" x14ac:dyDescent="0.25">
      <c r="A1726" t="s">
        <v>165</v>
      </c>
      <c r="B1726" t="s">
        <v>6</v>
      </c>
      <c r="C1726" t="s">
        <v>368</v>
      </c>
    </row>
    <row r="1727" spans="1:3" x14ac:dyDescent="0.25">
      <c r="A1727" t="s">
        <v>165</v>
      </c>
      <c r="B1727" t="s">
        <v>0</v>
      </c>
      <c r="C1727" t="s">
        <v>368</v>
      </c>
    </row>
    <row r="1728" spans="1:3" x14ac:dyDescent="0.25">
      <c r="A1728" t="s">
        <v>165</v>
      </c>
      <c r="B1728" t="s">
        <v>0</v>
      </c>
      <c r="C1728" t="s">
        <v>369</v>
      </c>
    </row>
    <row r="1729" spans="1:3" x14ac:dyDescent="0.25">
      <c r="A1729" t="s">
        <v>165</v>
      </c>
      <c r="B1729" t="s">
        <v>6</v>
      </c>
      <c r="C1729" t="s">
        <v>369</v>
      </c>
    </row>
    <row r="1730" spans="1:3" x14ac:dyDescent="0.25">
      <c r="A1730" t="s">
        <v>166</v>
      </c>
      <c r="B1730" t="s">
        <v>0</v>
      </c>
      <c r="C1730" t="s">
        <v>365</v>
      </c>
    </row>
    <row r="1731" spans="1:3" x14ac:dyDescent="0.25">
      <c r="A1731" t="s">
        <v>166</v>
      </c>
      <c r="B1731" t="s">
        <v>6</v>
      </c>
      <c r="C1731" t="s">
        <v>365</v>
      </c>
    </row>
    <row r="1732" spans="1:3" x14ac:dyDescent="0.25">
      <c r="A1732" t="s">
        <v>166</v>
      </c>
      <c r="B1732" t="s">
        <v>6</v>
      </c>
      <c r="C1732" t="s">
        <v>371</v>
      </c>
    </row>
    <row r="1733" spans="1:3" x14ac:dyDescent="0.25">
      <c r="A1733" t="s">
        <v>166</v>
      </c>
      <c r="B1733" t="s">
        <v>0</v>
      </c>
      <c r="C1733" t="s">
        <v>371</v>
      </c>
    </row>
    <row r="1734" spans="1:3" x14ac:dyDescent="0.25">
      <c r="A1734" t="s">
        <v>166</v>
      </c>
      <c r="B1734" t="s">
        <v>0</v>
      </c>
      <c r="C1734" t="s">
        <v>366</v>
      </c>
    </row>
    <row r="1735" spans="1:3" x14ac:dyDescent="0.25">
      <c r="A1735" t="s">
        <v>166</v>
      </c>
      <c r="B1735" t="s">
        <v>6</v>
      </c>
      <c r="C1735" t="s">
        <v>366</v>
      </c>
    </row>
    <row r="1736" spans="1:3" x14ac:dyDescent="0.25">
      <c r="A1736" t="s">
        <v>166</v>
      </c>
      <c r="B1736" t="s">
        <v>6</v>
      </c>
      <c r="C1736" t="s">
        <v>367</v>
      </c>
    </row>
    <row r="1737" spans="1:3" x14ac:dyDescent="0.25">
      <c r="A1737" t="s">
        <v>166</v>
      </c>
      <c r="B1737" t="s">
        <v>0</v>
      </c>
      <c r="C1737" t="s">
        <v>367</v>
      </c>
    </row>
    <row r="1738" spans="1:3" x14ac:dyDescent="0.25">
      <c r="A1738" t="s">
        <v>166</v>
      </c>
      <c r="B1738" t="s">
        <v>0</v>
      </c>
      <c r="C1738" t="s">
        <v>368</v>
      </c>
    </row>
    <row r="1739" spans="1:3" x14ac:dyDescent="0.25">
      <c r="A1739" t="s">
        <v>166</v>
      </c>
      <c r="B1739" t="s">
        <v>6</v>
      </c>
      <c r="C1739" t="s">
        <v>368</v>
      </c>
    </row>
    <row r="1740" spans="1:3" x14ac:dyDescent="0.25">
      <c r="A1740" t="s">
        <v>166</v>
      </c>
      <c r="B1740" t="s">
        <v>6</v>
      </c>
      <c r="C1740" t="s">
        <v>369</v>
      </c>
    </row>
    <row r="1741" spans="1:3" x14ac:dyDescent="0.25">
      <c r="A1741" t="s">
        <v>166</v>
      </c>
      <c r="B1741" t="s">
        <v>0</v>
      </c>
      <c r="C1741" t="s">
        <v>369</v>
      </c>
    </row>
    <row r="1742" spans="1:3" x14ac:dyDescent="0.25">
      <c r="A1742" t="s">
        <v>167</v>
      </c>
      <c r="B1742" t="s">
        <v>0</v>
      </c>
      <c r="C1742" t="s">
        <v>365</v>
      </c>
    </row>
    <row r="1743" spans="1:3" x14ac:dyDescent="0.25">
      <c r="A1743" t="s">
        <v>167</v>
      </c>
      <c r="B1743" t="s">
        <v>6</v>
      </c>
      <c r="C1743" t="s">
        <v>365</v>
      </c>
    </row>
    <row r="1744" spans="1:3" x14ac:dyDescent="0.25">
      <c r="A1744" t="s">
        <v>167</v>
      </c>
      <c r="B1744" t="s">
        <v>6</v>
      </c>
      <c r="C1744" t="s">
        <v>366</v>
      </c>
    </row>
    <row r="1745" spans="1:3" x14ac:dyDescent="0.25">
      <c r="A1745" t="s">
        <v>167</v>
      </c>
      <c r="B1745" t="s">
        <v>0</v>
      </c>
      <c r="C1745" t="s">
        <v>366</v>
      </c>
    </row>
    <row r="1746" spans="1:3" x14ac:dyDescent="0.25">
      <c r="A1746" t="s">
        <v>167</v>
      </c>
      <c r="B1746" t="s">
        <v>0</v>
      </c>
      <c r="C1746" t="s">
        <v>367</v>
      </c>
    </row>
    <row r="1747" spans="1:3" x14ac:dyDescent="0.25">
      <c r="A1747" t="s">
        <v>167</v>
      </c>
      <c r="B1747" t="s">
        <v>0</v>
      </c>
      <c r="C1747" t="s">
        <v>368</v>
      </c>
    </row>
    <row r="1748" spans="1:3" x14ac:dyDescent="0.25">
      <c r="A1748" t="s">
        <v>167</v>
      </c>
      <c r="B1748" t="s">
        <v>6</v>
      </c>
      <c r="C1748" t="s">
        <v>369</v>
      </c>
    </row>
    <row r="1749" spans="1:3" x14ac:dyDescent="0.25">
      <c r="A1749" t="s">
        <v>168</v>
      </c>
      <c r="B1749" t="s">
        <v>0</v>
      </c>
      <c r="C1749" t="s">
        <v>366</v>
      </c>
    </row>
    <row r="1750" spans="1:3" x14ac:dyDescent="0.25">
      <c r="A1750" t="s">
        <v>168</v>
      </c>
      <c r="B1750" t="s">
        <v>6</v>
      </c>
      <c r="C1750" t="s">
        <v>366</v>
      </c>
    </row>
    <row r="1751" spans="1:3" x14ac:dyDescent="0.25">
      <c r="A1751" t="s">
        <v>168</v>
      </c>
      <c r="B1751" t="s">
        <v>6</v>
      </c>
      <c r="C1751" t="s">
        <v>367</v>
      </c>
    </row>
    <row r="1752" spans="1:3" x14ac:dyDescent="0.25">
      <c r="A1752" t="s">
        <v>168</v>
      </c>
      <c r="B1752" t="s">
        <v>0</v>
      </c>
      <c r="C1752" t="s">
        <v>367</v>
      </c>
    </row>
    <row r="1753" spans="1:3" x14ac:dyDescent="0.25">
      <c r="A1753" t="s">
        <v>168</v>
      </c>
      <c r="B1753" t="s">
        <v>0</v>
      </c>
      <c r="C1753" t="s">
        <v>368</v>
      </c>
    </row>
    <row r="1754" spans="1:3" x14ac:dyDescent="0.25">
      <c r="A1754" t="s">
        <v>168</v>
      </c>
      <c r="B1754" t="s">
        <v>6</v>
      </c>
      <c r="C1754" t="s">
        <v>368</v>
      </c>
    </row>
    <row r="1755" spans="1:3" x14ac:dyDescent="0.25">
      <c r="A1755" t="s">
        <v>168</v>
      </c>
      <c r="B1755" t="s">
        <v>6</v>
      </c>
      <c r="C1755" t="s">
        <v>369</v>
      </c>
    </row>
    <row r="1756" spans="1:3" x14ac:dyDescent="0.25">
      <c r="A1756" t="s">
        <v>168</v>
      </c>
      <c r="B1756" t="s">
        <v>0</v>
      </c>
      <c r="C1756" t="s">
        <v>369</v>
      </c>
    </row>
    <row r="1757" spans="1:3" x14ac:dyDescent="0.25">
      <c r="A1757" t="s">
        <v>410</v>
      </c>
      <c r="B1757" t="s">
        <v>0</v>
      </c>
      <c r="C1757" t="s">
        <v>365</v>
      </c>
    </row>
    <row r="1758" spans="1:3" x14ac:dyDescent="0.25">
      <c r="A1758" t="s">
        <v>410</v>
      </c>
      <c r="B1758" t="s">
        <v>0</v>
      </c>
      <c r="C1758" t="s">
        <v>366</v>
      </c>
    </row>
    <row r="1759" spans="1:3" x14ac:dyDescent="0.25">
      <c r="A1759" t="s">
        <v>410</v>
      </c>
      <c r="B1759" t="s">
        <v>0</v>
      </c>
      <c r="C1759" t="s">
        <v>368</v>
      </c>
    </row>
    <row r="1760" spans="1:3" x14ac:dyDescent="0.25">
      <c r="A1760" t="s">
        <v>410</v>
      </c>
      <c r="B1760" t="s">
        <v>0</v>
      </c>
      <c r="C1760" t="s">
        <v>369</v>
      </c>
    </row>
    <row r="1761" spans="1:4" x14ac:dyDescent="0.25">
      <c r="A1761" t="s">
        <v>410</v>
      </c>
      <c r="B1761" t="s">
        <v>6</v>
      </c>
      <c r="C1761" t="s">
        <v>227</v>
      </c>
      <c r="D1761" t="s">
        <v>606</v>
      </c>
    </row>
    <row r="1762" spans="1:4" x14ac:dyDescent="0.25">
      <c r="A1762" t="s">
        <v>169</v>
      </c>
      <c r="B1762" t="s">
        <v>0</v>
      </c>
      <c r="C1762" t="s">
        <v>365</v>
      </c>
    </row>
    <row r="1763" spans="1:4" x14ac:dyDescent="0.25">
      <c r="A1763" t="s">
        <v>169</v>
      </c>
      <c r="B1763" t="s">
        <v>6</v>
      </c>
      <c r="C1763" t="s">
        <v>365</v>
      </c>
    </row>
    <row r="1764" spans="1:4" x14ac:dyDescent="0.25">
      <c r="A1764" t="s">
        <v>169</v>
      </c>
      <c r="B1764" t="s">
        <v>6</v>
      </c>
      <c r="C1764" t="s">
        <v>366</v>
      </c>
    </row>
    <row r="1765" spans="1:4" x14ac:dyDescent="0.25">
      <c r="A1765" t="s">
        <v>169</v>
      </c>
      <c r="B1765" t="s">
        <v>0</v>
      </c>
      <c r="C1765" t="s">
        <v>366</v>
      </c>
    </row>
    <row r="1766" spans="1:4" x14ac:dyDescent="0.25">
      <c r="A1766" t="s">
        <v>169</v>
      </c>
      <c r="B1766" t="s">
        <v>0</v>
      </c>
      <c r="C1766" t="s">
        <v>367</v>
      </c>
    </row>
    <row r="1767" spans="1:4" x14ac:dyDescent="0.25">
      <c r="A1767" t="s">
        <v>169</v>
      </c>
      <c r="B1767" t="s">
        <v>6</v>
      </c>
      <c r="C1767" t="s">
        <v>367</v>
      </c>
    </row>
    <row r="1768" spans="1:4" x14ac:dyDescent="0.25">
      <c r="A1768" t="s">
        <v>169</v>
      </c>
      <c r="B1768" t="s">
        <v>6</v>
      </c>
      <c r="C1768" t="s">
        <v>368</v>
      </c>
    </row>
    <row r="1769" spans="1:4" x14ac:dyDescent="0.25">
      <c r="A1769" t="s">
        <v>169</v>
      </c>
      <c r="B1769" t="s">
        <v>0</v>
      </c>
      <c r="C1769" t="s">
        <v>368</v>
      </c>
    </row>
    <row r="1770" spans="1:4" x14ac:dyDescent="0.25">
      <c r="A1770" t="s">
        <v>169</v>
      </c>
      <c r="B1770" t="s">
        <v>0</v>
      </c>
      <c r="C1770" t="s">
        <v>369</v>
      </c>
    </row>
    <row r="1771" spans="1:4" x14ac:dyDescent="0.25">
      <c r="A1771" t="s">
        <v>169</v>
      </c>
      <c r="B1771" t="s">
        <v>6</v>
      </c>
      <c r="C1771" t="s">
        <v>369</v>
      </c>
    </row>
    <row r="1772" spans="1:4" x14ac:dyDescent="0.25">
      <c r="A1772" t="s">
        <v>655</v>
      </c>
      <c r="B1772" t="s">
        <v>0</v>
      </c>
      <c r="C1772" t="s">
        <v>365</v>
      </c>
    </row>
    <row r="1773" spans="1:4" x14ac:dyDescent="0.25">
      <c r="A1773" t="s">
        <v>655</v>
      </c>
      <c r="B1773" t="s">
        <v>6</v>
      </c>
      <c r="C1773" t="s">
        <v>365</v>
      </c>
    </row>
    <row r="1774" spans="1:4" x14ac:dyDescent="0.25">
      <c r="A1774" t="s">
        <v>655</v>
      </c>
      <c r="B1774" t="s">
        <v>6</v>
      </c>
      <c r="C1774" t="s">
        <v>366</v>
      </c>
    </row>
    <row r="1775" spans="1:4" x14ac:dyDescent="0.25">
      <c r="A1775" t="s">
        <v>655</v>
      </c>
      <c r="B1775" t="s">
        <v>0</v>
      </c>
      <c r="C1775" t="s">
        <v>366</v>
      </c>
    </row>
    <row r="1776" spans="1:4" x14ac:dyDescent="0.25">
      <c r="A1776" t="s">
        <v>655</v>
      </c>
      <c r="B1776" t="s">
        <v>0</v>
      </c>
      <c r="C1776" t="s">
        <v>367</v>
      </c>
    </row>
    <row r="1777" spans="1:4" x14ac:dyDescent="0.25">
      <c r="A1777" t="s">
        <v>655</v>
      </c>
      <c r="B1777" t="s">
        <v>6</v>
      </c>
      <c r="C1777" t="s">
        <v>367</v>
      </c>
    </row>
    <row r="1778" spans="1:4" x14ac:dyDescent="0.25">
      <c r="A1778" t="s">
        <v>655</v>
      </c>
      <c r="B1778" t="s">
        <v>6</v>
      </c>
      <c r="C1778" t="s">
        <v>368</v>
      </c>
    </row>
    <row r="1779" spans="1:4" x14ac:dyDescent="0.25">
      <c r="A1779" t="s">
        <v>655</v>
      </c>
      <c r="B1779" t="s">
        <v>0</v>
      </c>
      <c r="C1779" t="s">
        <v>368</v>
      </c>
    </row>
    <row r="1780" spans="1:4" x14ac:dyDescent="0.25">
      <c r="A1780" t="s">
        <v>655</v>
      </c>
      <c r="B1780" t="s">
        <v>6</v>
      </c>
      <c r="C1780" t="s">
        <v>369</v>
      </c>
    </row>
    <row r="1781" spans="1:4" x14ac:dyDescent="0.25">
      <c r="A1781" t="s">
        <v>170</v>
      </c>
      <c r="B1781" t="s">
        <v>0</v>
      </c>
      <c r="C1781" t="s">
        <v>365</v>
      </c>
    </row>
    <row r="1782" spans="1:4" x14ac:dyDescent="0.25">
      <c r="A1782" t="s">
        <v>170</v>
      </c>
      <c r="B1782" t="s">
        <v>0</v>
      </c>
      <c r="C1782" t="s">
        <v>367</v>
      </c>
    </row>
    <row r="1783" spans="1:4" x14ac:dyDescent="0.25">
      <c r="A1783" t="s">
        <v>170</v>
      </c>
      <c r="B1783" t="s">
        <v>0</v>
      </c>
      <c r="C1783" t="s">
        <v>368</v>
      </c>
    </row>
    <row r="1784" spans="1:4" x14ac:dyDescent="0.25">
      <c r="A1784" t="s">
        <v>170</v>
      </c>
      <c r="B1784" t="s">
        <v>6</v>
      </c>
      <c r="C1784" t="s">
        <v>227</v>
      </c>
      <c r="D1784" t="s">
        <v>287</v>
      </c>
    </row>
    <row r="1785" spans="1:4" x14ac:dyDescent="0.25">
      <c r="A1785" t="s">
        <v>171</v>
      </c>
      <c r="B1785" t="s">
        <v>0</v>
      </c>
      <c r="C1785" t="s">
        <v>365</v>
      </c>
    </row>
    <row r="1786" spans="1:4" x14ac:dyDescent="0.25">
      <c r="A1786" t="s">
        <v>171</v>
      </c>
      <c r="B1786" t="s">
        <v>0</v>
      </c>
      <c r="C1786" t="s">
        <v>366</v>
      </c>
    </row>
    <row r="1787" spans="1:4" x14ac:dyDescent="0.25">
      <c r="A1787" t="s">
        <v>171</v>
      </c>
      <c r="B1787" t="s">
        <v>0</v>
      </c>
      <c r="C1787" t="s">
        <v>367</v>
      </c>
    </row>
    <row r="1788" spans="1:4" x14ac:dyDescent="0.25">
      <c r="A1788" t="s">
        <v>171</v>
      </c>
      <c r="B1788" t="s">
        <v>0</v>
      </c>
      <c r="C1788" t="s">
        <v>368</v>
      </c>
    </row>
    <row r="1789" spans="1:4" x14ac:dyDescent="0.25">
      <c r="A1789" t="s">
        <v>171</v>
      </c>
      <c r="B1789" t="s">
        <v>6</v>
      </c>
      <c r="C1789" t="s">
        <v>227</v>
      </c>
      <c r="D1789" t="s">
        <v>358</v>
      </c>
    </row>
    <row r="1790" spans="1:4" x14ac:dyDescent="0.25">
      <c r="A1790" t="s">
        <v>172</v>
      </c>
      <c r="B1790" t="s">
        <v>0</v>
      </c>
      <c r="C1790" t="s">
        <v>365</v>
      </c>
    </row>
    <row r="1791" spans="1:4" x14ac:dyDescent="0.25">
      <c r="A1791" t="s">
        <v>172</v>
      </c>
      <c r="B1791" t="s">
        <v>6</v>
      </c>
      <c r="C1791" t="s">
        <v>365</v>
      </c>
    </row>
    <row r="1792" spans="1:4" x14ac:dyDescent="0.25">
      <c r="A1792" t="s">
        <v>172</v>
      </c>
      <c r="B1792" t="s">
        <v>6</v>
      </c>
      <c r="C1792" t="s">
        <v>366</v>
      </c>
    </row>
    <row r="1793" spans="1:3" x14ac:dyDescent="0.25">
      <c r="A1793" t="s">
        <v>172</v>
      </c>
      <c r="B1793" t="s">
        <v>0</v>
      </c>
      <c r="C1793" t="s">
        <v>366</v>
      </c>
    </row>
    <row r="1794" spans="1:3" x14ac:dyDescent="0.25">
      <c r="A1794" t="s">
        <v>172</v>
      </c>
      <c r="B1794" t="s">
        <v>0</v>
      </c>
      <c r="C1794" t="s">
        <v>367</v>
      </c>
    </row>
    <row r="1795" spans="1:3" x14ac:dyDescent="0.25">
      <c r="A1795" t="s">
        <v>172</v>
      </c>
      <c r="B1795" t="s">
        <v>6</v>
      </c>
      <c r="C1795" t="s">
        <v>367</v>
      </c>
    </row>
    <row r="1796" spans="1:3" x14ac:dyDescent="0.25">
      <c r="A1796" t="s">
        <v>172</v>
      </c>
      <c r="B1796" t="s">
        <v>0</v>
      </c>
      <c r="C1796" t="s">
        <v>368</v>
      </c>
    </row>
    <row r="1797" spans="1:3" x14ac:dyDescent="0.25">
      <c r="A1797" t="s">
        <v>172</v>
      </c>
      <c r="B1797" t="s">
        <v>0</v>
      </c>
      <c r="C1797" t="s">
        <v>369</v>
      </c>
    </row>
    <row r="1798" spans="1:3" x14ac:dyDescent="0.25">
      <c r="A1798" t="s">
        <v>172</v>
      </c>
      <c r="B1798" t="s">
        <v>6</v>
      </c>
      <c r="C1798" t="s">
        <v>369</v>
      </c>
    </row>
    <row r="1799" spans="1:3" x14ac:dyDescent="0.25">
      <c r="A1799" t="s">
        <v>173</v>
      </c>
      <c r="B1799" t="s">
        <v>0</v>
      </c>
      <c r="C1799" t="s">
        <v>365</v>
      </c>
    </row>
    <row r="1800" spans="1:3" x14ac:dyDescent="0.25">
      <c r="A1800" t="s">
        <v>173</v>
      </c>
      <c r="B1800" t="s">
        <v>6</v>
      </c>
      <c r="C1800" t="s">
        <v>365</v>
      </c>
    </row>
    <row r="1801" spans="1:3" x14ac:dyDescent="0.25">
      <c r="A1801" t="s">
        <v>173</v>
      </c>
      <c r="B1801" t="s">
        <v>6</v>
      </c>
      <c r="C1801" t="s">
        <v>371</v>
      </c>
    </row>
    <row r="1802" spans="1:3" x14ac:dyDescent="0.25">
      <c r="A1802" t="s">
        <v>173</v>
      </c>
      <c r="B1802" t="s">
        <v>6</v>
      </c>
      <c r="C1802" t="s">
        <v>366</v>
      </c>
    </row>
    <row r="1803" spans="1:3" x14ac:dyDescent="0.25">
      <c r="A1803" t="s">
        <v>173</v>
      </c>
      <c r="B1803" t="s">
        <v>0</v>
      </c>
      <c r="C1803" t="s">
        <v>366</v>
      </c>
    </row>
    <row r="1804" spans="1:3" x14ac:dyDescent="0.25">
      <c r="A1804" t="s">
        <v>173</v>
      </c>
      <c r="B1804" t="s">
        <v>0</v>
      </c>
      <c r="C1804" t="s">
        <v>367</v>
      </c>
    </row>
    <row r="1805" spans="1:3" x14ac:dyDescent="0.25">
      <c r="A1805" t="s">
        <v>173</v>
      </c>
      <c r="B1805" t="s">
        <v>6</v>
      </c>
      <c r="C1805" t="s">
        <v>367</v>
      </c>
    </row>
    <row r="1806" spans="1:3" x14ac:dyDescent="0.25">
      <c r="A1806" t="s">
        <v>173</v>
      </c>
      <c r="B1806" t="s">
        <v>6</v>
      </c>
      <c r="C1806" t="s">
        <v>368</v>
      </c>
    </row>
    <row r="1807" spans="1:3" x14ac:dyDescent="0.25">
      <c r="A1807" t="s">
        <v>173</v>
      </c>
      <c r="B1807" t="s">
        <v>0</v>
      </c>
      <c r="C1807" t="s">
        <v>368</v>
      </c>
    </row>
    <row r="1808" spans="1:3" x14ac:dyDescent="0.25">
      <c r="A1808" t="s">
        <v>173</v>
      </c>
      <c r="B1808" t="s">
        <v>0</v>
      </c>
      <c r="C1808" t="s">
        <v>369</v>
      </c>
    </row>
    <row r="1809" spans="1:4" x14ac:dyDescent="0.25">
      <c r="A1809" t="s">
        <v>173</v>
      </c>
      <c r="B1809" t="s">
        <v>6</v>
      </c>
      <c r="C1809" t="s">
        <v>369</v>
      </c>
    </row>
    <row r="1810" spans="1:4" x14ac:dyDescent="0.25">
      <c r="A1810" t="s">
        <v>174</v>
      </c>
      <c r="B1810" t="s">
        <v>6</v>
      </c>
      <c r="C1810" t="s">
        <v>365</v>
      </c>
    </row>
    <row r="1811" spans="1:4" x14ac:dyDescent="0.25">
      <c r="A1811" t="s">
        <v>174</v>
      </c>
      <c r="B1811" t="s">
        <v>6</v>
      </c>
      <c r="C1811" t="s">
        <v>370</v>
      </c>
    </row>
    <row r="1812" spans="1:4" x14ac:dyDescent="0.25">
      <c r="A1812" t="s">
        <v>174</v>
      </c>
      <c r="B1812" t="s">
        <v>6</v>
      </c>
      <c r="C1812" t="s">
        <v>366</v>
      </c>
    </row>
    <row r="1813" spans="1:4" x14ac:dyDescent="0.25">
      <c r="A1813" t="s">
        <v>174</v>
      </c>
      <c r="B1813" t="s">
        <v>0</v>
      </c>
      <c r="C1813" t="s">
        <v>366</v>
      </c>
    </row>
    <row r="1814" spans="1:4" x14ac:dyDescent="0.25">
      <c r="A1814" t="s">
        <v>174</v>
      </c>
      <c r="B1814" t="s">
        <v>0</v>
      </c>
      <c r="C1814" t="s">
        <v>367</v>
      </c>
    </row>
    <row r="1815" spans="1:4" x14ac:dyDescent="0.25">
      <c r="A1815" t="s">
        <v>174</v>
      </c>
      <c r="B1815" t="s">
        <v>6</v>
      </c>
      <c r="C1815" t="s">
        <v>367</v>
      </c>
    </row>
    <row r="1816" spans="1:4" x14ac:dyDescent="0.25">
      <c r="A1816" t="s">
        <v>174</v>
      </c>
      <c r="B1816" t="s">
        <v>6</v>
      </c>
      <c r="C1816" t="s">
        <v>368</v>
      </c>
    </row>
    <row r="1817" spans="1:4" x14ac:dyDescent="0.25">
      <c r="A1817" t="s">
        <v>174</v>
      </c>
      <c r="B1817" t="s">
        <v>0</v>
      </c>
      <c r="C1817" t="s">
        <v>368</v>
      </c>
    </row>
    <row r="1818" spans="1:4" x14ac:dyDescent="0.25">
      <c r="A1818" t="s">
        <v>174</v>
      </c>
      <c r="B1818" t="s">
        <v>0</v>
      </c>
      <c r="C1818" t="s">
        <v>369</v>
      </c>
    </row>
    <row r="1819" spans="1:4" x14ac:dyDescent="0.25">
      <c r="A1819" t="s">
        <v>174</v>
      </c>
      <c r="B1819" t="s">
        <v>6</v>
      </c>
      <c r="C1819" t="s">
        <v>369</v>
      </c>
    </row>
    <row r="1820" spans="1:4" x14ac:dyDescent="0.25">
      <c r="A1820" t="s">
        <v>607</v>
      </c>
      <c r="B1820" t="s">
        <v>0</v>
      </c>
      <c r="C1820" t="s">
        <v>365</v>
      </c>
      <c r="D1820" t="s">
        <v>615</v>
      </c>
    </row>
    <row r="1821" spans="1:4" x14ac:dyDescent="0.25">
      <c r="A1821" t="s">
        <v>607</v>
      </c>
      <c r="B1821" t="s">
        <v>6</v>
      </c>
      <c r="C1821" t="s">
        <v>365</v>
      </c>
      <c r="D1821" t="s">
        <v>616</v>
      </c>
    </row>
    <row r="1822" spans="1:4" x14ac:dyDescent="0.25">
      <c r="A1822" t="s">
        <v>607</v>
      </c>
      <c r="B1822" t="s">
        <v>6</v>
      </c>
      <c r="C1822" t="s">
        <v>366</v>
      </c>
      <c r="D1822" t="s">
        <v>616</v>
      </c>
    </row>
    <row r="1823" spans="1:4" x14ac:dyDescent="0.25">
      <c r="A1823" t="s">
        <v>607</v>
      </c>
      <c r="B1823" t="s">
        <v>0</v>
      </c>
      <c r="C1823" t="s">
        <v>366</v>
      </c>
      <c r="D1823" t="s">
        <v>615</v>
      </c>
    </row>
    <row r="1824" spans="1:4" x14ac:dyDescent="0.25">
      <c r="A1824" t="s">
        <v>607</v>
      </c>
      <c r="B1824" t="s">
        <v>0</v>
      </c>
      <c r="C1824" t="s">
        <v>367</v>
      </c>
      <c r="D1824" t="s">
        <v>615</v>
      </c>
    </row>
    <row r="1825" spans="1:4" x14ac:dyDescent="0.25">
      <c r="A1825" t="s">
        <v>607</v>
      </c>
      <c r="B1825" t="s">
        <v>6</v>
      </c>
      <c r="C1825" t="s">
        <v>367</v>
      </c>
      <c r="D1825" t="s">
        <v>616</v>
      </c>
    </row>
    <row r="1826" spans="1:4" x14ac:dyDescent="0.25">
      <c r="A1826" t="s">
        <v>607</v>
      </c>
      <c r="B1826" t="s">
        <v>6</v>
      </c>
      <c r="C1826" t="s">
        <v>368</v>
      </c>
      <c r="D1826" t="s">
        <v>616</v>
      </c>
    </row>
    <row r="1827" spans="1:4" x14ac:dyDescent="0.25">
      <c r="A1827" t="s">
        <v>607</v>
      </c>
      <c r="B1827" t="s">
        <v>0</v>
      </c>
      <c r="C1827" t="s">
        <v>368</v>
      </c>
      <c r="D1827" t="s">
        <v>615</v>
      </c>
    </row>
    <row r="1828" spans="1:4" x14ac:dyDescent="0.25">
      <c r="A1828" t="s">
        <v>607</v>
      </c>
      <c r="B1828" t="s">
        <v>0</v>
      </c>
      <c r="C1828" t="s">
        <v>369</v>
      </c>
      <c r="D1828" t="s">
        <v>615</v>
      </c>
    </row>
    <row r="1829" spans="1:4" x14ac:dyDescent="0.25">
      <c r="A1829" t="s">
        <v>607</v>
      </c>
      <c r="B1829" t="s">
        <v>6</v>
      </c>
      <c r="C1829" t="s">
        <v>369</v>
      </c>
      <c r="D1829" t="s">
        <v>616</v>
      </c>
    </row>
    <row r="1830" spans="1:4" x14ac:dyDescent="0.25">
      <c r="A1830" t="s">
        <v>607</v>
      </c>
      <c r="B1830" t="s">
        <v>6</v>
      </c>
      <c r="C1830" t="s">
        <v>227</v>
      </c>
      <c r="D1830" t="s">
        <v>616</v>
      </c>
    </row>
    <row r="1831" spans="1:4" x14ac:dyDescent="0.25">
      <c r="A1831" t="s">
        <v>607</v>
      </c>
      <c r="B1831" t="s">
        <v>0</v>
      </c>
      <c r="C1831" t="s">
        <v>227</v>
      </c>
      <c r="D1831" t="s">
        <v>615</v>
      </c>
    </row>
    <row r="1832" spans="1:4" x14ac:dyDescent="0.25">
      <c r="A1832" t="s">
        <v>176</v>
      </c>
      <c r="B1832" t="s">
        <v>6</v>
      </c>
      <c r="C1832" t="s">
        <v>365</v>
      </c>
    </row>
    <row r="1833" spans="1:4" x14ac:dyDescent="0.25">
      <c r="A1833" t="s">
        <v>176</v>
      </c>
      <c r="B1833" t="s">
        <v>0</v>
      </c>
      <c r="C1833" t="s">
        <v>365</v>
      </c>
    </row>
    <row r="1834" spans="1:4" x14ac:dyDescent="0.25">
      <c r="A1834" t="s">
        <v>176</v>
      </c>
      <c r="B1834" t="s">
        <v>6</v>
      </c>
      <c r="C1834" t="s">
        <v>371</v>
      </c>
    </row>
    <row r="1835" spans="1:4" x14ac:dyDescent="0.25">
      <c r="A1835" t="s">
        <v>176</v>
      </c>
      <c r="B1835" t="s">
        <v>0</v>
      </c>
      <c r="C1835" t="s">
        <v>366</v>
      </c>
    </row>
    <row r="1836" spans="1:4" x14ac:dyDescent="0.25">
      <c r="A1836" t="s">
        <v>176</v>
      </c>
      <c r="B1836" t="s">
        <v>0</v>
      </c>
      <c r="C1836" t="s">
        <v>367</v>
      </c>
    </row>
    <row r="1837" spans="1:4" x14ac:dyDescent="0.25">
      <c r="A1837" t="s">
        <v>176</v>
      </c>
      <c r="B1837" t="s">
        <v>6</v>
      </c>
      <c r="C1837" t="s">
        <v>367</v>
      </c>
    </row>
    <row r="1838" spans="1:4" x14ac:dyDescent="0.25">
      <c r="A1838" t="s">
        <v>176</v>
      </c>
      <c r="B1838" t="s">
        <v>0</v>
      </c>
      <c r="C1838" t="s">
        <v>368</v>
      </c>
    </row>
    <row r="1839" spans="1:4" x14ac:dyDescent="0.25">
      <c r="A1839" t="s">
        <v>176</v>
      </c>
      <c r="B1839" t="s">
        <v>6</v>
      </c>
      <c r="C1839" t="s">
        <v>369</v>
      </c>
    </row>
    <row r="1840" spans="1:4" x14ac:dyDescent="0.25">
      <c r="A1840" t="s">
        <v>177</v>
      </c>
      <c r="B1840" t="s">
        <v>0</v>
      </c>
      <c r="C1840" t="s">
        <v>368</v>
      </c>
    </row>
    <row r="1841" spans="1:3" x14ac:dyDescent="0.25">
      <c r="A1841" t="s">
        <v>177</v>
      </c>
      <c r="B1841" t="s">
        <v>6</v>
      </c>
      <c r="C1841" t="s">
        <v>369</v>
      </c>
    </row>
    <row r="1842" spans="1:3" x14ac:dyDescent="0.25">
      <c r="A1842" t="s">
        <v>178</v>
      </c>
      <c r="B1842" t="s">
        <v>6</v>
      </c>
      <c r="C1842" t="s">
        <v>370</v>
      </c>
    </row>
    <row r="1843" spans="1:3" x14ac:dyDescent="0.25">
      <c r="A1843" t="s">
        <v>178</v>
      </c>
      <c r="B1843" t="s">
        <v>0</v>
      </c>
      <c r="C1843" t="s">
        <v>366</v>
      </c>
    </row>
    <row r="1844" spans="1:3" x14ac:dyDescent="0.25">
      <c r="A1844" t="s">
        <v>178</v>
      </c>
      <c r="B1844" t="s">
        <v>0</v>
      </c>
      <c r="C1844" t="s">
        <v>367</v>
      </c>
    </row>
    <row r="1845" spans="1:3" x14ac:dyDescent="0.25">
      <c r="A1845" t="s">
        <v>178</v>
      </c>
      <c r="B1845" t="s">
        <v>6</v>
      </c>
      <c r="C1845" t="s">
        <v>367</v>
      </c>
    </row>
    <row r="1846" spans="1:3" x14ac:dyDescent="0.25">
      <c r="A1846" t="s">
        <v>178</v>
      </c>
      <c r="B1846" t="s">
        <v>6</v>
      </c>
      <c r="C1846" t="s">
        <v>368</v>
      </c>
    </row>
    <row r="1847" spans="1:3" x14ac:dyDescent="0.25">
      <c r="A1847" t="s">
        <v>178</v>
      </c>
      <c r="B1847" t="s">
        <v>0</v>
      </c>
      <c r="C1847" t="s">
        <v>368</v>
      </c>
    </row>
    <row r="1848" spans="1:3" x14ac:dyDescent="0.25">
      <c r="A1848" t="s">
        <v>178</v>
      </c>
      <c r="B1848" t="s">
        <v>6</v>
      </c>
      <c r="C1848" t="s">
        <v>369</v>
      </c>
    </row>
    <row r="1849" spans="1:3" x14ac:dyDescent="0.25">
      <c r="A1849" t="s">
        <v>179</v>
      </c>
      <c r="B1849" t="s">
        <v>0</v>
      </c>
      <c r="C1849" t="s">
        <v>366</v>
      </c>
    </row>
    <row r="1850" spans="1:3" x14ac:dyDescent="0.25">
      <c r="A1850" t="s">
        <v>179</v>
      </c>
      <c r="B1850" t="s">
        <v>0</v>
      </c>
      <c r="C1850" t="s">
        <v>367</v>
      </c>
    </row>
    <row r="1851" spans="1:3" x14ac:dyDescent="0.25">
      <c r="A1851" t="s">
        <v>179</v>
      </c>
      <c r="B1851" t="s">
        <v>6</v>
      </c>
      <c r="C1851" t="s">
        <v>367</v>
      </c>
    </row>
    <row r="1852" spans="1:3" x14ac:dyDescent="0.25">
      <c r="A1852" t="s">
        <v>180</v>
      </c>
      <c r="B1852" t="s">
        <v>0</v>
      </c>
      <c r="C1852" t="s">
        <v>365</v>
      </c>
    </row>
    <row r="1853" spans="1:3" x14ac:dyDescent="0.25">
      <c r="A1853" t="s">
        <v>180</v>
      </c>
      <c r="B1853" t="s">
        <v>6</v>
      </c>
      <c r="C1853" t="s">
        <v>365</v>
      </c>
    </row>
    <row r="1854" spans="1:3" x14ac:dyDescent="0.25">
      <c r="A1854" t="s">
        <v>180</v>
      </c>
      <c r="B1854" t="s">
        <v>6</v>
      </c>
      <c r="C1854" t="s">
        <v>366</v>
      </c>
    </row>
    <row r="1855" spans="1:3" x14ac:dyDescent="0.25">
      <c r="A1855" t="s">
        <v>180</v>
      </c>
      <c r="B1855" t="s">
        <v>0</v>
      </c>
      <c r="C1855" t="s">
        <v>366</v>
      </c>
    </row>
    <row r="1856" spans="1:3" x14ac:dyDescent="0.25">
      <c r="A1856" t="s">
        <v>180</v>
      </c>
      <c r="B1856" t="s">
        <v>0</v>
      </c>
      <c r="C1856" t="s">
        <v>367</v>
      </c>
    </row>
    <row r="1857" spans="1:3" x14ac:dyDescent="0.25">
      <c r="A1857" t="s">
        <v>180</v>
      </c>
      <c r="B1857" t="s">
        <v>6</v>
      </c>
      <c r="C1857" t="s">
        <v>367</v>
      </c>
    </row>
    <row r="1858" spans="1:3" x14ac:dyDescent="0.25">
      <c r="A1858" t="s">
        <v>180</v>
      </c>
      <c r="B1858" t="s">
        <v>6</v>
      </c>
      <c r="C1858" t="s">
        <v>368</v>
      </c>
    </row>
    <row r="1859" spans="1:3" x14ac:dyDescent="0.25">
      <c r="A1859" t="s">
        <v>180</v>
      </c>
      <c r="B1859" t="s">
        <v>0</v>
      </c>
      <c r="C1859" t="s">
        <v>368</v>
      </c>
    </row>
    <row r="1860" spans="1:3" x14ac:dyDescent="0.25">
      <c r="A1860" t="s">
        <v>180</v>
      </c>
      <c r="B1860" t="s">
        <v>0</v>
      </c>
      <c r="C1860" t="s">
        <v>369</v>
      </c>
    </row>
    <row r="1861" spans="1:3" x14ac:dyDescent="0.25">
      <c r="A1861" t="s">
        <v>180</v>
      </c>
      <c r="B1861" t="s">
        <v>6</v>
      </c>
      <c r="C1861" t="s">
        <v>369</v>
      </c>
    </row>
    <row r="1862" spans="1:3" x14ac:dyDescent="0.25">
      <c r="A1862" t="s">
        <v>411</v>
      </c>
      <c r="B1862" t="s">
        <v>0</v>
      </c>
      <c r="C1862" t="s">
        <v>365</v>
      </c>
    </row>
    <row r="1863" spans="1:3" x14ac:dyDescent="0.25">
      <c r="A1863" t="s">
        <v>411</v>
      </c>
      <c r="B1863" t="s">
        <v>6</v>
      </c>
      <c r="C1863" t="s">
        <v>365</v>
      </c>
    </row>
    <row r="1864" spans="1:3" x14ac:dyDescent="0.25">
      <c r="A1864" t="s">
        <v>411</v>
      </c>
      <c r="B1864" t="s">
        <v>6</v>
      </c>
      <c r="C1864" t="s">
        <v>366</v>
      </c>
    </row>
    <row r="1865" spans="1:3" x14ac:dyDescent="0.25">
      <c r="A1865" t="s">
        <v>411</v>
      </c>
      <c r="B1865" t="s">
        <v>0</v>
      </c>
      <c r="C1865" t="s">
        <v>366</v>
      </c>
    </row>
    <row r="1866" spans="1:3" x14ac:dyDescent="0.25">
      <c r="A1866" t="s">
        <v>411</v>
      </c>
      <c r="B1866" t="s">
        <v>0</v>
      </c>
      <c r="C1866" t="s">
        <v>367</v>
      </c>
    </row>
    <row r="1867" spans="1:3" x14ac:dyDescent="0.25">
      <c r="A1867" t="s">
        <v>411</v>
      </c>
      <c r="B1867" t="s">
        <v>6</v>
      </c>
      <c r="C1867" t="s">
        <v>367</v>
      </c>
    </row>
    <row r="1868" spans="1:3" x14ac:dyDescent="0.25">
      <c r="A1868" t="s">
        <v>411</v>
      </c>
      <c r="B1868" t="s">
        <v>0</v>
      </c>
      <c r="C1868" t="s">
        <v>368</v>
      </c>
    </row>
    <row r="1869" spans="1:3" x14ac:dyDescent="0.25">
      <c r="A1869" t="s">
        <v>411</v>
      </c>
      <c r="B1869" t="s">
        <v>6</v>
      </c>
      <c r="C1869" t="s">
        <v>369</v>
      </c>
    </row>
    <row r="1870" spans="1:3" x14ac:dyDescent="0.25">
      <c r="A1870" t="s">
        <v>181</v>
      </c>
      <c r="B1870" t="s">
        <v>0</v>
      </c>
      <c r="C1870" t="s">
        <v>365</v>
      </c>
    </row>
    <row r="1871" spans="1:3" x14ac:dyDescent="0.25">
      <c r="A1871" t="s">
        <v>181</v>
      </c>
      <c r="B1871" t="s">
        <v>6</v>
      </c>
      <c r="C1871" t="s">
        <v>365</v>
      </c>
    </row>
    <row r="1872" spans="1:3" x14ac:dyDescent="0.25">
      <c r="A1872" t="s">
        <v>181</v>
      </c>
      <c r="B1872" t="s">
        <v>6</v>
      </c>
      <c r="C1872" t="s">
        <v>366</v>
      </c>
    </row>
    <row r="1873" spans="1:4" x14ac:dyDescent="0.25">
      <c r="A1873" t="s">
        <v>181</v>
      </c>
      <c r="B1873" t="s">
        <v>0</v>
      </c>
      <c r="C1873" t="s">
        <v>366</v>
      </c>
    </row>
    <row r="1874" spans="1:4" x14ac:dyDescent="0.25">
      <c r="A1874" t="s">
        <v>181</v>
      </c>
      <c r="B1874" t="s">
        <v>0</v>
      </c>
      <c r="C1874" t="s">
        <v>367</v>
      </c>
    </row>
    <row r="1875" spans="1:4" x14ac:dyDescent="0.25">
      <c r="A1875" t="s">
        <v>181</v>
      </c>
      <c r="B1875" t="s">
        <v>6</v>
      </c>
      <c r="C1875" t="s">
        <v>368</v>
      </c>
    </row>
    <row r="1876" spans="1:4" x14ac:dyDescent="0.25">
      <c r="A1876" t="s">
        <v>181</v>
      </c>
      <c r="B1876" t="s">
        <v>6</v>
      </c>
      <c r="C1876" t="s">
        <v>369</v>
      </c>
    </row>
    <row r="1877" spans="1:4" x14ac:dyDescent="0.25">
      <c r="A1877" t="s">
        <v>667</v>
      </c>
      <c r="B1877" t="s">
        <v>0</v>
      </c>
      <c r="C1877" t="s">
        <v>227</v>
      </c>
      <c r="D1877" t="s">
        <v>532</v>
      </c>
    </row>
    <row r="1878" spans="1:4" x14ac:dyDescent="0.25">
      <c r="A1878" t="s">
        <v>667</v>
      </c>
      <c r="B1878" t="s">
        <v>6</v>
      </c>
      <c r="C1878" t="s">
        <v>227</v>
      </c>
      <c r="D1878" t="s">
        <v>686</v>
      </c>
    </row>
    <row r="1879" spans="1:4" x14ac:dyDescent="0.25">
      <c r="A1879" t="s">
        <v>182</v>
      </c>
      <c r="B1879" t="s">
        <v>0</v>
      </c>
      <c r="C1879" t="s">
        <v>365</v>
      </c>
    </row>
    <row r="1880" spans="1:4" x14ac:dyDescent="0.25">
      <c r="A1880" t="s">
        <v>182</v>
      </c>
      <c r="B1880" t="s">
        <v>6</v>
      </c>
      <c r="C1880" t="s">
        <v>365</v>
      </c>
    </row>
    <row r="1881" spans="1:4" x14ac:dyDescent="0.25">
      <c r="A1881" t="s">
        <v>182</v>
      </c>
      <c r="B1881" t="s">
        <v>0</v>
      </c>
      <c r="C1881" t="s">
        <v>366</v>
      </c>
    </row>
    <row r="1882" spans="1:4" x14ac:dyDescent="0.25">
      <c r="A1882" t="s">
        <v>182</v>
      </c>
      <c r="B1882" t="s">
        <v>0</v>
      </c>
      <c r="C1882" t="s">
        <v>367</v>
      </c>
    </row>
    <row r="1883" spans="1:4" x14ac:dyDescent="0.25">
      <c r="A1883" t="s">
        <v>182</v>
      </c>
      <c r="B1883" t="s">
        <v>6</v>
      </c>
      <c r="C1883" t="s">
        <v>367</v>
      </c>
    </row>
    <row r="1884" spans="1:4" x14ac:dyDescent="0.25">
      <c r="A1884" t="s">
        <v>182</v>
      </c>
      <c r="B1884" t="s">
        <v>0</v>
      </c>
      <c r="C1884" t="s">
        <v>368</v>
      </c>
    </row>
    <row r="1885" spans="1:4" x14ac:dyDescent="0.25">
      <c r="A1885" t="s">
        <v>182</v>
      </c>
      <c r="B1885" t="s">
        <v>6</v>
      </c>
      <c r="C1885" t="s">
        <v>369</v>
      </c>
    </row>
    <row r="1886" spans="1:4" x14ac:dyDescent="0.25">
      <c r="A1886" t="s">
        <v>668</v>
      </c>
      <c r="B1886" t="s">
        <v>0</v>
      </c>
      <c r="C1886" t="s">
        <v>365</v>
      </c>
    </row>
    <row r="1887" spans="1:4" x14ac:dyDescent="0.25">
      <c r="A1887" t="s">
        <v>668</v>
      </c>
      <c r="B1887" t="s">
        <v>0</v>
      </c>
      <c r="C1887" t="s">
        <v>368</v>
      </c>
    </row>
    <row r="1888" spans="1:4" x14ac:dyDescent="0.25">
      <c r="A1888" t="s">
        <v>668</v>
      </c>
      <c r="B1888" t="s">
        <v>6</v>
      </c>
      <c r="C1888" t="s">
        <v>227</v>
      </c>
      <c r="D1888" t="s">
        <v>738</v>
      </c>
    </row>
    <row r="1889" spans="1:3" x14ac:dyDescent="0.25">
      <c r="A1889" t="s">
        <v>183</v>
      </c>
      <c r="B1889" t="s">
        <v>0</v>
      </c>
      <c r="C1889" t="s">
        <v>365</v>
      </c>
    </row>
    <row r="1890" spans="1:3" x14ac:dyDescent="0.25">
      <c r="A1890" t="s">
        <v>183</v>
      </c>
      <c r="B1890" t="s">
        <v>6</v>
      </c>
      <c r="C1890" t="s">
        <v>365</v>
      </c>
    </row>
    <row r="1891" spans="1:3" x14ac:dyDescent="0.25">
      <c r="A1891" t="s">
        <v>183</v>
      </c>
      <c r="B1891" t="s">
        <v>6</v>
      </c>
      <c r="C1891" t="s">
        <v>366</v>
      </c>
    </row>
    <row r="1892" spans="1:3" x14ac:dyDescent="0.25">
      <c r="A1892" t="s">
        <v>183</v>
      </c>
      <c r="B1892" t="s">
        <v>0</v>
      </c>
      <c r="C1892" t="s">
        <v>366</v>
      </c>
    </row>
    <row r="1893" spans="1:3" x14ac:dyDescent="0.25">
      <c r="A1893" t="s">
        <v>183</v>
      </c>
      <c r="B1893" t="s">
        <v>0</v>
      </c>
      <c r="C1893" t="s">
        <v>367</v>
      </c>
    </row>
    <row r="1894" spans="1:3" x14ac:dyDescent="0.25">
      <c r="A1894" t="s">
        <v>183</v>
      </c>
      <c r="B1894" t="s">
        <v>6</v>
      </c>
      <c r="C1894" t="s">
        <v>367</v>
      </c>
    </row>
    <row r="1895" spans="1:3" x14ac:dyDescent="0.25">
      <c r="A1895" t="s">
        <v>183</v>
      </c>
      <c r="B1895" t="s">
        <v>6</v>
      </c>
      <c r="C1895" t="s">
        <v>368</v>
      </c>
    </row>
    <row r="1896" spans="1:3" x14ac:dyDescent="0.25">
      <c r="A1896" t="s">
        <v>183</v>
      </c>
      <c r="B1896" t="s">
        <v>0</v>
      </c>
      <c r="C1896" t="s">
        <v>368</v>
      </c>
    </row>
    <row r="1897" spans="1:3" x14ac:dyDescent="0.25">
      <c r="A1897" t="s">
        <v>183</v>
      </c>
      <c r="B1897" t="s">
        <v>6</v>
      </c>
      <c r="C1897" t="s">
        <v>369</v>
      </c>
    </row>
    <row r="1898" spans="1:3" x14ac:dyDescent="0.25">
      <c r="A1898" t="s">
        <v>184</v>
      </c>
      <c r="B1898" t="s">
        <v>0</v>
      </c>
      <c r="C1898" t="s">
        <v>365</v>
      </c>
    </row>
    <row r="1899" spans="1:3" x14ac:dyDescent="0.25">
      <c r="A1899" t="s">
        <v>184</v>
      </c>
      <c r="B1899" t="s">
        <v>6</v>
      </c>
      <c r="C1899" t="s">
        <v>365</v>
      </c>
    </row>
    <row r="1900" spans="1:3" x14ac:dyDescent="0.25">
      <c r="A1900" t="s">
        <v>184</v>
      </c>
      <c r="B1900" t="s">
        <v>6</v>
      </c>
      <c r="C1900" t="s">
        <v>370</v>
      </c>
    </row>
    <row r="1901" spans="1:3" x14ac:dyDescent="0.25">
      <c r="A1901" t="s">
        <v>184</v>
      </c>
      <c r="B1901" t="s">
        <v>6</v>
      </c>
      <c r="C1901" t="s">
        <v>366</v>
      </c>
    </row>
    <row r="1902" spans="1:3" x14ac:dyDescent="0.25">
      <c r="A1902" t="s">
        <v>184</v>
      </c>
      <c r="B1902" t="s">
        <v>0</v>
      </c>
      <c r="C1902" t="s">
        <v>366</v>
      </c>
    </row>
    <row r="1903" spans="1:3" x14ac:dyDescent="0.25">
      <c r="A1903" t="s">
        <v>184</v>
      </c>
      <c r="B1903" t="s">
        <v>0</v>
      </c>
      <c r="C1903" t="s">
        <v>367</v>
      </c>
    </row>
    <row r="1904" spans="1:3" x14ac:dyDescent="0.25">
      <c r="A1904" t="s">
        <v>184</v>
      </c>
      <c r="B1904" t="s">
        <v>6</v>
      </c>
      <c r="C1904" t="s">
        <v>367</v>
      </c>
    </row>
    <row r="1905" spans="1:3" x14ac:dyDescent="0.25">
      <c r="A1905" t="s">
        <v>184</v>
      </c>
      <c r="B1905" t="s">
        <v>0</v>
      </c>
      <c r="C1905" t="s">
        <v>368</v>
      </c>
    </row>
    <row r="1906" spans="1:3" x14ac:dyDescent="0.25">
      <c r="A1906" t="s">
        <v>184</v>
      </c>
      <c r="B1906" t="s">
        <v>6</v>
      </c>
      <c r="C1906" t="s">
        <v>369</v>
      </c>
    </row>
    <row r="1907" spans="1:3" x14ac:dyDescent="0.25">
      <c r="A1907" t="s">
        <v>185</v>
      </c>
      <c r="B1907" t="s">
        <v>0</v>
      </c>
      <c r="C1907" t="s">
        <v>365</v>
      </c>
    </row>
    <row r="1908" spans="1:3" x14ac:dyDescent="0.25">
      <c r="A1908" t="s">
        <v>185</v>
      </c>
      <c r="B1908" t="s">
        <v>6</v>
      </c>
      <c r="C1908" t="s">
        <v>365</v>
      </c>
    </row>
    <row r="1909" spans="1:3" x14ac:dyDescent="0.25">
      <c r="A1909" t="s">
        <v>185</v>
      </c>
      <c r="B1909" t="s">
        <v>6</v>
      </c>
      <c r="C1909" t="s">
        <v>371</v>
      </c>
    </row>
    <row r="1910" spans="1:3" x14ac:dyDescent="0.25">
      <c r="A1910" t="s">
        <v>185</v>
      </c>
      <c r="B1910" t="s">
        <v>6</v>
      </c>
      <c r="C1910" t="s">
        <v>366</v>
      </c>
    </row>
    <row r="1911" spans="1:3" x14ac:dyDescent="0.25">
      <c r="A1911" t="s">
        <v>185</v>
      </c>
      <c r="B1911" t="s">
        <v>0</v>
      </c>
      <c r="C1911" t="s">
        <v>366</v>
      </c>
    </row>
    <row r="1912" spans="1:3" x14ac:dyDescent="0.25">
      <c r="A1912" t="s">
        <v>185</v>
      </c>
      <c r="B1912" t="s">
        <v>0</v>
      </c>
      <c r="C1912" t="s">
        <v>367</v>
      </c>
    </row>
    <row r="1913" spans="1:3" x14ac:dyDescent="0.25">
      <c r="A1913" t="s">
        <v>185</v>
      </c>
      <c r="B1913" t="s">
        <v>6</v>
      </c>
      <c r="C1913" t="s">
        <v>367</v>
      </c>
    </row>
    <row r="1914" spans="1:3" x14ac:dyDescent="0.25">
      <c r="A1914" t="s">
        <v>185</v>
      </c>
      <c r="B1914" t="s">
        <v>6</v>
      </c>
      <c r="C1914" t="s">
        <v>368</v>
      </c>
    </row>
    <row r="1915" spans="1:3" x14ac:dyDescent="0.25">
      <c r="A1915" t="s">
        <v>185</v>
      </c>
      <c r="B1915" t="s">
        <v>0</v>
      </c>
      <c r="C1915" t="s">
        <v>368</v>
      </c>
    </row>
    <row r="1916" spans="1:3" x14ac:dyDescent="0.25">
      <c r="A1916" t="s">
        <v>185</v>
      </c>
      <c r="B1916" t="s">
        <v>0</v>
      </c>
      <c r="C1916" t="s">
        <v>369</v>
      </c>
    </row>
    <row r="1917" spans="1:3" x14ac:dyDescent="0.25">
      <c r="A1917" t="s">
        <v>185</v>
      </c>
      <c r="B1917" t="s">
        <v>6</v>
      </c>
      <c r="C1917" t="s">
        <v>369</v>
      </c>
    </row>
    <row r="1918" spans="1:3" x14ac:dyDescent="0.25">
      <c r="A1918" t="s">
        <v>186</v>
      </c>
      <c r="B1918" t="s">
        <v>0</v>
      </c>
      <c r="C1918" t="s">
        <v>365</v>
      </c>
    </row>
    <row r="1919" spans="1:3" x14ac:dyDescent="0.25">
      <c r="A1919" t="s">
        <v>186</v>
      </c>
      <c r="B1919" t="s">
        <v>6</v>
      </c>
      <c r="C1919" t="s">
        <v>365</v>
      </c>
    </row>
    <row r="1920" spans="1:3" x14ac:dyDescent="0.25">
      <c r="A1920" t="s">
        <v>186</v>
      </c>
      <c r="B1920" t="s">
        <v>6</v>
      </c>
      <c r="C1920" t="s">
        <v>366</v>
      </c>
    </row>
    <row r="1921" spans="1:3" x14ac:dyDescent="0.25">
      <c r="A1921" t="s">
        <v>186</v>
      </c>
      <c r="B1921" t="s">
        <v>0</v>
      </c>
      <c r="C1921" t="s">
        <v>366</v>
      </c>
    </row>
    <row r="1922" spans="1:3" x14ac:dyDescent="0.25">
      <c r="A1922" t="s">
        <v>186</v>
      </c>
      <c r="B1922" t="s">
        <v>0</v>
      </c>
      <c r="C1922" t="s">
        <v>367</v>
      </c>
    </row>
    <row r="1923" spans="1:3" x14ac:dyDescent="0.25">
      <c r="A1923" t="s">
        <v>186</v>
      </c>
      <c r="B1923" t="s">
        <v>6</v>
      </c>
      <c r="C1923" t="s">
        <v>367</v>
      </c>
    </row>
    <row r="1924" spans="1:3" x14ac:dyDescent="0.25">
      <c r="A1924" t="s">
        <v>186</v>
      </c>
      <c r="B1924" t="s">
        <v>6</v>
      </c>
      <c r="C1924" t="s">
        <v>368</v>
      </c>
    </row>
    <row r="1925" spans="1:3" x14ac:dyDescent="0.25">
      <c r="A1925" t="s">
        <v>186</v>
      </c>
      <c r="B1925" t="s">
        <v>0</v>
      </c>
      <c r="C1925" t="s">
        <v>368</v>
      </c>
    </row>
    <row r="1926" spans="1:3" x14ac:dyDescent="0.25">
      <c r="A1926" t="s">
        <v>186</v>
      </c>
      <c r="B1926" t="s">
        <v>0</v>
      </c>
      <c r="C1926" t="s">
        <v>369</v>
      </c>
    </row>
    <row r="1927" spans="1:3" x14ac:dyDescent="0.25">
      <c r="A1927" t="s">
        <v>186</v>
      </c>
      <c r="B1927" t="s">
        <v>6</v>
      </c>
      <c r="C1927" t="s">
        <v>369</v>
      </c>
    </row>
    <row r="1928" spans="1:3" x14ac:dyDescent="0.25">
      <c r="A1928" t="s">
        <v>187</v>
      </c>
      <c r="B1928" t="s">
        <v>0</v>
      </c>
      <c r="C1928" t="s">
        <v>365</v>
      </c>
    </row>
    <row r="1929" spans="1:3" x14ac:dyDescent="0.25">
      <c r="A1929" t="s">
        <v>187</v>
      </c>
      <c r="B1929" t="s">
        <v>6</v>
      </c>
      <c r="C1929" t="s">
        <v>365</v>
      </c>
    </row>
    <row r="1930" spans="1:3" x14ac:dyDescent="0.25">
      <c r="A1930" t="s">
        <v>187</v>
      </c>
      <c r="B1930" t="s">
        <v>0</v>
      </c>
      <c r="C1930" t="s">
        <v>366</v>
      </c>
    </row>
    <row r="1931" spans="1:3" x14ac:dyDescent="0.25">
      <c r="A1931" t="s">
        <v>187</v>
      </c>
      <c r="B1931" t="s">
        <v>0</v>
      </c>
      <c r="C1931" t="s">
        <v>367</v>
      </c>
    </row>
    <row r="1932" spans="1:3" x14ac:dyDescent="0.25">
      <c r="A1932" t="s">
        <v>187</v>
      </c>
      <c r="B1932" t="s">
        <v>6</v>
      </c>
      <c r="C1932" t="s">
        <v>367</v>
      </c>
    </row>
    <row r="1933" spans="1:3" x14ac:dyDescent="0.25">
      <c r="A1933" t="s">
        <v>187</v>
      </c>
      <c r="B1933" t="s">
        <v>6</v>
      </c>
      <c r="C1933" t="s">
        <v>368</v>
      </c>
    </row>
    <row r="1934" spans="1:3" x14ac:dyDescent="0.25">
      <c r="A1934" t="s">
        <v>187</v>
      </c>
      <c r="B1934" t="s">
        <v>0</v>
      </c>
      <c r="C1934" t="s">
        <v>368</v>
      </c>
    </row>
    <row r="1935" spans="1:3" x14ac:dyDescent="0.25">
      <c r="A1935" t="s">
        <v>187</v>
      </c>
      <c r="B1935" t="s">
        <v>0</v>
      </c>
      <c r="C1935" t="s">
        <v>369</v>
      </c>
    </row>
    <row r="1936" spans="1:3" x14ac:dyDescent="0.25">
      <c r="A1936" t="s">
        <v>187</v>
      </c>
      <c r="B1936" t="s">
        <v>6</v>
      </c>
      <c r="C1936" t="s">
        <v>369</v>
      </c>
    </row>
    <row r="1937" spans="1:3" x14ac:dyDescent="0.25">
      <c r="A1937" t="s">
        <v>669</v>
      </c>
      <c r="B1937" t="s">
        <v>0</v>
      </c>
      <c r="C1937" t="s">
        <v>367</v>
      </c>
    </row>
    <row r="1938" spans="1:3" x14ac:dyDescent="0.25">
      <c r="A1938" t="s">
        <v>669</v>
      </c>
      <c r="B1938" t="s">
        <v>0</v>
      </c>
      <c r="C1938" t="s">
        <v>368</v>
      </c>
    </row>
    <row r="1939" spans="1:3" x14ac:dyDescent="0.25">
      <c r="A1939" t="s">
        <v>669</v>
      </c>
      <c r="B1939" t="s">
        <v>6</v>
      </c>
      <c r="C1939" t="s">
        <v>369</v>
      </c>
    </row>
    <row r="1940" spans="1:3" x14ac:dyDescent="0.25">
      <c r="A1940" t="s">
        <v>188</v>
      </c>
      <c r="B1940" t="s">
        <v>0</v>
      </c>
      <c r="C1940" t="s">
        <v>366</v>
      </c>
    </row>
    <row r="1941" spans="1:3" x14ac:dyDescent="0.25">
      <c r="A1941" t="s">
        <v>188</v>
      </c>
      <c r="B1941" t="s">
        <v>6</v>
      </c>
      <c r="C1941" t="s">
        <v>366</v>
      </c>
    </row>
    <row r="1942" spans="1:3" x14ac:dyDescent="0.25">
      <c r="A1942" t="s">
        <v>188</v>
      </c>
      <c r="B1942" t="s">
        <v>6</v>
      </c>
      <c r="C1942" t="s">
        <v>367</v>
      </c>
    </row>
    <row r="1943" spans="1:3" x14ac:dyDescent="0.25">
      <c r="A1943" t="s">
        <v>188</v>
      </c>
      <c r="B1943" t="s">
        <v>0</v>
      </c>
      <c r="C1943" t="s">
        <v>367</v>
      </c>
    </row>
    <row r="1944" spans="1:3" x14ac:dyDescent="0.25">
      <c r="A1944" t="s">
        <v>188</v>
      </c>
      <c r="B1944" t="s">
        <v>0</v>
      </c>
      <c r="C1944" t="s">
        <v>368</v>
      </c>
    </row>
    <row r="1945" spans="1:3" x14ac:dyDescent="0.25">
      <c r="A1945" t="s">
        <v>188</v>
      </c>
      <c r="B1945" t="s">
        <v>6</v>
      </c>
      <c r="C1945" t="s">
        <v>369</v>
      </c>
    </row>
    <row r="1946" spans="1:3" x14ac:dyDescent="0.25">
      <c r="A1946" t="s">
        <v>656</v>
      </c>
      <c r="B1946" t="s">
        <v>0</v>
      </c>
      <c r="C1946" t="s">
        <v>365</v>
      </c>
    </row>
    <row r="1947" spans="1:3" x14ac:dyDescent="0.25">
      <c r="A1947" t="s">
        <v>656</v>
      </c>
      <c r="B1947" t="s">
        <v>6</v>
      </c>
      <c r="C1947" t="s">
        <v>365</v>
      </c>
    </row>
    <row r="1948" spans="1:3" x14ac:dyDescent="0.25">
      <c r="A1948" t="s">
        <v>656</v>
      </c>
      <c r="B1948" t="s">
        <v>6</v>
      </c>
      <c r="C1948" t="s">
        <v>370</v>
      </c>
    </row>
    <row r="1949" spans="1:3" x14ac:dyDescent="0.25">
      <c r="A1949" t="s">
        <v>656</v>
      </c>
      <c r="B1949" t="s">
        <v>6</v>
      </c>
      <c r="C1949" t="s">
        <v>371</v>
      </c>
    </row>
    <row r="1950" spans="1:3" x14ac:dyDescent="0.25">
      <c r="A1950" t="s">
        <v>656</v>
      </c>
      <c r="B1950" t="s">
        <v>0</v>
      </c>
      <c r="C1950" t="s">
        <v>366</v>
      </c>
    </row>
    <row r="1951" spans="1:3" x14ac:dyDescent="0.25">
      <c r="A1951" t="s">
        <v>656</v>
      </c>
      <c r="B1951" t="s">
        <v>0</v>
      </c>
      <c r="C1951" t="s">
        <v>367</v>
      </c>
    </row>
    <row r="1952" spans="1:3" x14ac:dyDescent="0.25">
      <c r="A1952" t="s">
        <v>656</v>
      </c>
      <c r="B1952" t="s">
        <v>6</v>
      </c>
      <c r="C1952" t="s">
        <v>367</v>
      </c>
    </row>
    <row r="1953" spans="1:3" x14ac:dyDescent="0.25">
      <c r="A1953" t="s">
        <v>656</v>
      </c>
      <c r="B1953" t="s">
        <v>0</v>
      </c>
      <c r="C1953" t="s">
        <v>368</v>
      </c>
    </row>
    <row r="1954" spans="1:3" x14ac:dyDescent="0.25">
      <c r="A1954" t="s">
        <v>656</v>
      </c>
      <c r="B1954" t="s">
        <v>6</v>
      </c>
      <c r="C1954" t="s">
        <v>369</v>
      </c>
    </row>
    <row r="1955" spans="1:3" x14ac:dyDescent="0.25">
      <c r="A1955" t="s">
        <v>670</v>
      </c>
      <c r="B1955" t="s">
        <v>0</v>
      </c>
      <c r="C1955" t="s">
        <v>365</v>
      </c>
    </row>
    <row r="1956" spans="1:3" x14ac:dyDescent="0.25">
      <c r="A1956" t="s">
        <v>670</v>
      </c>
      <c r="B1956" t="s">
        <v>6</v>
      </c>
      <c r="C1956" t="s">
        <v>365</v>
      </c>
    </row>
    <row r="1957" spans="1:3" x14ac:dyDescent="0.25">
      <c r="A1957" t="s">
        <v>670</v>
      </c>
      <c r="B1957" t="s">
        <v>6</v>
      </c>
      <c r="C1957" t="s">
        <v>366</v>
      </c>
    </row>
    <row r="1958" spans="1:3" x14ac:dyDescent="0.25">
      <c r="A1958" t="s">
        <v>670</v>
      </c>
      <c r="B1958" t="s">
        <v>0</v>
      </c>
      <c r="C1958" t="s">
        <v>366</v>
      </c>
    </row>
    <row r="1959" spans="1:3" x14ac:dyDescent="0.25">
      <c r="A1959" t="s">
        <v>670</v>
      </c>
      <c r="B1959" t="s">
        <v>0</v>
      </c>
      <c r="C1959" t="s">
        <v>367</v>
      </c>
    </row>
    <row r="1960" spans="1:3" x14ac:dyDescent="0.25">
      <c r="A1960" t="s">
        <v>670</v>
      </c>
      <c r="B1960" t="s">
        <v>6</v>
      </c>
      <c r="C1960" t="s">
        <v>367</v>
      </c>
    </row>
    <row r="1961" spans="1:3" x14ac:dyDescent="0.25">
      <c r="A1961" t="s">
        <v>670</v>
      </c>
      <c r="B1961" t="s">
        <v>6</v>
      </c>
      <c r="C1961" t="s">
        <v>368</v>
      </c>
    </row>
    <row r="1962" spans="1:3" x14ac:dyDescent="0.25">
      <c r="A1962" t="s">
        <v>670</v>
      </c>
      <c r="B1962" t="s">
        <v>0</v>
      </c>
      <c r="C1962" t="s">
        <v>368</v>
      </c>
    </row>
    <row r="1963" spans="1:3" x14ac:dyDescent="0.25">
      <c r="A1963" t="s">
        <v>670</v>
      </c>
      <c r="B1963" t="s">
        <v>6</v>
      </c>
      <c r="C1963" t="s">
        <v>369</v>
      </c>
    </row>
    <row r="1964" spans="1:3" x14ac:dyDescent="0.25">
      <c r="A1964" t="s">
        <v>189</v>
      </c>
      <c r="B1964" t="s">
        <v>0</v>
      </c>
      <c r="C1964" t="s">
        <v>365</v>
      </c>
    </row>
    <row r="1965" spans="1:3" x14ac:dyDescent="0.25">
      <c r="A1965" t="s">
        <v>189</v>
      </c>
      <c r="B1965" t="s">
        <v>6</v>
      </c>
      <c r="C1965" t="s">
        <v>365</v>
      </c>
    </row>
    <row r="1966" spans="1:3" x14ac:dyDescent="0.25">
      <c r="A1966" t="s">
        <v>189</v>
      </c>
      <c r="B1966" t="s">
        <v>0</v>
      </c>
      <c r="C1966" t="s">
        <v>366</v>
      </c>
    </row>
    <row r="1967" spans="1:3" x14ac:dyDescent="0.25">
      <c r="A1967" t="s">
        <v>189</v>
      </c>
      <c r="B1967" t="s">
        <v>0</v>
      </c>
      <c r="C1967" t="s">
        <v>367</v>
      </c>
    </row>
    <row r="1968" spans="1:3" x14ac:dyDescent="0.25">
      <c r="A1968" t="s">
        <v>189</v>
      </c>
      <c r="B1968" t="s">
        <v>6</v>
      </c>
      <c r="C1968" t="s">
        <v>367</v>
      </c>
    </row>
    <row r="1969" spans="1:3" x14ac:dyDescent="0.25">
      <c r="A1969" t="s">
        <v>189</v>
      </c>
      <c r="B1969" t="s">
        <v>6</v>
      </c>
      <c r="C1969" t="s">
        <v>368</v>
      </c>
    </row>
    <row r="1970" spans="1:3" x14ac:dyDescent="0.25">
      <c r="A1970" t="s">
        <v>189</v>
      </c>
      <c r="B1970" t="s">
        <v>0</v>
      </c>
      <c r="C1970" t="s">
        <v>368</v>
      </c>
    </row>
    <row r="1971" spans="1:3" x14ac:dyDescent="0.25">
      <c r="A1971" t="s">
        <v>189</v>
      </c>
      <c r="B1971" t="s">
        <v>6</v>
      </c>
      <c r="C1971" t="s">
        <v>369</v>
      </c>
    </row>
    <row r="1972" spans="1:3" x14ac:dyDescent="0.25">
      <c r="A1972" t="s">
        <v>190</v>
      </c>
      <c r="B1972" t="s">
        <v>0</v>
      </c>
      <c r="C1972" t="s">
        <v>365</v>
      </c>
    </row>
    <row r="1973" spans="1:3" x14ac:dyDescent="0.25">
      <c r="A1973" t="s">
        <v>190</v>
      </c>
      <c r="B1973" t="s">
        <v>6</v>
      </c>
      <c r="C1973" t="s">
        <v>365</v>
      </c>
    </row>
    <row r="1974" spans="1:3" x14ac:dyDescent="0.25">
      <c r="A1974" t="s">
        <v>190</v>
      </c>
      <c r="B1974" t="s">
        <v>6</v>
      </c>
      <c r="C1974" t="s">
        <v>366</v>
      </c>
    </row>
    <row r="1975" spans="1:3" x14ac:dyDescent="0.25">
      <c r="A1975" t="s">
        <v>190</v>
      </c>
      <c r="B1975" t="s">
        <v>0</v>
      </c>
      <c r="C1975" t="s">
        <v>366</v>
      </c>
    </row>
    <row r="1976" spans="1:3" x14ac:dyDescent="0.25">
      <c r="A1976" t="s">
        <v>190</v>
      </c>
      <c r="B1976" t="s">
        <v>0</v>
      </c>
      <c r="C1976" t="s">
        <v>367</v>
      </c>
    </row>
    <row r="1977" spans="1:3" x14ac:dyDescent="0.25">
      <c r="A1977" t="s">
        <v>190</v>
      </c>
      <c r="B1977" t="s">
        <v>6</v>
      </c>
      <c r="C1977" t="s">
        <v>367</v>
      </c>
    </row>
    <row r="1978" spans="1:3" x14ac:dyDescent="0.25">
      <c r="A1978" t="s">
        <v>190</v>
      </c>
      <c r="B1978" t="s">
        <v>6</v>
      </c>
      <c r="C1978" t="s">
        <v>368</v>
      </c>
    </row>
    <row r="1979" spans="1:3" x14ac:dyDescent="0.25">
      <c r="A1979" t="s">
        <v>190</v>
      </c>
      <c r="B1979" t="s">
        <v>0</v>
      </c>
      <c r="C1979" t="s">
        <v>368</v>
      </c>
    </row>
    <row r="1980" spans="1:3" x14ac:dyDescent="0.25">
      <c r="A1980" t="s">
        <v>190</v>
      </c>
      <c r="B1980" t="s">
        <v>0</v>
      </c>
      <c r="C1980" t="s">
        <v>369</v>
      </c>
    </row>
    <row r="1981" spans="1:3" x14ac:dyDescent="0.25">
      <c r="A1981" t="s">
        <v>190</v>
      </c>
      <c r="B1981" t="s">
        <v>6</v>
      </c>
      <c r="C1981" t="s">
        <v>369</v>
      </c>
    </row>
    <row r="1982" spans="1:3" x14ac:dyDescent="0.25">
      <c r="A1982" t="s">
        <v>191</v>
      </c>
      <c r="B1982" t="s">
        <v>0</v>
      </c>
      <c r="C1982" t="s">
        <v>365</v>
      </c>
    </row>
    <row r="1983" spans="1:3" x14ac:dyDescent="0.25">
      <c r="A1983" t="s">
        <v>191</v>
      </c>
      <c r="B1983" t="s">
        <v>6</v>
      </c>
      <c r="C1983" t="s">
        <v>365</v>
      </c>
    </row>
    <row r="1984" spans="1:3" x14ac:dyDescent="0.25">
      <c r="A1984" t="s">
        <v>191</v>
      </c>
      <c r="B1984" t="s">
        <v>6</v>
      </c>
      <c r="C1984" t="s">
        <v>366</v>
      </c>
    </row>
    <row r="1985" spans="1:3" x14ac:dyDescent="0.25">
      <c r="A1985" t="s">
        <v>191</v>
      </c>
      <c r="B1985" t="s">
        <v>0</v>
      </c>
      <c r="C1985" t="s">
        <v>366</v>
      </c>
    </row>
    <row r="1986" spans="1:3" x14ac:dyDescent="0.25">
      <c r="A1986" t="s">
        <v>191</v>
      </c>
      <c r="B1986" t="s">
        <v>0</v>
      </c>
      <c r="C1986" t="s">
        <v>367</v>
      </c>
    </row>
    <row r="1987" spans="1:3" x14ac:dyDescent="0.25">
      <c r="A1987" t="s">
        <v>191</v>
      </c>
      <c r="B1987" t="s">
        <v>6</v>
      </c>
      <c r="C1987" t="s">
        <v>367</v>
      </c>
    </row>
    <row r="1988" spans="1:3" x14ac:dyDescent="0.25">
      <c r="A1988" t="s">
        <v>191</v>
      </c>
      <c r="B1988" t="s">
        <v>6</v>
      </c>
      <c r="C1988" t="s">
        <v>368</v>
      </c>
    </row>
    <row r="1989" spans="1:3" x14ac:dyDescent="0.25">
      <c r="A1989" t="s">
        <v>191</v>
      </c>
      <c r="B1989" t="s">
        <v>0</v>
      </c>
      <c r="C1989" t="s">
        <v>368</v>
      </c>
    </row>
    <row r="1990" spans="1:3" x14ac:dyDescent="0.25">
      <c r="A1990" t="s">
        <v>191</v>
      </c>
      <c r="B1990" t="s">
        <v>0</v>
      </c>
      <c r="C1990" t="s">
        <v>369</v>
      </c>
    </row>
    <row r="1991" spans="1:3" x14ac:dyDescent="0.25">
      <c r="A1991" t="s">
        <v>191</v>
      </c>
      <c r="B1991" t="s">
        <v>6</v>
      </c>
      <c r="C1991" t="s">
        <v>369</v>
      </c>
    </row>
    <row r="1992" spans="1:3" x14ac:dyDescent="0.25">
      <c r="A1992" t="s">
        <v>412</v>
      </c>
      <c r="B1992" t="s">
        <v>0</v>
      </c>
      <c r="C1992" t="s">
        <v>365</v>
      </c>
    </row>
    <row r="1993" spans="1:3" x14ac:dyDescent="0.25">
      <c r="A1993" t="s">
        <v>412</v>
      </c>
      <c r="B1993" t="s">
        <v>6</v>
      </c>
      <c r="C1993" t="s">
        <v>365</v>
      </c>
    </row>
    <row r="1994" spans="1:3" x14ac:dyDescent="0.25">
      <c r="A1994" t="s">
        <v>412</v>
      </c>
      <c r="B1994" t="s">
        <v>0</v>
      </c>
      <c r="C1994" t="s">
        <v>366</v>
      </c>
    </row>
    <row r="1995" spans="1:3" x14ac:dyDescent="0.25">
      <c r="A1995" t="s">
        <v>412</v>
      </c>
      <c r="B1995" t="s">
        <v>0</v>
      </c>
      <c r="C1995" t="s">
        <v>367</v>
      </c>
    </row>
    <row r="1996" spans="1:3" x14ac:dyDescent="0.25">
      <c r="A1996" t="s">
        <v>412</v>
      </c>
      <c r="B1996" t="s">
        <v>6</v>
      </c>
      <c r="C1996" t="s">
        <v>367</v>
      </c>
    </row>
    <row r="1997" spans="1:3" x14ac:dyDescent="0.25">
      <c r="A1997" t="s">
        <v>412</v>
      </c>
      <c r="B1997" t="s">
        <v>0</v>
      </c>
      <c r="C1997" t="s">
        <v>368</v>
      </c>
    </row>
    <row r="1998" spans="1:3" x14ac:dyDescent="0.25">
      <c r="A1998" t="s">
        <v>412</v>
      </c>
      <c r="B1998" t="s">
        <v>6</v>
      </c>
      <c r="C1998" t="s">
        <v>369</v>
      </c>
    </row>
    <row r="1999" spans="1:3" x14ac:dyDescent="0.25">
      <c r="A1999" t="s">
        <v>291</v>
      </c>
      <c r="B1999" t="s">
        <v>0</v>
      </c>
      <c r="C1999" t="s">
        <v>365</v>
      </c>
    </row>
    <row r="2000" spans="1:3" x14ac:dyDescent="0.25">
      <c r="A2000" t="s">
        <v>291</v>
      </c>
      <c r="B2000" t="s">
        <v>6</v>
      </c>
      <c r="C2000" t="s">
        <v>365</v>
      </c>
    </row>
    <row r="2001" spans="1:3" x14ac:dyDescent="0.25">
      <c r="A2001" t="s">
        <v>291</v>
      </c>
      <c r="B2001" t="s">
        <v>6</v>
      </c>
      <c r="C2001" t="s">
        <v>366</v>
      </c>
    </row>
    <row r="2002" spans="1:3" x14ac:dyDescent="0.25">
      <c r="A2002" t="s">
        <v>291</v>
      </c>
      <c r="B2002" t="s">
        <v>0</v>
      </c>
      <c r="C2002" t="s">
        <v>366</v>
      </c>
    </row>
    <row r="2003" spans="1:3" x14ac:dyDescent="0.25">
      <c r="A2003" t="s">
        <v>291</v>
      </c>
      <c r="B2003" t="s">
        <v>0</v>
      </c>
      <c r="C2003" t="s">
        <v>367</v>
      </c>
    </row>
    <row r="2004" spans="1:3" x14ac:dyDescent="0.25">
      <c r="A2004" t="s">
        <v>291</v>
      </c>
      <c r="B2004" t="s">
        <v>6</v>
      </c>
      <c r="C2004" t="s">
        <v>367</v>
      </c>
    </row>
    <row r="2005" spans="1:3" x14ac:dyDescent="0.25">
      <c r="A2005" t="s">
        <v>291</v>
      </c>
      <c r="B2005" t="s">
        <v>0</v>
      </c>
      <c r="C2005" t="s">
        <v>368</v>
      </c>
    </row>
    <row r="2006" spans="1:3" x14ac:dyDescent="0.25">
      <c r="A2006" t="s">
        <v>291</v>
      </c>
      <c r="B2006" t="s">
        <v>6</v>
      </c>
      <c r="C2006" t="s">
        <v>369</v>
      </c>
    </row>
    <row r="2007" spans="1:3" x14ac:dyDescent="0.25">
      <c r="A2007" t="s">
        <v>292</v>
      </c>
      <c r="B2007" t="s">
        <v>0</v>
      </c>
      <c r="C2007" t="s">
        <v>365</v>
      </c>
    </row>
    <row r="2008" spans="1:3" x14ac:dyDescent="0.25">
      <c r="A2008" t="s">
        <v>292</v>
      </c>
      <c r="B2008" t="s">
        <v>6</v>
      </c>
      <c r="C2008" t="s">
        <v>365</v>
      </c>
    </row>
    <row r="2009" spans="1:3" x14ac:dyDescent="0.25">
      <c r="A2009" t="s">
        <v>292</v>
      </c>
      <c r="B2009" t="s">
        <v>6</v>
      </c>
      <c r="C2009" t="s">
        <v>370</v>
      </c>
    </row>
    <row r="2010" spans="1:3" x14ac:dyDescent="0.25">
      <c r="A2010" t="s">
        <v>292</v>
      </c>
      <c r="B2010" t="s">
        <v>6</v>
      </c>
      <c r="C2010" t="s">
        <v>371</v>
      </c>
    </row>
    <row r="2011" spans="1:3" x14ac:dyDescent="0.25">
      <c r="A2011" t="s">
        <v>292</v>
      </c>
      <c r="B2011" t="s">
        <v>6</v>
      </c>
      <c r="C2011" t="s">
        <v>366</v>
      </c>
    </row>
    <row r="2012" spans="1:3" x14ac:dyDescent="0.25">
      <c r="A2012" t="s">
        <v>292</v>
      </c>
      <c r="B2012" t="s">
        <v>0</v>
      </c>
      <c r="C2012" t="s">
        <v>366</v>
      </c>
    </row>
    <row r="2013" spans="1:3" x14ac:dyDescent="0.25">
      <c r="A2013" t="s">
        <v>292</v>
      </c>
      <c r="B2013" t="s">
        <v>0</v>
      </c>
      <c r="C2013" t="s">
        <v>367</v>
      </c>
    </row>
    <row r="2014" spans="1:3" x14ac:dyDescent="0.25">
      <c r="A2014" t="s">
        <v>292</v>
      </c>
      <c r="B2014" t="s">
        <v>6</v>
      </c>
      <c r="C2014" t="s">
        <v>367</v>
      </c>
    </row>
    <row r="2015" spans="1:3" x14ac:dyDescent="0.25">
      <c r="A2015" t="s">
        <v>292</v>
      </c>
      <c r="B2015" t="s">
        <v>0</v>
      </c>
      <c r="C2015" t="s">
        <v>368</v>
      </c>
    </row>
    <row r="2016" spans="1:3" x14ac:dyDescent="0.25">
      <c r="A2016" t="s">
        <v>292</v>
      </c>
      <c r="B2016" t="s">
        <v>0</v>
      </c>
      <c r="C2016" t="s">
        <v>369</v>
      </c>
    </row>
    <row r="2017" spans="1:3" x14ac:dyDescent="0.25">
      <c r="A2017" t="s">
        <v>292</v>
      </c>
      <c r="B2017" t="s">
        <v>6</v>
      </c>
      <c r="C2017" t="s">
        <v>369</v>
      </c>
    </row>
    <row r="2018" spans="1:3" x14ac:dyDescent="0.25">
      <c r="A2018" t="s">
        <v>192</v>
      </c>
      <c r="B2018" t="s">
        <v>0</v>
      </c>
      <c r="C2018" t="s">
        <v>365</v>
      </c>
    </row>
    <row r="2019" spans="1:3" x14ac:dyDescent="0.25">
      <c r="A2019" t="s">
        <v>192</v>
      </c>
      <c r="B2019" t="s">
        <v>6</v>
      </c>
      <c r="C2019" t="s">
        <v>365</v>
      </c>
    </row>
    <row r="2020" spans="1:3" x14ac:dyDescent="0.25">
      <c r="A2020" t="s">
        <v>192</v>
      </c>
      <c r="B2020" t="s">
        <v>6</v>
      </c>
      <c r="C2020" t="s">
        <v>371</v>
      </c>
    </row>
    <row r="2021" spans="1:3" x14ac:dyDescent="0.25">
      <c r="A2021" t="s">
        <v>192</v>
      </c>
      <c r="B2021" t="s">
        <v>0</v>
      </c>
      <c r="C2021" t="s">
        <v>366</v>
      </c>
    </row>
    <row r="2022" spans="1:3" x14ac:dyDescent="0.25">
      <c r="A2022" t="s">
        <v>192</v>
      </c>
      <c r="B2022" t="s">
        <v>0</v>
      </c>
      <c r="C2022" t="s">
        <v>367</v>
      </c>
    </row>
    <row r="2023" spans="1:3" x14ac:dyDescent="0.25">
      <c r="A2023" t="s">
        <v>192</v>
      </c>
      <c r="B2023" t="s">
        <v>6</v>
      </c>
      <c r="C2023" t="s">
        <v>367</v>
      </c>
    </row>
    <row r="2024" spans="1:3" x14ac:dyDescent="0.25">
      <c r="A2024" t="s">
        <v>192</v>
      </c>
      <c r="B2024" t="s">
        <v>0</v>
      </c>
      <c r="C2024" t="s">
        <v>368</v>
      </c>
    </row>
    <row r="2025" spans="1:3" x14ac:dyDescent="0.25">
      <c r="A2025" t="s">
        <v>192</v>
      </c>
      <c r="B2025" t="s">
        <v>6</v>
      </c>
      <c r="C2025" t="s">
        <v>369</v>
      </c>
    </row>
    <row r="2026" spans="1:3" x14ac:dyDescent="0.25">
      <c r="A2026" t="s">
        <v>657</v>
      </c>
      <c r="B2026" t="s">
        <v>0</v>
      </c>
      <c r="C2026" t="s">
        <v>365</v>
      </c>
    </row>
    <row r="2027" spans="1:3" x14ac:dyDescent="0.25">
      <c r="A2027" t="s">
        <v>657</v>
      </c>
      <c r="B2027" t="s">
        <v>6</v>
      </c>
      <c r="C2027" t="s">
        <v>365</v>
      </c>
    </row>
    <row r="2028" spans="1:3" x14ac:dyDescent="0.25">
      <c r="A2028" t="s">
        <v>657</v>
      </c>
      <c r="B2028" t="s">
        <v>6</v>
      </c>
      <c r="C2028" t="s">
        <v>370</v>
      </c>
    </row>
    <row r="2029" spans="1:3" x14ac:dyDescent="0.25">
      <c r="A2029" t="s">
        <v>657</v>
      </c>
      <c r="B2029" t="s">
        <v>6</v>
      </c>
      <c r="C2029" t="s">
        <v>371</v>
      </c>
    </row>
    <row r="2030" spans="1:3" x14ac:dyDescent="0.25">
      <c r="A2030" t="s">
        <v>657</v>
      </c>
      <c r="B2030" t="s">
        <v>6</v>
      </c>
      <c r="C2030" t="s">
        <v>366</v>
      </c>
    </row>
    <row r="2031" spans="1:3" x14ac:dyDescent="0.25">
      <c r="A2031" t="s">
        <v>657</v>
      </c>
      <c r="B2031" t="s">
        <v>0</v>
      </c>
      <c r="C2031" t="s">
        <v>366</v>
      </c>
    </row>
    <row r="2032" spans="1:3" x14ac:dyDescent="0.25">
      <c r="A2032" t="s">
        <v>657</v>
      </c>
      <c r="B2032" t="s">
        <v>0</v>
      </c>
      <c r="C2032" t="s">
        <v>367</v>
      </c>
    </row>
    <row r="2033" spans="1:3" x14ac:dyDescent="0.25">
      <c r="A2033" t="s">
        <v>657</v>
      </c>
      <c r="B2033" t="s">
        <v>6</v>
      </c>
      <c r="C2033" t="s">
        <v>367</v>
      </c>
    </row>
    <row r="2034" spans="1:3" x14ac:dyDescent="0.25">
      <c r="A2034" t="s">
        <v>657</v>
      </c>
      <c r="B2034" t="s">
        <v>0</v>
      </c>
      <c r="C2034" t="s">
        <v>368</v>
      </c>
    </row>
    <row r="2035" spans="1:3" x14ac:dyDescent="0.25">
      <c r="A2035" t="s">
        <v>657</v>
      </c>
      <c r="B2035" t="s">
        <v>6</v>
      </c>
      <c r="C2035" t="s">
        <v>369</v>
      </c>
    </row>
    <row r="2036" spans="1:3" x14ac:dyDescent="0.25">
      <c r="A2036" t="s">
        <v>193</v>
      </c>
      <c r="B2036" t="s">
        <v>0</v>
      </c>
      <c r="C2036" t="s">
        <v>365</v>
      </c>
    </row>
    <row r="2037" spans="1:3" x14ac:dyDescent="0.25">
      <c r="A2037" t="s">
        <v>193</v>
      </c>
      <c r="B2037" t="s">
        <v>6</v>
      </c>
      <c r="C2037" t="s">
        <v>365</v>
      </c>
    </row>
    <row r="2038" spans="1:3" x14ac:dyDescent="0.25">
      <c r="A2038" t="s">
        <v>193</v>
      </c>
      <c r="B2038" t="s">
        <v>0</v>
      </c>
      <c r="C2038" t="s">
        <v>366</v>
      </c>
    </row>
    <row r="2039" spans="1:3" x14ac:dyDescent="0.25">
      <c r="A2039" t="s">
        <v>193</v>
      </c>
      <c r="B2039" t="s">
        <v>0</v>
      </c>
      <c r="C2039" t="s">
        <v>367</v>
      </c>
    </row>
    <row r="2040" spans="1:3" x14ac:dyDescent="0.25">
      <c r="A2040" t="s">
        <v>193</v>
      </c>
      <c r="B2040" t="s">
        <v>0</v>
      </c>
      <c r="C2040" t="s">
        <v>368</v>
      </c>
    </row>
    <row r="2041" spans="1:3" x14ac:dyDescent="0.25">
      <c r="A2041" t="s">
        <v>193</v>
      </c>
      <c r="B2041" t="s">
        <v>0</v>
      </c>
      <c r="C2041" t="s">
        <v>369</v>
      </c>
    </row>
    <row r="2042" spans="1:3" x14ac:dyDescent="0.25">
      <c r="A2042" t="s">
        <v>193</v>
      </c>
      <c r="B2042" t="s">
        <v>6</v>
      </c>
      <c r="C2042" t="s">
        <v>369</v>
      </c>
    </row>
    <row r="2043" spans="1:3" x14ac:dyDescent="0.25">
      <c r="A2043" t="s">
        <v>413</v>
      </c>
      <c r="B2043" t="s">
        <v>0</v>
      </c>
      <c r="C2043" t="s">
        <v>365</v>
      </c>
    </row>
    <row r="2044" spans="1:3" x14ac:dyDescent="0.25">
      <c r="A2044" t="s">
        <v>413</v>
      </c>
      <c r="B2044" t="s">
        <v>6</v>
      </c>
      <c r="C2044" t="s">
        <v>365</v>
      </c>
    </row>
    <row r="2045" spans="1:3" x14ac:dyDescent="0.25">
      <c r="A2045" t="s">
        <v>413</v>
      </c>
      <c r="B2045" t="s">
        <v>6</v>
      </c>
      <c r="C2045" t="s">
        <v>366</v>
      </c>
    </row>
    <row r="2046" spans="1:3" x14ac:dyDescent="0.25">
      <c r="A2046" t="s">
        <v>413</v>
      </c>
      <c r="B2046" t="s">
        <v>0</v>
      </c>
      <c r="C2046" t="s">
        <v>366</v>
      </c>
    </row>
    <row r="2047" spans="1:3" x14ac:dyDescent="0.25">
      <c r="A2047" t="s">
        <v>413</v>
      </c>
      <c r="B2047" t="s">
        <v>0</v>
      </c>
      <c r="C2047" t="s">
        <v>367</v>
      </c>
    </row>
    <row r="2048" spans="1:3" x14ac:dyDescent="0.25">
      <c r="A2048" t="s">
        <v>413</v>
      </c>
      <c r="B2048" t="s">
        <v>6</v>
      </c>
      <c r="C2048" t="s">
        <v>367</v>
      </c>
    </row>
    <row r="2049" spans="1:4" x14ac:dyDescent="0.25">
      <c r="A2049" t="s">
        <v>413</v>
      </c>
      <c r="B2049" t="s">
        <v>6</v>
      </c>
      <c r="C2049" t="s">
        <v>368</v>
      </c>
    </row>
    <row r="2050" spans="1:4" x14ac:dyDescent="0.25">
      <c r="A2050" t="s">
        <v>413</v>
      </c>
      <c r="B2050" t="s">
        <v>0</v>
      </c>
      <c r="C2050" t="s">
        <v>368</v>
      </c>
    </row>
    <row r="2051" spans="1:4" x14ac:dyDescent="0.25">
      <c r="A2051" t="s">
        <v>413</v>
      </c>
      <c r="B2051" t="s">
        <v>0</v>
      </c>
      <c r="C2051" t="s">
        <v>369</v>
      </c>
    </row>
    <row r="2052" spans="1:4" x14ac:dyDescent="0.25">
      <c r="A2052" t="s">
        <v>413</v>
      </c>
      <c r="B2052" t="s">
        <v>6</v>
      </c>
      <c r="C2052" t="s">
        <v>369</v>
      </c>
    </row>
    <row r="2053" spans="1:4" x14ac:dyDescent="0.25">
      <c r="A2053" t="s">
        <v>175</v>
      </c>
      <c r="B2053" t="s">
        <v>0</v>
      </c>
      <c r="C2053" t="s">
        <v>365</v>
      </c>
      <c r="D2053" t="s">
        <v>377</v>
      </c>
    </row>
    <row r="2054" spans="1:4" x14ac:dyDescent="0.25">
      <c r="A2054" t="s">
        <v>175</v>
      </c>
      <c r="B2054" t="s">
        <v>6</v>
      </c>
      <c r="C2054" t="s">
        <v>365</v>
      </c>
      <c r="D2054" t="s">
        <v>376</v>
      </c>
    </row>
    <row r="2055" spans="1:4" x14ac:dyDescent="0.25">
      <c r="A2055" t="s">
        <v>175</v>
      </c>
      <c r="B2055" t="s">
        <v>6</v>
      </c>
      <c r="C2055" t="s">
        <v>366</v>
      </c>
      <c r="D2055" t="s">
        <v>376</v>
      </c>
    </row>
    <row r="2056" spans="1:4" x14ac:dyDescent="0.25">
      <c r="A2056" t="s">
        <v>175</v>
      </c>
      <c r="B2056" t="s">
        <v>0</v>
      </c>
      <c r="C2056" t="s">
        <v>366</v>
      </c>
      <c r="D2056" t="s">
        <v>377</v>
      </c>
    </row>
    <row r="2057" spans="1:4" x14ac:dyDescent="0.25">
      <c r="A2057" t="s">
        <v>175</v>
      </c>
      <c r="B2057" t="s">
        <v>0</v>
      </c>
      <c r="C2057" t="s">
        <v>367</v>
      </c>
      <c r="D2057" t="s">
        <v>377</v>
      </c>
    </row>
    <row r="2058" spans="1:4" x14ac:dyDescent="0.25">
      <c r="A2058" t="s">
        <v>175</v>
      </c>
      <c r="B2058" t="s">
        <v>6</v>
      </c>
      <c r="C2058" t="s">
        <v>367</v>
      </c>
      <c r="D2058" t="s">
        <v>376</v>
      </c>
    </row>
    <row r="2059" spans="1:4" x14ac:dyDescent="0.25">
      <c r="A2059" t="s">
        <v>175</v>
      </c>
      <c r="B2059" t="s">
        <v>6</v>
      </c>
      <c r="C2059" t="s">
        <v>368</v>
      </c>
      <c r="D2059" t="s">
        <v>376</v>
      </c>
    </row>
    <row r="2060" spans="1:4" x14ac:dyDescent="0.25">
      <c r="A2060" t="s">
        <v>175</v>
      </c>
      <c r="B2060" t="s">
        <v>0</v>
      </c>
      <c r="C2060" t="s">
        <v>368</v>
      </c>
      <c r="D2060" t="s">
        <v>377</v>
      </c>
    </row>
    <row r="2061" spans="1:4" x14ac:dyDescent="0.25">
      <c r="A2061" t="s">
        <v>175</v>
      </c>
      <c r="B2061" t="s">
        <v>6</v>
      </c>
      <c r="C2061" t="s">
        <v>369</v>
      </c>
      <c r="D2061" t="s">
        <v>376</v>
      </c>
    </row>
    <row r="2062" spans="1:4" x14ac:dyDescent="0.25">
      <c r="A2062" t="s">
        <v>175</v>
      </c>
      <c r="B2062" t="s">
        <v>6</v>
      </c>
      <c r="C2062" t="s">
        <v>227</v>
      </c>
      <c r="D2062" t="s">
        <v>376</v>
      </c>
    </row>
    <row r="2063" spans="1:4" x14ac:dyDescent="0.25">
      <c r="A2063" t="s">
        <v>175</v>
      </c>
      <c r="B2063" t="s">
        <v>0</v>
      </c>
      <c r="C2063" t="s">
        <v>227</v>
      </c>
      <c r="D2063" t="s">
        <v>377</v>
      </c>
    </row>
    <row r="2064" spans="1:4" x14ac:dyDescent="0.25">
      <c r="A2064" t="s">
        <v>194</v>
      </c>
      <c r="B2064" t="s">
        <v>0</v>
      </c>
      <c r="C2064" t="s">
        <v>365</v>
      </c>
    </row>
    <row r="2065" spans="1:3" x14ac:dyDescent="0.25">
      <c r="A2065" t="s">
        <v>194</v>
      </c>
      <c r="B2065" t="s">
        <v>6</v>
      </c>
      <c r="C2065" t="s">
        <v>365</v>
      </c>
    </row>
    <row r="2066" spans="1:3" x14ac:dyDescent="0.25">
      <c r="A2066" t="s">
        <v>194</v>
      </c>
      <c r="B2066" t="s">
        <v>6</v>
      </c>
      <c r="C2066" t="s">
        <v>371</v>
      </c>
    </row>
    <row r="2067" spans="1:3" x14ac:dyDescent="0.25">
      <c r="A2067" t="s">
        <v>194</v>
      </c>
      <c r="B2067" t="s">
        <v>0</v>
      </c>
      <c r="C2067" t="s">
        <v>371</v>
      </c>
    </row>
    <row r="2068" spans="1:3" x14ac:dyDescent="0.25">
      <c r="A2068" t="s">
        <v>194</v>
      </c>
      <c r="B2068" t="s">
        <v>0</v>
      </c>
      <c r="C2068" t="s">
        <v>366</v>
      </c>
    </row>
    <row r="2069" spans="1:3" x14ac:dyDescent="0.25">
      <c r="A2069" t="s">
        <v>194</v>
      </c>
      <c r="B2069" t="s">
        <v>6</v>
      </c>
      <c r="C2069" t="s">
        <v>366</v>
      </c>
    </row>
    <row r="2070" spans="1:3" x14ac:dyDescent="0.25">
      <c r="A2070" t="s">
        <v>194</v>
      </c>
      <c r="B2070" t="s">
        <v>6</v>
      </c>
      <c r="C2070" t="s">
        <v>367</v>
      </c>
    </row>
    <row r="2071" spans="1:3" x14ac:dyDescent="0.25">
      <c r="A2071" t="s">
        <v>194</v>
      </c>
      <c r="B2071" t="s">
        <v>0</v>
      </c>
      <c r="C2071" t="s">
        <v>367</v>
      </c>
    </row>
    <row r="2072" spans="1:3" x14ac:dyDescent="0.25">
      <c r="A2072" t="s">
        <v>194</v>
      </c>
      <c r="B2072" t="s">
        <v>0</v>
      </c>
      <c r="C2072" t="s">
        <v>368</v>
      </c>
    </row>
    <row r="2073" spans="1:3" x14ac:dyDescent="0.25">
      <c r="A2073" t="s">
        <v>194</v>
      </c>
      <c r="B2073" t="s">
        <v>6</v>
      </c>
      <c r="C2073" t="s">
        <v>369</v>
      </c>
    </row>
    <row r="2074" spans="1:3" x14ac:dyDescent="0.25">
      <c r="A2074" t="s">
        <v>414</v>
      </c>
      <c r="B2074" t="s">
        <v>0</v>
      </c>
      <c r="C2074" t="s">
        <v>365</v>
      </c>
    </row>
    <row r="2075" spans="1:3" x14ac:dyDescent="0.25">
      <c r="A2075" t="s">
        <v>414</v>
      </c>
      <c r="B2075" t="s">
        <v>0</v>
      </c>
      <c r="C2075" t="s">
        <v>366</v>
      </c>
    </row>
    <row r="2076" spans="1:3" x14ac:dyDescent="0.25">
      <c r="A2076" t="s">
        <v>414</v>
      </c>
      <c r="B2076" t="s">
        <v>6</v>
      </c>
      <c r="C2076" t="s">
        <v>366</v>
      </c>
    </row>
    <row r="2077" spans="1:3" x14ac:dyDescent="0.25">
      <c r="A2077" t="s">
        <v>414</v>
      </c>
      <c r="B2077" t="s">
        <v>6</v>
      </c>
      <c r="C2077" t="s">
        <v>367</v>
      </c>
    </row>
    <row r="2078" spans="1:3" x14ac:dyDescent="0.25">
      <c r="A2078" t="s">
        <v>414</v>
      </c>
      <c r="B2078" t="s">
        <v>0</v>
      </c>
      <c r="C2078" t="s">
        <v>367</v>
      </c>
    </row>
    <row r="2079" spans="1:3" x14ac:dyDescent="0.25">
      <c r="A2079" t="s">
        <v>414</v>
      </c>
      <c r="B2079" t="s">
        <v>0</v>
      </c>
      <c r="C2079" t="s">
        <v>368</v>
      </c>
    </row>
    <row r="2080" spans="1:3" x14ac:dyDescent="0.25">
      <c r="A2080" t="s">
        <v>414</v>
      </c>
      <c r="B2080" t="s">
        <v>6</v>
      </c>
      <c r="C2080" t="s">
        <v>369</v>
      </c>
    </row>
    <row r="2081" spans="1:3" x14ac:dyDescent="0.25">
      <c r="A2081" t="s">
        <v>195</v>
      </c>
      <c r="B2081" t="s">
        <v>0</v>
      </c>
      <c r="C2081" t="s">
        <v>365</v>
      </c>
    </row>
    <row r="2082" spans="1:3" x14ac:dyDescent="0.25">
      <c r="A2082" t="s">
        <v>195</v>
      </c>
      <c r="B2082" t="s">
        <v>6</v>
      </c>
      <c r="C2082" t="s">
        <v>365</v>
      </c>
    </row>
    <row r="2083" spans="1:3" x14ac:dyDescent="0.25">
      <c r="A2083" t="s">
        <v>195</v>
      </c>
      <c r="B2083" t="s">
        <v>6</v>
      </c>
      <c r="C2083" t="s">
        <v>366</v>
      </c>
    </row>
    <row r="2084" spans="1:3" x14ac:dyDescent="0.25">
      <c r="A2084" t="s">
        <v>195</v>
      </c>
      <c r="B2084" t="s">
        <v>0</v>
      </c>
      <c r="C2084" t="s">
        <v>366</v>
      </c>
    </row>
    <row r="2085" spans="1:3" x14ac:dyDescent="0.25">
      <c r="A2085" t="s">
        <v>195</v>
      </c>
      <c r="B2085" t="s">
        <v>0</v>
      </c>
      <c r="C2085" t="s">
        <v>367</v>
      </c>
    </row>
    <row r="2086" spans="1:3" x14ac:dyDescent="0.25">
      <c r="A2086" t="s">
        <v>195</v>
      </c>
      <c r="B2086" t="s">
        <v>6</v>
      </c>
      <c r="C2086" t="s">
        <v>367</v>
      </c>
    </row>
    <row r="2087" spans="1:3" x14ac:dyDescent="0.25">
      <c r="A2087" t="s">
        <v>195</v>
      </c>
      <c r="B2087" t="s">
        <v>0</v>
      </c>
      <c r="C2087" t="s">
        <v>368</v>
      </c>
    </row>
    <row r="2088" spans="1:3" x14ac:dyDescent="0.25">
      <c r="A2088" t="s">
        <v>195</v>
      </c>
      <c r="B2088" t="s">
        <v>6</v>
      </c>
      <c r="C2088" t="s">
        <v>369</v>
      </c>
    </row>
    <row r="2089" spans="1:3" x14ac:dyDescent="0.25">
      <c r="A2089" t="s">
        <v>196</v>
      </c>
      <c r="B2089" t="s">
        <v>0</v>
      </c>
      <c r="C2089" t="s">
        <v>365</v>
      </c>
    </row>
    <row r="2090" spans="1:3" x14ac:dyDescent="0.25">
      <c r="A2090" t="s">
        <v>196</v>
      </c>
      <c r="B2090" t="s">
        <v>6</v>
      </c>
      <c r="C2090" t="s">
        <v>365</v>
      </c>
    </row>
    <row r="2091" spans="1:3" x14ac:dyDescent="0.25">
      <c r="A2091" t="s">
        <v>196</v>
      </c>
      <c r="B2091" t="s">
        <v>6</v>
      </c>
      <c r="C2091" t="s">
        <v>371</v>
      </c>
    </row>
    <row r="2092" spans="1:3" x14ac:dyDescent="0.25">
      <c r="A2092" t="s">
        <v>196</v>
      </c>
      <c r="B2092" t="s">
        <v>0</v>
      </c>
      <c r="C2092" t="s">
        <v>371</v>
      </c>
    </row>
    <row r="2093" spans="1:3" x14ac:dyDescent="0.25">
      <c r="A2093" t="s">
        <v>196</v>
      </c>
      <c r="B2093" t="s">
        <v>0</v>
      </c>
      <c r="C2093" t="s">
        <v>366</v>
      </c>
    </row>
    <row r="2094" spans="1:3" x14ac:dyDescent="0.25">
      <c r="A2094" t="s">
        <v>196</v>
      </c>
      <c r="B2094" t="s">
        <v>6</v>
      </c>
      <c r="C2094" t="s">
        <v>366</v>
      </c>
    </row>
    <row r="2095" spans="1:3" x14ac:dyDescent="0.25">
      <c r="A2095" t="s">
        <v>196</v>
      </c>
      <c r="B2095" t="s">
        <v>6</v>
      </c>
      <c r="C2095" t="s">
        <v>368</v>
      </c>
    </row>
    <row r="2096" spans="1:3" x14ac:dyDescent="0.25">
      <c r="A2096" t="s">
        <v>196</v>
      </c>
      <c r="B2096" t="s">
        <v>0</v>
      </c>
      <c r="C2096" t="s">
        <v>368</v>
      </c>
    </row>
    <row r="2097" spans="1:3" x14ac:dyDescent="0.25">
      <c r="A2097" t="s">
        <v>196</v>
      </c>
      <c r="B2097" t="s">
        <v>0</v>
      </c>
      <c r="C2097" t="s">
        <v>369</v>
      </c>
    </row>
    <row r="2098" spans="1:3" x14ac:dyDescent="0.25">
      <c r="A2098" t="s">
        <v>196</v>
      </c>
      <c r="B2098" t="s">
        <v>6</v>
      </c>
      <c r="C2098" t="s">
        <v>369</v>
      </c>
    </row>
    <row r="2099" spans="1:3" x14ac:dyDescent="0.25">
      <c r="A2099" t="s">
        <v>197</v>
      </c>
      <c r="B2099" t="s">
        <v>0</v>
      </c>
      <c r="C2099" t="s">
        <v>365</v>
      </c>
    </row>
    <row r="2100" spans="1:3" x14ac:dyDescent="0.25">
      <c r="A2100" t="s">
        <v>197</v>
      </c>
      <c r="B2100" t="s">
        <v>6</v>
      </c>
      <c r="C2100" t="s">
        <v>365</v>
      </c>
    </row>
    <row r="2101" spans="1:3" x14ac:dyDescent="0.25">
      <c r="A2101" t="s">
        <v>197</v>
      </c>
      <c r="B2101" t="s">
        <v>6</v>
      </c>
      <c r="C2101" t="s">
        <v>371</v>
      </c>
    </row>
    <row r="2102" spans="1:3" x14ac:dyDescent="0.25">
      <c r="A2102" t="s">
        <v>197</v>
      </c>
      <c r="B2102" t="s">
        <v>0</v>
      </c>
      <c r="C2102" t="s">
        <v>371</v>
      </c>
    </row>
    <row r="2103" spans="1:3" x14ac:dyDescent="0.25">
      <c r="A2103" t="s">
        <v>197</v>
      </c>
      <c r="B2103" t="s">
        <v>0</v>
      </c>
      <c r="C2103" t="s">
        <v>366</v>
      </c>
    </row>
    <row r="2104" spans="1:3" x14ac:dyDescent="0.25">
      <c r="A2104" t="s">
        <v>197</v>
      </c>
      <c r="B2104" t="s">
        <v>0</v>
      </c>
      <c r="C2104" t="s">
        <v>367</v>
      </c>
    </row>
    <row r="2105" spans="1:3" x14ac:dyDescent="0.25">
      <c r="A2105" t="s">
        <v>197</v>
      </c>
      <c r="B2105" t="s">
        <v>6</v>
      </c>
      <c r="C2105" t="s">
        <v>367</v>
      </c>
    </row>
    <row r="2106" spans="1:3" x14ac:dyDescent="0.25">
      <c r="A2106" t="s">
        <v>197</v>
      </c>
      <c r="B2106" t="s">
        <v>6</v>
      </c>
      <c r="C2106" t="s">
        <v>368</v>
      </c>
    </row>
    <row r="2107" spans="1:3" x14ac:dyDescent="0.25">
      <c r="A2107" t="s">
        <v>197</v>
      </c>
      <c r="B2107" t="s">
        <v>0</v>
      </c>
      <c r="C2107" t="s">
        <v>368</v>
      </c>
    </row>
    <row r="2108" spans="1:3" x14ac:dyDescent="0.25">
      <c r="A2108" t="s">
        <v>197</v>
      </c>
      <c r="B2108" t="s">
        <v>6</v>
      </c>
      <c r="C2108" t="s">
        <v>369</v>
      </c>
    </row>
    <row r="2109" spans="1:3" x14ac:dyDescent="0.25">
      <c r="A2109" t="s">
        <v>198</v>
      </c>
      <c r="B2109" t="s">
        <v>0</v>
      </c>
      <c r="C2109" t="s">
        <v>365</v>
      </c>
    </row>
    <row r="2110" spans="1:3" x14ac:dyDescent="0.25">
      <c r="A2110" t="s">
        <v>198</v>
      </c>
      <c r="B2110" t="s">
        <v>6</v>
      </c>
      <c r="C2110" t="s">
        <v>365</v>
      </c>
    </row>
    <row r="2111" spans="1:3" x14ac:dyDescent="0.25">
      <c r="A2111" t="s">
        <v>198</v>
      </c>
      <c r="B2111" t="s">
        <v>6</v>
      </c>
      <c r="C2111" t="s">
        <v>371</v>
      </c>
    </row>
    <row r="2112" spans="1:3" x14ac:dyDescent="0.25">
      <c r="A2112" t="s">
        <v>198</v>
      </c>
      <c r="B2112" t="s">
        <v>6</v>
      </c>
      <c r="C2112" t="s">
        <v>366</v>
      </c>
    </row>
    <row r="2113" spans="1:3" x14ac:dyDescent="0.25">
      <c r="A2113" t="s">
        <v>198</v>
      </c>
      <c r="B2113" t="s">
        <v>0</v>
      </c>
      <c r="C2113" t="s">
        <v>366</v>
      </c>
    </row>
    <row r="2114" spans="1:3" x14ac:dyDescent="0.25">
      <c r="A2114" t="s">
        <v>198</v>
      </c>
      <c r="B2114" t="s">
        <v>0</v>
      </c>
      <c r="C2114" t="s">
        <v>367</v>
      </c>
    </row>
    <row r="2115" spans="1:3" x14ac:dyDescent="0.25">
      <c r="A2115" t="s">
        <v>198</v>
      </c>
      <c r="B2115" t="s">
        <v>6</v>
      </c>
      <c r="C2115" t="s">
        <v>367</v>
      </c>
    </row>
    <row r="2116" spans="1:3" x14ac:dyDescent="0.25">
      <c r="A2116" t="s">
        <v>198</v>
      </c>
      <c r="B2116" t="s">
        <v>6</v>
      </c>
      <c r="C2116" t="s">
        <v>368</v>
      </c>
    </row>
    <row r="2117" spans="1:3" x14ac:dyDescent="0.25">
      <c r="A2117" t="s">
        <v>198</v>
      </c>
      <c r="B2117" t="s">
        <v>0</v>
      </c>
      <c r="C2117" t="s">
        <v>368</v>
      </c>
    </row>
    <row r="2118" spans="1:3" x14ac:dyDescent="0.25">
      <c r="A2118" t="s">
        <v>198</v>
      </c>
      <c r="B2118" t="s">
        <v>0</v>
      </c>
      <c r="C2118" t="s">
        <v>369</v>
      </c>
    </row>
    <row r="2119" spans="1:3" x14ac:dyDescent="0.25">
      <c r="A2119" t="s">
        <v>198</v>
      </c>
      <c r="B2119" t="s">
        <v>6</v>
      </c>
      <c r="C2119" t="s">
        <v>369</v>
      </c>
    </row>
    <row r="2120" spans="1:3" x14ac:dyDescent="0.25">
      <c r="A2120" t="s">
        <v>199</v>
      </c>
      <c r="B2120" t="s">
        <v>0</v>
      </c>
      <c r="C2120" t="s">
        <v>365</v>
      </c>
    </row>
    <row r="2121" spans="1:3" x14ac:dyDescent="0.25">
      <c r="A2121" t="s">
        <v>199</v>
      </c>
      <c r="B2121" t="s">
        <v>6</v>
      </c>
      <c r="C2121" t="s">
        <v>365</v>
      </c>
    </row>
    <row r="2122" spans="1:3" x14ac:dyDescent="0.25">
      <c r="A2122" t="s">
        <v>199</v>
      </c>
      <c r="B2122" t="s">
        <v>6</v>
      </c>
      <c r="C2122" t="s">
        <v>366</v>
      </c>
    </row>
    <row r="2123" spans="1:3" x14ac:dyDescent="0.25">
      <c r="A2123" t="s">
        <v>199</v>
      </c>
      <c r="B2123" t="s">
        <v>0</v>
      </c>
      <c r="C2123" t="s">
        <v>366</v>
      </c>
    </row>
    <row r="2124" spans="1:3" x14ac:dyDescent="0.25">
      <c r="A2124" t="s">
        <v>199</v>
      </c>
      <c r="B2124" t="s">
        <v>0</v>
      </c>
      <c r="C2124" t="s">
        <v>367</v>
      </c>
    </row>
    <row r="2125" spans="1:3" x14ac:dyDescent="0.25">
      <c r="A2125" t="s">
        <v>199</v>
      </c>
      <c r="B2125" t="s">
        <v>6</v>
      </c>
      <c r="C2125" t="s">
        <v>367</v>
      </c>
    </row>
    <row r="2126" spans="1:3" x14ac:dyDescent="0.25">
      <c r="A2126" t="s">
        <v>199</v>
      </c>
      <c r="B2126" t="s">
        <v>0</v>
      </c>
      <c r="C2126" t="s">
        <v>368</v>
      </c>
    </row>
    <row r="2127" spans="1:3" x14ac:dyDescent="0.25">
      <c r="A2127" t="s">
        <v>199</v>
      </c>
      <c r="B2127" t="s">
        <v>6</v>
      </c>
      <c r="C2127" t="s">
        <v>369</v>
      </c>
    </row>
    <row r="2128" spans="1:3" x14ac:dyDescent="0.25">
      <c r="A2128" t="s">
        <v>200</v>
      </c>
      <c r="B2128" t="s">
        <v>0</v>
      </c>
      <c r="C2128" t="s">
        <v>365</v>
      </c>
    </row>
    <row r="2129" spans="1:3" x14ac:dyDescent="0.25">
      <c r="A2129" t="s">
        <v>200</v>
      </c>
      <c r="B2129" t="s">
        <v>6</v>
      </c>
      <c r="C2129" t="s">
        <v>365</v>
      </c>
    </row>
    <row r="2130" spans="1:3" x14ac:dyDescent="0.25">
      <c r="A2130" t="s">
        <v>200</v>
      </c>
      <c r="B2130" t="s">
        <v>0</v>
      </c>
      <c r="C2130" t="s">
        <v>371</v>
      </c>
    </row>
    <row r="2131" spans="1:3" x14ac:dyDescent="0.25">
      <c r="A2131" t="s">
        <v>200</v>
      </c>
      <c r="B2131" t="s">
        <v>0</v>
      </c>
      <c r="C2131" t="s">
        <v>366</v>
      </c>
    </row>
    <row r="2132" spans="1:3" x14ac:dyDescent="0.25">
      <c r="A2132" t="s">
        <v>200</v>
      </c>
      <c r="B2132" t="s">
        <v>6</v>
      </c>
      <c r="C2132" t="s">
        <v>366</v>
      </c>
    </row>
    <row r="2133" spans="1:3" x14ac:dyDescent="0.25">
      <c r="A2133" t="s">
        <v>200</v>
      </c>
      <c r="B2133" t="s">
        <v>6</v>
      </c>
      <c r="C2133" t="s">
        <v>367</v>
      </c>
    </row>
    <row r="2134" spans="1:3" x14ac:dyDescent="0.25">
      <c r="A2134" t="s">
        <v>200</v>
      </c>
      <c r="B2134" t="s">
        <v>0</v>
      </c>
      <c r="C2134" t="s">
        <v>367</v>
      </c>
    </row>
    <row r="2135" spans="1:3" x14ac:dyDescent="0.25">
      <c r="A2135" t="s">
        <v>200</v>
      </c>
      <c r="B2135" t="s">
        <v>0</v>
      </c>
      <c r="C2135" t="s">
        <v>368</v>
      </c>
    </row>
    <row r="2136" spans="1:3" x14ac:dyDescent="0.25">
      <c r="A2136" t="s">
        <v>200</v>
      </c>
      <c r="B2136" t="s">
        <v>6</v>
      </c>
      <c r="C2136" t="s">
        <v>368</v>
      </c>
    </row>
    <row r="2137" spans="1:3" x14ac:dyDescent="0.25">
      <c r="A2137" t="s">
        <v>200</v>
      </c>
      <c r="B2137" t="s">
        <v>6</v>
      </c>
      <c r="C2137" t="s">
        <v>369</v>
      </c>
    </row>
    <row r="2138" spans="1:3" x14ac:dyDescent="0.25">
      <c r="A2138" t="s">
        <v>200</v>
      </c>
      <c r="B2138" t="s">
        <v>0</v>
      </c>
      <c r="C2138" t="s">
        <v>369</v>
      </c>
    </row>
    <row r="2139" spans="1:3" x14ac:dyDescent="0.25">
      <c r="A2139" t="s">
        <v>201</v>
      </c>
      <c r="B2139" t="s">
        <v>0</v>
      </c>
      <c r="C2139" t="s">
        <v>365</v>
      </c>
    </row>
    <row r="2140" spans="1:3" x14ac:dyDescent="0.25">
      <c r="A2140" t="s">
        <v>201</v>
      </c>
      <c r="B2140" t="s">
        <v>6</v>
      </c>
      <c r="C2140" t="s">
        <v>365</v>
      </c>
    </row>
    <row r="2141" spans="1:3" x14ac:dyDescent="0.25">
      <c r="A2141" t="s">
        <v>201</v>
      </c>
      <c r="B2141" t="s">
        <v>0</v>
      </c>
      <c r="C2141" t="s">
        <v>366</v>
      </c>
    </row>
    <row r="2142" spans="1:3" x14ac:dyDescent="0.25">
      <c r="A2142" t="s">
        <v>201</v>
      </c>
      <c r="B2142" t="s">
        <v>0</v>
      </c>
      <c r="C2142" t="s">
        <v>367</v>
      </c>
    </row>
    <row r="2143" spans="1:3" x14ac:dyDescent="0.25">
      <c r="A2143" t="s">
        <v>201</v>
      </c>
      <c r="B2143" t="s">
        <v>6</v>
      </c>
      <c r="C2143" t="s">
        <v>367</v>
      </c>
    </row>
    <row r="2144" spans="1:3" x14ac:dyDescent="0.25">
      <c r="A2144" t="s">
        <v>201</v>
      </c>
      <c r="B2144" t="s">
        <v>0</v>
      </c>
      <c r="C2144" t="s">
        <v>368</v>
      </c>
    </row>
    <row r="2145" spans="1:3" x14ac:dyDescent="0.25">
      <c r="A2145" t="s">
        <v>201</v>
      </c>
      <c r="B2145" t="s">
        <v>6</v>
      </c>
      <c r="C2145" t="s">
        <v>369</v>
      </c>
    </row>
    <row r="2146" spans="1:3" x14ac:dyDescent="0.25">
      <c r="A2146" t="s">
        <v>202</v>
      </c>
      <c r="B2146" t="s">
        <v>0</v>
      </c>
      <c r="C2146" t="s">
        <v>365</v>
      </c>
    </row>
    <row r="2147" spans="1:3" x14ac:dyDescent="0.25">
      <c r="A2147" t="s">
        <v>202</v>
      </c>
      <c r="B2147" t="s">
        <v>6</v>
      </c>
      <c r="C2147" t="s">
        <v>365</v>
      </c>
    </row>
    <row r="2148" spans="1:3" x14ac:dyDescent="0.25">
      <c r="A2148" t="s">
        <v>202</v>
      </c>
      <c r="B2148" t="s">
        <v>6</v>
      </c>
      <c r="C2148" t="s">
        <v>370</v>
      </c>
    </row>
    <row r="2149" spans="1:3" x14ac:dyDescent="0.25">
      <c r="A2149" t="s">
        <v>202</v>
      </c>
      <c r="B2149" t="s">
        <v>6</v>
      </c>
      <c r="C2149" t="s">
        <v>371</v>
      </c>
    </row>
    <row r="2150" spans="1:3" x14ac:dyDescent="0.25">
      <c r="A2150" t="s">
        <v>202</v>
      </c>
      <c r="B2150" t="s">
        <v>0</v>
      </c>
      <c r="C2150" t="s">
        <v>371</v>
      </c>
    </row>
    <row r="2151" spans="1:3" x14ac:dyDescent="0.25">
      <c r="A2151" t="s">
        <v>202</v>
      </c>
      <c r="B2151" t="s">
        <v>0</v>
      </c>
      <c r="C2151" t="s">
        <v>367</v>
      </c>
    </row>
    <row r="2152" spans="1:3" x14ac:dyDescent="0.25">
      <c r="A2152" t="s">
        <v>202</v>
      </c>
      <c r="B2152" t="s">
        <v>6</v>
      </c>
      <c r="C2152" t="s">
        <v>367</v>
      </c>
    </row>
    <row r="2153" spans="1:3" x14ac:dyDescent="0.25">
      <c r="A2153" t="s">
        <v>202</v>
      </c>
      <c r="B2153" t="s">
        <v>6</v>
      </c>
      <c r="C2153" t="s">
        <v>368</v>
      </c>
    </row>
    <row r="2154" spans="1:3" x14ac:dyDescent="0.25">
      <c r="A2154" t="s">
        <v>202</v>
      </c>
      <c r="B2154" t="s">
        <v>0</v>
      </c>
      <c r="C2154" t="s">
        <v>368</v>
      </c>
    </row>
    <row r="2155" spans="1:3" x14ac:dyDescent="0.25">
      <c r="A2155" t="s">
        <v>202</v>
      </c>
      <c r="B2155" t="s">
        <v>0</v>
      </c>
      <c r="C2155" t="s">
        <v>369</v>
      </c>
    </row>
    <row r="2156" spans="1:3" x14ac:dyDescent="0.25">
      <c r="A2156" t="s">
        <v>202</v>
      </c>
      <c r="B2156" t="s">
        <v>6</v>
      </c>
      <c r="C2156" t="s">
        <v>369</v>
      </c>
    </row>
    <row r="2157" spans="1:3" x14ac:dyDescent="0.25">
      <c r="A2157" t="s">
        <v>203</v>
      </c>
      <c r="B2157" t="s">
        <v>0</v>
      </c>
      <c r="C2157" t="s">
        <v>365</v>
      </c>
    </row>
    <row r="2158" spans="1:3" x14ac:dyDescent="0.25">
      <c r="A2158" t="s">
        <v>203</v>
      </c>
      <c r="B2158" t="s">
        <v>6</v>
      </c>
      <c r="C2158" t="s">
        <v>365</v>
      </c>
    </row>
    <row r="2159" spans="1:3" x14ac:dyDescent="0.25">
      <c r="A2159" t="s">
        <v>203</v>
      </c>
      <c r="B2159" t="s">
        <v>6</v>
      </c>
      <c r="C2159" t="s">
        <v>371</v>
      </c>
    </row>
    <row r="2160" spans="1:3" x14ac:dyDescent="0.25">
      <c r="A2160" t="s">
        <v>203</v>
      </c>
      <c r="B2160" t="s">
        <v>6</v>
      </c>
      <c r="C2160" t="s">
        <v>367</v>
      </c>
    </row>
    <row r="2161" spans="1:3" x14ac:dyDescent="0.25">
      <c r="A2161" t="s">
        <v>203</v>
      </c>
      <c r="B2161" t="s">
        <v>0</v>
      </c>
      <c r="C2161" t="s">
        <v>367</v>
      </c>
    </row>
    <row r="2162" spans="1:3" x14ac:dyDescent="0.25">
      <c r="A2162" t="s">
        <v>203</v>
      </c>
      <c r="B2162" t="s">
        <v>0</v>
      </c>
      <c r="C2162" t="s">
        <v>368</v>
      </c>
    </row>
    <row r="2163" spans="1:3" x14ac:dyDescent="0.25">
      <c r="A2163" t="s">
        <v>203</v>
      </c>
      <c r="B2163" t="s">
        <v>6</v>
      </c>
      <c r="C2163" t="s">
        <v>369</v>
      </c>
    </row>
    <row r="2164" spans="1:3" x14ac:dyDescent="0.25">
      <c r="A2164" t="s">
        <v>204</v>
      </c>
      <c r="B2164" t="s">
        <v>0</v>
      </c>
      <c r="C2164" t="s">
        <v>365</v>
      </c>
    </row>
    <row r="2165" spans="1:3" x14ac:dyDescent="0.25">
      <c r="A2165" t="s">
        <v>204</v>
      </c>
      <c r="B2165" t="s">
        <v>6</v>
      </c>
      <c r="C2165" t="s">
        <v>365</v>
      </c>
    </row>
    <row r="2166" spans="1:3" x14ac:dyDescent="0.25">
      <c r="A2166" t="s">
        <v>204</v>
      </c>
      <c r="B2166" t="s">
        <v>6</v>
      </c>
      <c r="C2166" t="s">
        <v>370</v>
      </c>
    </row>
    <row r="2167" spans="1:3" x14ac:dyDescent="0.25">
      <c r="A2167" t="s">
        <v>204</v>
      </c>
      <c r="B2167" t="s">
        <v>6</v>
      </c>
      <c r="C2167" t="s">
        <v>366</v>
      </c>
    </row>
    <row r="2168" spans="1:3" x14ac:dyDescent="0.25">
      <c r="A2168" t="s">
        <v>204</v>
      </c>
      <c r="B2168" t="s">
        <v>0</v>
      </c>
      <c r="C2168" t="s">
        <v>366</v>
      </c>
    </row>
    <row r="2169" spans="1:3" x14ac:dyDescent="0.25">
      <c r="A2169" t="s">
        <v>204</v>
      </c>
      <c r="B2169" t="s">
        <v>0</v>
      </c>
      <c r="C2169" t="s">
        <v>367</v>
      </c>
    </row>
    <row r="2170" spans="1:3" x14ac:dyDescent="0.25">
      <c r="A2170" t="s">
        <v>204</v>
      </c>
      <c r="B2170" t="s">
        <v>6</v>
      </c>
      <c r="C2170" t="s">
        <v>367</v>
      </c>
    </row>
    <row r="2171" spans="1:3" x14ac:dyDescent="0.25">
      <c r="A2171" t="s">
        <v>204</v>
      </c>
      <c r="B2171" t="s">
        <v>6</v>
      </c>
      <c r="C2171" t="s">
        <v>368</v>
      </c>
    </row>
    <row r="2172" spans="1:3" x14ac:dyDescent="0.25">
      <c r="A2172" t="s">
        <v>204</v>
      </c>
      <c r="B2172" t="s">
        <v>0</v>
      </c>
      <c r="C2172" t="s">
        <v>368</v>
      </c>
    </row>
    <row r="2173" spans="1:3" x14ac:dyDescent="0.25">
      <c r="A2173" t="s">
        <v>204</v>
      </c>
      <c r="B2173" t="s">
        <v>6</v>
      </c>
      <c r="C2173" t="s">
        <v>369</v>
      </c>
    </row>
    <row r="2174" spans="1:3" x14ac:dyDescent="0.25">
      <c r="A2174" t="s">
        <v>205</v>
      </c>
      <c r="B2174" t="s">
        <v>0</v>
      </c>
      <c r="C2174" t="s">
        <v>365</v>
      </c>
    </row>
    <row r="2175" spans="1:3" x14ac:dyDescent="0.25">
      <c r="A2175" t="s">
        <v>205</v>
      </c>
      <c r="B2175" t="s">
        <v>6</v>
      </c>
      <c r="C2175" t="s">
        <v>365</v>
      </c>
    </row>
    <row r="2176" spans="1:3" x14ac:dyDescent="0.25">
      <c r="A2176" t="s">
        <v>205</v>
      </c>
      <c r="B2176" t="s">
        <v>6</v>
      </c>
      <c r="C2176" t="s">
        <v>367</v>
      </c>
    </row>
    <row r="2177" spans="1:3" x14ac:dyDescent="0.25">
      <c r="A2177" t="s">
        <v>205</v>
      </c>
      <c r="B2177" t="s">
        <v>0</v>
      </c>
      <c r="C2177" t="s">
        <v>367</v>
      </c>
    </row>
    <row r="2178" spans="1:3" x14ac:dyDescent="0.25">
      <c r="A2178" t="s">
        <v>205</v>
      </c>
      <c r="B2178" t="s">
        <v>0</v>
      </c>
      <c r="C2178" t="s">
        <v>368</v>
      </c>
    </row>
    <row r="2179" spans="1:3" x14ac:dyDescent="0.25">
      <c r="A2179" t="s">
        <v>205</v>
      </c>
      <c r="B2179" t="s">
        <v>0</v>
      </c>
      <c r="C2179" t="s">
        <v>369</v>
      </c>
    </row>
    <row r="2180" spans="1:3" x14ac:dyDescent="0.25">
      <c r="A2180" t="s">
        <v>205</v>
      </c>
      <c r="B2180" t="s">
        <v>6</v>
      </c>
      <c r="C2180" t="s">
        <v>369</v>
      </c>
    </row>
    <row r="2181" spans="1:3" x14ac:dyDescent="0.25">
      <c r="A2181" t="s">
        <v>297</v>
      </c>
      <c r="B2181" t="s">
        <v>0</v>
      </c>
      <c r="C2181" t="s">
        <v>365</v>
      </c>
    </row>
    <row r="2182" spans="1:3" x14ac:dyDescent="0.25">
      <c r="A2182" t="s">
        <v>297</v>
      </c>
      <c r="B2182" t="s">
        <v>6</v>
      </c>
      <c r="C2182" t="s">
        <v>365</v>
      </c>
    </row>
    <row r="2183" spans="1:3" x14ac:dyDescent="0.25">
      <c r="A2183" t="s">
        <v>297</v>
      </c>
      <c r="B2183" t="s">
        <v>6</v>
      </c>
      <c r="C2183" t="s">
        <v>367</v>
      </c>
    </row>
    <row r="2184" spans="1:3" x14ac:dyDescent="0.25">
      <c r="A2184" t="s">
        <v>297</v>
      </c>
      <c r="B2184" t="s">
        <v>0</v>
      </c>
      <c r="C2184" t="s">
        <v>367</v>
      </c>
    </row>
    <row r="2185" spans="1:3" x14ac:dyDescent="0.25">
      <c r="A2185" t="s">
        <v>297</v>
      </c>
      <c r="B2185" t="s">
        <v>0</v>
      </c>
      <c r="C2185" t="s">
        <v>368</v>
      </c>
    </row>
    <row r="2186" spans="1:3" x14ac:dyDescent="0.25">
      <c r="A2186" t="s">
        <v>297</v>
      </c>
      <c r="B2186" t="s">
        <v>6</v>
      </c>
      <c r="C2186" t="s">
        <v>369</v>
      </c>
    </row>
    <row r="2187" spans="1:3" x14ac:dyDescent="0.25">
      <c r="A2187" t="s">
        <v>206</v>
      </c>
      <c r="B2187" t="s">
        <v>0</v>
      </c>
      <c r="C2187" t="s">
        <v>365</v>
      </c>
    </row>
    <row r="2188" spans="1:3" x14ac:dyDescent="0.25">
      <c r="A2188" t="s">
        <v>206</v>
      </c>
      <c r="B2188" t="s">
        <v>6</v>
      </c>
      <c r="C2188" t="s">
        <v>365</v>
      </c>
    </row>
    <row r="2189" spans="1:3" x14ac:dyDescent="0.25">
      <c r="A2189" t="s">
        <v>206</v>
      </c>
      <c r="B2189" t="s">
        <v>6</v>
      </c>
      <c r="C2189" t="s">
        <v>366</v>
      </c>
    </row>
    <row r="2190" spans="1:3" x14ac:dyDescent="0.25">
      <c r="A2190" t="s">
        <v>206</v>
      </c>
      <c r="B2190" t="s">
        <v>0</v>
      </c>
      <c r="C2190" t="s">
        <v>366</v>
      </c>
    </row>
    <row r="2191" spans="1:3" x14ac:dyDescent="0.25">
      <c r="A2191" t="s">
        <v>206</v>
      </c>
      <c r="B2191" t="s">
        <v>0</v>
      </c>
      <c r="C2191" t="s">
        <v>367</v>
      </c>
    </row>
    <row r="2192" spans="1:3" x14ac:dyDescent="0.25">
      <c r="A2192" t="s">
        <v>206</v>
      </c>
      <c r="B2192" t="s">
        <v>6</v>
      </c>
      <c r="C2192" t="s">
        <v>367</v>
      </c>
    </row>
    <row r="2193" spans="1:3" x14ac:dyDescent="0.25">
      <c r="A2193" t="s">
        <v>206</v>
      </c>
      <c r="B2193" t="s">
        <v>0</v>
      </c>
      <c r="C2193" t="s">
        <v>368</v>
      </c>
    </row>
    <row r="2194" spans="1:3" x14ac:dyDescent="0.25">
      <c r="A2194" t="s">
        <v>206</v>
      </c>
      <c r="B2194" t="s">
        <v>0</v>
      </c>
      <c r="C2194" t="s">
        <v>369</v>
      </c>
    </row>
    <row r="2195" spans="1:3" x14ac:dyDescent="0.25">
      <c r="A2195" t="s">
        <v>206</v>
      </c>
      <c r="B2195" t="s">
        <v>6</v>
      </c>
      <c r="C2195" t="s">
        <v>369</v>
      </c>
    </row>
    <row r="2196" spans="1:3" x14ac:dyDescent="0.25">
      <c r="A2196" t="s">
        <v>207</v>
      </c>
      <c r="B2196" t="s">
        <v>0</v>
      </c>
      <c r="C2196" t="s">
        <v>365</v>
      </c>
    </row>
    <row r="2197" spans="1:3" x14ac:dyDescent="0.25">
      <c r="A2197" t="s">
        <v>207</v>
      </c>
      <c r="B2197" t="s">
        <v>6</v>
      </c>
      <c r="C2197" t="s">
        <v>365</v>
      </c>
    </row>
    <row r="2198" spans="1:3" x14ac:dyDescent="0.25">
      <c r="A2198" t="s">
        <v>207</v>
      </c>
      <c r="B2198" t="s">
        <v>6</v>
      </c>
      <c r="C2198" t="s">
        <v>367</v>
      </c>
    </row>
    <row r="2199" spans="1:3" x14ac:dyDescent="0.25">
      <c r="A2199" t="s">
        <v>207</v>
      </c>
      <c r="B2199" t="s">
        <v>0</v>
      </c>
      <c r="C2199" t="s">
        <v>367</v>
      </c>
    </row>
    <row r="2200" spans="1:3" x14ac:dyDescent="0.25">
      <c r="A2200" t="s">
        <v>207</v>
      </c>
      <c r="B2200" t="s">
        <v>0</v>
      </c>
      <c r="C2200" t="s">
        <v>368</v>
      </c>
    </row>
    <row r="2201" spans="1:3" x14ac:dyDescent="0.25">
      <c r="A2201" t="s">
        <v>207</v>
      </c>
      <c r="B2201" t="s">
        <v>6</v>
      </c>
      <c r="C2201" t="s">
        <v>369</v>
      </c>
    </row>
    <row r="2202" spans="1:3" x14ac:dyDescent="0.25">
      <c r="A2202" t="s">
        <v>208</v>
      </c>
      <c r="B2202" t="s">
        <v>0</v>
      </c>
      <c r="C2202" t="s">
        <v>365</v>
      </c>
    </row>
    <row r="2203" spans="1:3" x14ac:dyDescent="0.25">
      <c r="A2203" t="s">
        <v>208</v>
      </c>
      <c r="B2203" t="s">
        <v>6</v>
      </c>
      <c r="C2203" t="s">
        <v>365</v>
      </c>
    </row>
    <row r="2204" spans="1:3" x14ac:dyDescent="0.25">
      <c r="A2204" t="s">
        <v>208</v>
      </c>
      <c r="B2204" t="s">
        <v>6</v>
      </c>
      <c r="C2204" t="s">
        <v>371</v>
      </c>
    </row>
    <row r="2205" spans="1:3" x14ac:dyDescent="0.25">
      <c r="A2205" t="s">
        <v>208</v>
      </c>
      <c r="B2205" t="s">
        <v>0</v>
      </c>
      <c r="C2205" t="s">
        <v>366</v>
      </c>
    </row>
    <row r="2206" spans="1:3" x14ac:dyDescent="0.25">
      <c r="A2206" t="s">
        <v>208</v>
      </c>
      <c r="B2206" t="s">
        <v>0</v>
      </c>
      <c r="C2206" t="s">
        <v>367</v>
      </c>
    </row>
    <row r="2207" spans="1:3" x14ac:dyDescent="0.25">
      <c r="A2207" t="s">
        <v>208</v>
      </c>
      <c r="B2207" t="s">
        <v>6</v>
      </c>
      <c r="C2207" t="s">
        <v>367</v>
      </c>
    </row>
    <row r="2208" spans="1:3" x14ac:dyDescent="0.25">
      <c r="A2208" t="s">
        <v>208</v>
      </c>
      <c r="B2208" t="s">
        <v>0</v>
      </c>
      <c r="C2208" t="s">
        <v>368</v>
      </c>
    </row>
    <row r="2209" spans="1:3" x14ac:dyDescent="0.25">
      <c r="A2209" t="s">
        <v>208</v>
      </c>
      <c r="B2209" t="s">
        <v>6</v>
      </c>
      <c r="C2209" t="s">
        <v>369</v>
      </c>
    </row>
    <row r="2210" spans="1:3" x14ac:dyDescent="0.25">
      <c r="A2210" t="s">
        <v>415</v>
      </c>
      <c r="B2210" t="s">
        <v>0</v>
      </c>
      <c r="C2210" t="s">
        <v>365</v>
      </c>
    </row>
    <row r="2211" spans="1:3" x14ac:dyDescent="0.25">
      <c r="A2211" t="s">
        <v>415</v>
      </c>
      <c r="B2211" t="s">
        <v>6</v>
      </c>
      <c r="C2211" t="s">
        <v>365</v>
      </c>
    </row>
    <row r="2212" spans="1:3" x14ac:dyDescent="0.25">
      <c r="A2212" t="s">
        <v>415</v>
      </c>
      <c r="B2212" t="s">
        <v>6</v>
      </c>
      <c r="C2212" t="s">
        <v>366</v>
      </c>
    </row>
    <row r="2213" spans="1:3" x14ac:dyDescent="0.25">
      <c r="A2213" t="s">
        <v>415</v>
      </c>
      <c r="B2213" t="s">
        <v>0</v>
      </c>
      <c r="C2213" t="s">
        <v>366</v>
      </c>
    </row>
    <row r="2214" spans="1:3" x14ac:dyDescent="0.25">
      <c r="A2214" t="s">
        <v>415</v>
      </c>
      <c r="B2214" t="s">
        <v>0</v>
      </c>
      <c r="C2214" t="s">
        <v>367</v>
      </c>
    </row>
    <row r="2215" spans="1:3" x14ac:dyDescent="0.25">
      <c r="A2215" t="s">
        <v>415</v>
      </c>
      <c r="B2215" t="s">
        <v>6</v>
      </c>
      <c r="C2215" t="s">
        <v>367</v>
      </c>
    </row>
    <row r="2216" spans="1:3" x14ac:dyDescent="0.25">
      <c r="A2216" t="s">
        <v>415</v>
      </c>
      <c r="B2216" t="s">
        <v>6</v>
      </c>
      <c r="C2216" t="s">
        <v>368</v>
      </c>
    </row>
    <row r="2217" spans="1:3" x14ac:dyDescent="0.25">
      <c r="A2217" t="s">
        <v>415</v>
      </c>
      <c r="B2217" t="s">
        <v>0</v>
      </c>
      <c r="C2217" t="s">
        <v>368</v>
      </c>
    </row>
    <row r="2218" spans="1:3" x14ac:dyDescent="0.25">
      <c r="A2218" t="s">
        <v>415</v>
      </c>
      <c r="B2218" t="s">
        <v>6</v>
      </c>
      <c r="C2218" t="s">
        <v>369</v>
      </c>
    </row>
    <row r="2219" spans="1:3" x14ac:dyDescent="0.25">
      <c r="A2219" t="s">
        <v>209</v>
      </c>
      <c r="B2219" t="s">
        <v>0</v>
      </c>
      <c r="C2219" t="s">
        <v>365</v>
      </c>
    </row>
    <row r="2220" spans="1:3" x14ac:dyDescent="0.25">
      <c r="A2220" t="s">
        <v>209</v>
      </c>
      <c r="B2220" t="s">
        <v>6</v>
      </c>
      <c r="C2220" t="s">
        <v>365</v>
      </c>
    </row>
    <row r="2221" spans="1:3" x14ac:dyDescent="0.25">
      <c r="A2221" t="s">
        <v>209</v>
      </c>
      <c r="B2221" t="s">
        <v>6</v>
      </c>
      <c r="C2221" t="s">
        <v>366</v>
      </c>
    </row>
    <row r="2222" spans="1:3" x14ac:dyDescent="0.25">
      <c r="A2222" t="s">
        <v>209</v>
      </c>
      <c r="B2222" t="s">
        <v>0</v>
      </c>
      <c r="C2222" t="s">
        <v>366</v>
      </c>
    </row>
    <row r="2223" spans="1:3" x14ac:dyDescent="0.25">
      <c r="A2223" t="s">
        <v>209</v>
      </c>
      <c r="B2223" t="s">
        <v>0</v>
      </c>
      <c r="C2223" t="s">
        <v>367</v>
      </c>
    </row>
    <row r="2224" spans="1:3" x14ac:dyDescent="0.25">
      <c r="A2224" t="s">
        <v>209</v>
      </c>
      <c r="B2224" t="s">
        <v>6</v>
      </c>
      <c r="C2224" t="s">
        <v>367</v>
      </c>
    </row>
    <row r="2225" spans="1:3" x14ac:dyDescent="0.25">
      <c r="A2225" t="s">
        <v>209</v>
      </c>
      <c r="B2225" t="s">
        <v>6</v>
      </c>
      <c r="C2225" t="s">
        <v>369</v>
      </c>
    </row>
    <row r="2226" spans="1:3" x14ac:dyDescent="0.25">
      <c r="A2226" t="s">
        <v>671</v>
      </c>
      <c r="B2226" t="s">
        <v>0</v>
      </c>
      <c r="C2226" t="s">
        <v>365</v>
      </c>
    </row>
    <row r="2227" spans="1:3" x14ac:dyDescent="0.25">
      <c r="A2227" t="s">
        <v>671</v>
      </c>
      <c r="B2227" t="s">
        <v>6</v>
      </c>
      <c r="C2227" t="s">
        <v>365</v>
      </c>
    </row>
    <row r="2228" spans="1:3" x14ac:dyDescent="0.25">
      <c r="A2228" t="s">
        <v>671</v>
      </c>
      <c r="B2228" t="s">
        <v>6</v>
      </c>
      <c r="C2228" t="s">
        <v>366</v>
      </c>
    </row>
    <row r="2229" spans="1:3" x14ac:dyDescent="0.25">
      <c r="A2229" t="s">
        <v>671</v>
      </c>
      <c r="B2229" t="s">
        <v>0</v>
      </c>
      <c r="C2229" t="s">
        <v>366</v>
      </c>
    </row>
    <row r="2230" spans="1:3" x14ac:dyDescent="0.25">
      <c r="A2230" t="s">
        <v>671</v>
      </c>
      <c r="B2230" t="s">
        <v>0</v>
      </c>
      <c r="C2230" t="s">
        <v>367</v>
      </c>
    </row>
    <row r="2231" spans="1:3" x14ac:dyDescent="0.25">
      <c r="A2231" t="s">
        <v>671</v>
      </c>
      <c r="B2231" t="s">
        <v>6</v>
      </c>
      <c r="C2231" t="s">
        <v>367</v>
      </c>
    </row>
    <row r="2232" spans="1:3" x14ac:dyDescent="0.25">
      <c r="A2232" t="s">
        <v>671</v>
      </c>
      <c r="B2232" t="s">
        <v>0</v>
      </c>
      <c r="C2232" t="s">
        <v>368</v>
      </c>
    </row>
    <row r="2233" spans="1:3" x14ac:dyDescent="0.25">
      <c r="A2233" t="s">
        <v>671</v>
      </c>
      <c r="B2233" t="s">
        <v>6</v>
      </c>
      <c r="C2233" t="s">
        <v>369</v>
      </c>
    </row>
    <row r="2234" spans="1:3" x14ac:dyDescent="0.25">
      <c r="A2234" t="s">
        <v>210</v>
      </c>
      <c r="B2234" t="s">
        <v>0</v>
      </c>
      <c r="C2234" t="s">
        <v>365</v>
      </c>
    </row>
    <row r="2235" spans="1:3" x14ac:dyDescent="0.25">
      <c r="A2235" t="s">
        <v>210</v>
      </c>
      <c r="B2235" t="s">
        <v>6</v>
      </c>
      <c r="C2235" t="s">
        <v>365</v>
      </c>
    </row>
    <row r="2236" spans="1:3" x14ac:dyDescent="0.25">
      <c r="A2236" t="s">
        <v>210</v>
      </c>
      <c r="B2236" t="s">
        <v>6</v>
      </c>
      <c r="C2236" t="s">
        <v>366</v>
      </c>
    </row>
    <row r="2237" spans="1:3" x14ac:dyDescent="0.25">
      <c r="A2237" t="s">
        <v>210</v>
      </c>
      <c r="B2237" t="s">
        <v>0</v>
      </c>
      <c r="C2237" t="s">
        <v>366</v>
      </c>
    </row>
    <row r="2238" spans="1:3" x14ac:dyDescent="0.25">
      <c r="A2238" t="s">
        <v>210</v>
      </c>
      <c r="B2238" t="s">
        <v>0</v>
      </c>
      <c r="C2238" t="s">
        <v>367</v>
      </c>
    </row>
    <row r="2239" spans="1:3" x14ac:dyDescent="0.25">
      <c r="A2239" t="s">
        <v>210</v>
      </c>
      <c r="B2239" t="s">
        <v>6</v>
      </c>
      <c r="C2239" t="s">
        <v>367</v>
      </c>
    </row>
    <row r="2240" spans="1:3" x14ac:dyDescent="0.25">
      <c r="A2240" t="s">
        <v>210</v>
      </c>
      <c r="B2240" t="s">
        <v>6</v>
      </c>
      <c r="C2240" t="s">
        <v>368</v>
      </c>
    </row>
    <row r="2241" spans="1:3" x14ac:dyDescent="0.25">
      <c r="A2241" t="s">
        <v>210</v>
      </c>
      <c r="B2241" t="s">
        <v>0</v>
      </c>
      <c r="C2241" t="s">
        <v>368</v>
      </c>
    </row>
    <row r="2242" spans="1:3" x14ac:dyDescent="0.25">
      <c r="A2242" t="s">
        <v>210</v>
      </c>
      <c r="B2242" t="s">
        <v>0</v>
      </c>
      <c r="C2242" t="s">
        <v>369</v>
      </c>
    </row>
    <row r="2243" spans="1:3" x14ac:dyDescent="0.25">
      <c r="A2243" t="s">
        <v>210</v>
      </c>
      <c r="B2243" t="s">
        <v>6</v>
      </c>
      <c r="C2243" t="s">
        <v>369</v>
      </c>
    </row>
    <row r="2244" spans="1:3" x14ac:dyDescent="0.25">
      <c r="A2244" t="s">
        <v>211</v>
      </c>
      <c r="B2244" t="s">
        <v>0</v>
      </c>
      <c r="C2244" t="s">
        <v>366</v>
      </c>
    </row>
    <row r="2245" spans="1:3" x14ac:dyDescent="0.25">
      <c r="A2245" t="s">
        <v>211</v>
      </c>
      <c r="B2245" t="s">
        <v>6</v>
      </c>
      <c r="C2245" t="s">
        <v>366</v>
      </c>
    </row>
    <row r="2246" spans="1:3" x14ac:dyDescent="0.25">
      <c r="A2246" t="s">
        <v>211</v>
      </c>
      <c r="B2246" t="s">
        <v>6</v>
      </c>
      <c r="C2246" t="s">
        <v>367</v>
      </c>
    </row>
    <row r="2247" spans="1:3" x14ac:dyDescent="0.25">
      <c r="A2247" t="s">
        <v>211</v>
      </c>
      <c r="B2247" t="s">
        <v>0</v>
      </c>
      <c r="C2247" t="s">
        <v>367</v>
      </c>
    </row>
    <row r="2248" spans="1:3" x14ac:dyDescent="0.25">
      <c r="A2248" t="s">
        <v>211</v>
      </c>
      <c r="B2248" t="s">
        <v>0</v>
      </c>
      <c r="C2248" t="s">
        <v>368</v>
      </c>
    </row>
    <row r="2249" spans="1:3" x14ac:dyDescent="0.25">
      <c r="A2249" t="s">
        <v>211</v>
      </c>
      <c r="B2249" t="s">
        <v>6</v>
      </c>
      <c r="C2249" t="s">
        <v>368</v>
      </c>
    </row>
    <row r="2250" spans="1:3" x14ac:dyDescent="0.25">
      <c r="A2250" t="s">
        <v>211</v>
      </c>
      <c r="B2250" t="s">
        <v>6</v>
      </c>
      <c r="C2250" t="s">
        <v>369</v>
      </c>
    </row>
    <row r="2251" spans="1:3" x14ac:dyDescent="0.25">
      <c r="A2251" t="s">
        <v>211</v>
      </c>
      <c r="B2251" t="s">
        <v>0</v>
      </c>
      <c r="C2251" t="s">
        <v>369</v>
      </c>
    </row>
    <row r="2252" spans="1:3" x14ac:dyDescent="0.25">
      <c r="A2252" t="s">
        <v>212</v>
      </c>
      <c r="B2252" t="s">
        <v>0</v>
      </c>
      <c r="C2252" t="s">
        <v>365</v>
      </c>
    </row>
    <row r="2253" spans="1:3" x14ac:dyDescent="0.25">
      <c r="A2253" t="s">
        <v>212</v>
      </c>
      <c r="B2253" t="s">
        <v>0</v>
      </c>
      <c r="C2253" t="s">
        <v>366</v>
      </c>
    </row>
    <row r="2254" spans="1:3" x14ac:dyDescent="0.25">
      <c r="A2254" t="s">
        <v>212</v>
      </c>
      <c r="B2254" t="s">
        <v>6</v>
      </c>
      <c r="C2254" t="s">
        <v>366</v>
      </c>
    </row>
    <row r="2255" spans="1:3" x14ac:dyDescent="0.25">
      <c r="A2255" t="s">
        <v>212</v>
      </c>
      <c r="B2255" t="s">
        <v>6</v>
      </c>
      <c r="C2255" t="s">
        <v>367</v>
      </c>
    </row>
    <row r="2256" spans="1:3" x14ac:dyDescent="0.25">
      <c r="A2256" t="s">
        <v>212</v>
      </c>
      <c r="B2256" t="s">
        <v>0</v>
      </c>
      <c r="C2256" t="s">
        <v>367</v>
      </c>
    </row>
    <row r="2257" spans="1:4" x14ac:dyDescent="0.25">
      <c r="A2257" t="s">
        <v>212</v>
      </c>
      <c r="B2257" t="s">
        <v>0</v>
      </c>
      <c r="C2257" t="s">
        <v>368</v>
      </c>
    </row>
    <row r="2258" spans="1:4" x14ac:dyDescent="0.25">
      <c r="A2258" t="s">
        <v>212</v>
      </c>
      <c r="B2258" t="s">
        <v>6</v>
      </c>
      <c r="C2258" t="s">
        <v>368</v>
      </c>
    </row>
    <row r="2259" spans="1:4" x14ac:dyDescent="0.25">
      <c r="A2259" t="s">
        <v>672</v>
      </c>
      <c r="B2259" t="s">
        <v>0</v>
      </c>
      <c r="C2259" t="s">
        <v>365</v>
      </c>
    </row>
    <row r="2260" spans="1:4" x14ac:dyDescent="0.25">
      <c r="A2260" t="s">
        <v>672</v>
      </c>
      <c r="B2260" t="s">
        <v>0</v>
      </c>
      <c r="C2260" t="s">
        <v>366</v>
      </c>
    </row>
    <row r="2261" spans="1:4" x14ac:dyDescent="0.25">
      <c r="A2261" t="s">
        <v>672</v>
      </c>
      <c r="B2261" t="s">
        <v>0</v>
      </c>
      <c r="C2261" t="s">
        <v>367</v>
      </c>
    </row>
    <row r="2262" spans="1:4" x14ac:dyDescent="0.25">
      <c r="A2262" t="s">
        <v>672</v>
      </c>
      <c r="B2262" t="s">
        <v>0</v>
      </c>
      <c r="C2262" t="s">
        <v>368</v>
      </c>
    </row>
    <row r="2263" spans="1:4" x14ac:dyDescent="0.25">
      <c r="A2263" t="s">
        <v>672</v>
      </c>
      <c r="B2263" t="s">
        <v>6</v>
      </c>
      <c r="C2263" t="s">
        <v>369</v>
      </c>
    </row>
    <row r="2264" spans="1:4" x14ac:dyDescent="0.25">
      <c r="A2264" t="s">
        <v>673</v>
      </c>
      <c r="B2264" t="s">
        <v>0</v>
      </c>
      <c r="C2264" t="s">
        <v>365</v>
      </c>
    </row>
    <row r="2265" spans="1:4" x14ac:dyDescent="0.25">
      <c r="A2265" t="s">
        <v>673</v>
      </c>
      <c r="B2265" t="s">
        <v>0</v>
      </c>
      <c r="C2265" t="s">
        <v>366</v>
      </c>
    </row>
    <row r="2266" spans="1:4" x14ac:dyDescent="0.25">
      <c r="A2266" t="s">
        <v>673</v>
      </c>
      <c r="B2266" t="s">
        <v>0</v>
      </c>
      <c r="C2266" t="s">
        <v>367</v>
      </c>
    </row>
    <row r="2267" spans="1:4" x14ac:dyDescent="0.25">
      <c r="A2267" t="s">
        <v>673</v>
      </c>
      <c r="B2267" t="s">
        <v>0</v>
      </c>
      <c r="C2267" t="s">
        <v>368</v>
      </c>
    </row>
    <row r="2268" spans="1:4" x14ac:dyDescent="0.25">
      <c r="A2268" t="s">
        <v>673</v>
      </c>
      <c r="B2268" t="s">
        <v>0</v>
      </c>
      <c r="C2268" t="s">
        <v>369</v>
      </c>
    </row>
    <row r="2269" spans="1:4" x14ac:dyDescent="0.25">
      <c r="A2269" t="s">
        <v>673</v>
      </c>
      <c r="B2269" t="s">
        <v>6</v>
      </c>
      <c r="C2269" t="s">
        <v>227</v>
      </c>
      <c r="D2269" t="s">
        <v>754</v>
      </c>
    </row>
    <row r="2270" spans="1:4" x14ac:dyDescent="0.25">
      <c r="A2270" t="s">
        <v>213</v>
      </c>
      <c r="B2270" t="s">
        <v>0</v>
      </c>
      <c r="C2270" t="s">
        <v>365</v>
      </c>
    </row>
    <row r="2271" spans="1:4" x14ac:dyDescent="0.25">
      <c r="A2271" t="s">
        <v>213</v>
      </c>
      <c r="B2271" t="s">
        <v>6</v>
      </c>
      <c r="C2271" t="s">
        <v>365</v>
      </c>
    </row>
    <row r="2272" spans="1:4" x14ac:dyDescent="0.25">
      <c r="A2272" t="s">
        <v>213</v>
      </c>
      <c r="B2272" t="s">
        <v>6</v>
      </c>
      <c r="C2272" t="s">
        <v>370</v>
      </c>
    </row>
    <row r="2273" spans="1:3" x14ac:dyDescent="0.25">
      <c r="A2273" t="s">
        <v>213</v>
      </c>
      <c r="B2273" t="s">
        <v>6</v>
      </c>
      <c r="C2273" t="s">
        <v>366</v>
      </c>
    </row>
    <row r="2274" spans="1:3" x14ac:dyDescent="0.25">
      <c r="A2274" t="s">
        <v>213</v>
      </c>
      <c r="B2274" t="s">
        <v>0</v>
      </c>
      <c r="C2274" t="s">
        <v>366</v>
      </c>
    </row>
    <row r="2275" spans="1:3" x14ac:dyDescent="0.25">
      <c r="A2275" t="s">
        <v>213</v>
      </c>
      <c r="B2275" t="s">
        <v>0</v>
      </c>
      <c r="C2275" t="s">
        <v>367</v>
      </c>
    </row>
    <row r="2276" spans="1:3" x14ac:dyDescent="0.25">
      <c r="A2276" t="s">
        <v>213</v>
      </c>
      <c r="B2276" t="s">
        <v>6</v>
      </c>
      <c r="C2276" t="s">
        <v>367</v>
      </c>
    </row>
    <row r="2277" spans="1:3" x14ac:dyDescent="0.25">
      <c r="A2277" t="s">
        <v>213</v>
      </c>
      <c r="B2277" t="s">
        <v>6</v>
      </c>
      <c r="C2277" t="s">
        <v>368</v>
      </c>
    </row>
    <row r="2278" spans="1:3" x14ac:dyDescent="0.25">
      <c r="A2278" t="s">
        <v>213</v>
      </c>
      <c r="B2278" t="s">
        <v>0</v>
      </c>
      <c r="C2278" t="s">
        <v>368</v>
      </c>
    </row>
    <row r="2279" spans="1:3" x14ac:dyDescent="0.25">
      <c r="A2279" t="s">
        <v>213</v>
      </c>
      <c r="B2279" t="s">
        <v>0</v>
      </c>
      <c r="C2279" t="s">
        <v>369</v>
      </c>
    </row>
    <row r="2280" spans="1:3" x14ac:dyDescent="0.25">
      <c r="A2280" t="s">
        <v>213</v>
      </c>
      <c r="B2280" t="s">
        <v>6</v>
      </c>
      <c r="C2280" t="s">
        <v>369</v>
      </c>
    </row>
    <row r="2281" spans="1:3" x14ac:dyDescent="0.25">
      <c r="A2281" t="s">
        <v>416</v>
      </c>
      <c r="B2281" t="s">
        <v>0</v>
      </c>
      <c r="C2281" t="s">
        <v>365</v>
      </c>
    </row>
    <row r="2282" spans="1:3" x14ac:dyDescent="0.25">
      <c r="A2282" t="s">
        <v>416</v>
      </c>
      <c r="B2282" t="s">
        <v>6</v>
      </c>
      <c r="C2282" t="s">
        <v>365</v>
      </c>
    </row>
    <row r="2283" spans="1:3" x14ac:dyDescent="0.25">
      <c r="A2283" t="s">
        <v>416</v>
      </c>
      <c r="B2283" t="s">
        <v>6</v>
      </c>
      <c r="C2283" t="s">
        <v>366</v>
      </c>
    </row>
    <row r="2284" spans="1:3" x14ac:dyDescent="0.25">
      <c r="A2284" t="s">
        <v>416</v>
      </c>
      <c r="B2284" t="s">
        <v>0</v>
      </c>
      <c r="C2284" t="s">
        <v>366</v>
      </c>
    </row>
    <row r="2285" spans="1:3" x14ac:dyDescent="0.25">
      <c r="A2285" t="s">
        <v>416</v>
      </c>
      <c r="B2285" t="s">
        <v>0</v>
      </c>
      <c r="C2285" t="s">
        <v>367</v>
      </c>
    </row>
    <row r="2286" spans="1:3" x14ac:dyDescent="0.25">
      <c r="A2286" t="s">
        <v>416</v>
      </c>
      <c r="B2286" t="s">
        <v>6</v>
      </c>
      <c r="C2286" t="s">
        <v>367</v>
      </c>
    </row>
    <row r="2287" spans="1:3" x14ac:dyDescent="0.25">
      <c r="A2287" t="s">
        <v>416</v>
      </c>
      <c r="B2287" t="s">
        <v>6</v>
      </c>
      <c r="C2287" t="s">
        <v>368</v>
      </c>
    </row>
    <row r="2288" spans="1:3" x14ac:dyDescent="0.25">
      <c r="A2288" t="s">
        <v>416</v>
      </c>
      <c r="B2288" t="s">
        <v>0</v>
      </c>
      <c r="C2288" t="s">
        <v>368</v>
      </c>
    </row>
    <row r="2289" spans="1:3" x14ac:dyDescent="0.25">
      <c r="A2289" t="s">
        <v>416</v>
      </c>
      <c r="B2289" t="s">
        <v>0</v>
      </c>
      <c r="C2289" t="s">
        <v>369</v>
      </c>
    </row>
    <row r="2290" spans="1:3" x14ac:dyDescent="0.25">
      <c r="A2290" t="s">
        <v>416</v>
      </c>
      <c r="B2290" t="s">
        <v>6</v>
      </c>
      <c r="C2290" t="s">
        <v>369</v>
      </c>
    </row>
    <row r="2291" spans="1:3" x14ac:dyDescent="0.25">
      <c r="A2291" t="s">
        <v>214</v>
      </c>
      <c r="B2291" t="s">
        <v>0</v>
      </c>
      <c r="C2291" t="s">
        <v>365</v>
      </c>
    </row>
    <row r="2292" spans="1:3" x14ac:dyDescent="0.25">
      <c r="A2292" t="s">
        <v>214</v>
      </c>
      <c r="B2292" t="s">
        <v>6</v>
      </c>
      <c r="C2292" t="s">
        <v>365</v>
      </c>
    </row>
    <row r="2293" spans="1:3" x14ac:dyDescent="0.25">
      <c r="A2293" t="s">
        <v>214</v>
      </c>
      <c r="B2293" t="s">
        <v>0</v>
      </c>
      <c r="C2293" t="s">
        <v>366</v>
      </c>
    </row>
    <row r="2294" spans="1:3" x14ac:dyDescent="0.25">
      <c r="A2294" t="s">
        <v>214</v>
      </c>
      <c r="B2294" t="s">
        <v>0</v>
      </c>
      <c r="C2294" t="s">
        <v>367</v>
      </c>
    </row>
    <row r="2295" spans="1:3" x14ac:dyDescent="0.25">
      <c r="A2295" t="s">
        <v>214</v>
      </c>
      <c r="B2295" t="s">
        <v>0</v>
      </c>
      <c r="C2295" t="s">
        <v>368</v>
      </c>
    </row>
    <row r="2296" spans="1:3" x14ac:dyDescent="0.25">
      <c r="A2296" t="s">
        <v>214</v>
      </c>
      <c r="B2296" t="s">
        <v>6</v>
      </c>
      <c r="C2296" t="s">
        <v>368</v>
      </c>
    </row>
    <row r="2297" spans="1:3" x14ac:dyDescent="0.25">
      <c r="A2297" t="s">
        <v>214</v>
      </c>
      <c r="B2297" t="s">
        <v>6</v>
      </c>
      <c r="C2297" t="s">
        <v>369</v>
      </c>
    </row>
    <row r="2298" spans="1:3" x14ac:dyDescent="0.25">
      <c r="A2298" t="s">
        <v>214</v>
      </c>
      <c r="B2298" t="s">
        <v>0</v>
      </c>
      <c r="C2298" t="s">
        <v>369</v>
      </c>
    </row>
    <row r="2299" spans="1:3" x14ac:dyDescent="0.25">
      <c r="A2299" t="s">
        <v>215</v>
      </c>
      <c r="B2299" t="s">
        <v>0</v>
      </c>
      <c r="C2299" t="s">
        <v>365</v>
      </c>
    </row>
    <row r="2300" spans="1:3" x14ac:dyDescent="0.25">
      <c r="A2300" t="s">
        <v>215</v>
      </c>
      <c r="B2300" t="s">
        <v>6</v>
      </c>
      <c r="C2300" t="s">
        <v>365</v>
      </c>
    </row>
    <row r="2301" spans="1:3" x14ac:dyDescent="0.25">
      <c r="A2301" t="s">
        <v>215</v>
      </c>
      <c r="B2301" t="s">
        <v>0</v>
      </c>
      <c r="C2301" t="s">
        <v>366</v>
      </c>
    </row>
    <row r="2302" spans="1:3" x14ac:dyDescent="0.25">
      <c r="A2302" t="s">
        <v>215</v>
      </c>
      <c r="B2302" t="s">
        <v>0</v>
      </c>
      <c r="C2302" t="s">
        <v>367</v>
      </c>
    </row>
    <row r="2303" spans="1:3" x14ac:dyDescent="0.25">
      <c r="A2303" t="s">
        <v>215</v>
      </c>
      <c r="B2303" t="s">
        <v>6</v>
      </c>
      <c r="C2303" t="s">
        <v>367</v>
      </c>
    </row>
    <row r="2304" spans="1:3" x14ac:dyDescent="0.25">
      <c r="A2304" t="s">
        <v>215</v>
      </c>
      <c r="B2304" t="s">
        <v>0</v>
      </c>
      <c r="C2304" t="s">
        <v>368</v>
      </c>
    </row>
    <row r="2305" spans="1:3" x14ac:dyDescent="0.25">
      <c r="A2305" t="s">
        <v>215</v>
      </c>
      <c r="B2305" t="s">
        <v>6</v>
      </c>
      <c r="C2305" t="s">
        <v>369</v>
      </c>
    </row>
    <row r="2306" spans="1:3" x14ac:dyDescent="0.25">
      <c r="A2306" t="s">
        <v>417</v>
      </c>
      <c r="B2306" t="s">
        <v>0</v>
      </c>
      <c r="C2306" t="s">
        <v>365</v>
      </c>
    </row>
    <row r="2307" spans="1:3" x14ac:dyDescent="0.25">
      <c r="A2307" t="s">
        <v>417</v>
      </c>
      <c r="B2307" t="s">
        <v>6</v>
      </c>
      <c r="C2307" t="s">
        <v>365</v>
      </c>
    </row>
    <row r="2308" spans="1:3" x14ac:dyDescent="0.25">
      <c r="A2308" t="s">
        <v>417</v>
      </c>
      <c r="B2308" t="s">
        <v>0</v>
      </c>
      <c r="C2308" t="s">
        <v>366</v>
      </c>
    </row>
    <row r="2309" spans="1:3" x14ac:dyDescent="0.25">
      <c r="A2309" t="s">
        <v>417</v>
      </c>
      <c r="B2309" t="s">
        <v>0</v>
      </c>
      <c r="C2309" t="s">
        <v>367</v>
      </c>
    </row>
    <row r="2310" spans="1:3" x14ac:dyDescent="0.25">
      <c r="A2310" t="s">
        <v>417</v>
      </c>
      <c r="B2310" t="s">
        <v>6</v>
      </c>
      <c r="C2310" t="s">
        <v>367</v>
      </c>
    </row>
    <row r="2311" spans="1:3" x14ac:dyDescent="0.25">
      <c r="A2311" t="s">
        <v>417</v>
      </c>
      <c r="B2311" t="s">
        <v>0</v>
      </c>
      <c r="C2311" t="s">
        <v>368</v>
      </c>
    </row>
    <row r="2312" spans="1:3" x14ac:dyDescent="0.25">
      <c r="A2312" t="s">
        <v>417</v>
      </c>
      <c r="B2312" t="s">
        <v>6</v>
      </c>
      <c r="C2312" t="s">
        <v>369</v>
      </c>
    </row>
    <row r="2313" spans="1:3" x14ac:dyDescent="0.25">
      <c r="A2313" t="s">
        <v>216</v>
      </c>
      <c r="B2313" t="s">
        <v>0</v>
      </c>
      <c r="C2313" t="s">
        <v>365</v>
      </c>
    </row>
    <row r="2314" spans="1:3" x14ac:dyDescent="0.25">
      <c r="A2314" t="s">
        <v>216</v>
      </c>
      <c r="B2314" t="s">
        <v>6</v>
      </c>
      <c r="C2314" t="s">
        <v>365</v>
      </c>
    </row>
    <row r="2315" spans="1:3" x14ac:dyDescent="0.25">
      <c r="A2315" t="s">
        <v>216</v>
      </c>
      <c r="B2315" t="s">
        <v>6</v>
      </c>
      <c r="C2315" t="s">
        <v>366</v>
      </c>
    </row>
    <row r="2316" spans="1:3" x14ac:dyDescent="0.25">
      <c r="A2316" t="s">
        <v>216</v>
      </c>
      <c r="B2316" t="s">
        <v>0</v>
      </c>
      <c r="C2316" t="s">
        <v>366</v>
      </c>
    </row>
    <row r="2317" spans="1:3" x14ac:dyDescent="0.25">
      <c r="A2317" t="s">
        <v>216</v>
      </c>
      <c r="B2317" t="s">
        <v>0</v>
      </c>
      <c r="C2317" t="s">
        <v>367</v>
      </c>
    </row>
    <row r="2318" spans="1:3" x14ac:dyDescent="0.25">
      <c r="A2318" t="s">
        <v>216</v>
      </c>
      <c r="B2318" t="s">
        <v>6</v>
      </c>
      <c r="C2318" t="s">
        <v>367</v>
      </c>
    </row>
    <row r="2319" spans="1:3" x14ac:dyDescent="0.25">
      <c r="A2319" t="s">
        <v>216</v>
      </c>
      <c r="B2319" t="s">
        <v>0</v>
      </c>
      <c r="C2319" t="s">
        <v>368</v>
      </c>
    </row>
    <row r="2320" spans="1:3" x14ac:dyDescent="0.25">
      <c r="A2320" t="s">
        <v>216</v>
      </c>
      <c r="B2320" t="s">
        <v>6</v>
      </c>
      <c r="C2320" t="s">
        <v>369</v>
      </c>
    </row>
    <row r="2321" spans="1:3" x14ac:dyDescent="0.25">
      <c r="A2321" t="s">
        <v>217</v>
      </c>
      <c r="B2321" t="s">
        <v>0</v>
      </c>
      <c r="C2321" t="s">
        <v>365</v>
      </c>
    </row>
    <row r="2322" spans="1:3" x14ac:dyDescent="0.25">
      <c r="A2322" t="s">
        <v>217</v>
      </c>
      <c r="B2322" t="s">
        <v>6</v>
      </c>
      <c r="C2322" t="s">
        <v>365</v>
      </c>
    </row>
    <row r="2323" spans="1:3" x14ac:dyDescent="0.25">
      <c r="A2323" t="s">
        <v>217</v>
      </c>
      <c r="B2323" t="s">
        <v>6</v>
      </c>
      <c r="C2323" t="s">
        <v>371</v>
      </c>
    </row>
    <row r="2324" spans="1:3" x14ac:dyDescent="0.25">
      <c r="A2324" t="s">
        <v>217</v>
      </c>
      <c r="B2324" t="s">
        <v>0</v>
      </c>
      <c r="C2324" t="s">
        <v>371</v>
      </c>
    </row>
    <row r="2325" spans="1:3" x14ac:dyDescent="0.25">
      <c r="A2325" t="s">
        <v>217</v>
      </c>
      <c r="B2325" t="s">
        <v>0</v>
      </c>
      <c r="C2325" t="s">
        <v>366</v>
      </c>
    </row>
    <row r="2326" spans="1:3" x14ac:dyDescent="0.25">
      <c r="A2326" t="s">
        <v>217</v>
      </c>
      <c r="B2326" t="s">
        <v>0</v>
      </c>
      <c r="C2326" t="s">
        <v>367</v>
      </c>
    </row>
    <row r="2327" spans="1:3" x14ac:dyDescent="0.25">
      <c r="A2327" t="s">
        <v>217</v>
      </c>
      <c r="B2327" t="s">
        <v>0</v>
      </c>
      <c r="C2327" t="s">
        <v>368</v>
      </c>
    </row>
    <row r="2328" spans="1:3" x14ac:dyDescent="0.25">
      <c r="A2328" t="s">
        <v>217</v>
      </c>
      <c r="B2328" t="s">
        <v>6</v>
      </c>
      <c r="C2328" t="s">
        <v>368</v>
      </c>
    </row>
    <row r="2329" spans="1:3" x14ac:dyDescent="0.25">
      <c r="A2329" t="s">
        <v>217</v>
      </c>
      <c r="B2329" t="s">
        <v>6</v>
      </c>
      <c r="C2329" t="s">
        <v>369</v>
      </c>
    </row>
    <row r="2330" spans="1:3" x14ac:dyDescent="0.25">
      <c r="A2330" t="s">
        <v>217</v>
      </c>
      <c r="B2330" t="s">
        <v>0</v>
      </c>
      <c r="C2330" t="s">
        <v>369</v>
      </c>
    </row>
  </sheetData>
  <autoFilter ref="A3:D2330">
    <sortState ref="A4:D2346">
      <sortCondition ref="A4:A2346"/>
    </sortState>
  </autoFilter>
  <mergeCells count="2">
    <mergeCell ref="A1:E1"/>
    <mergeCell ref="A2:E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18" sqref="B18"/>
    </sheetView>
  </sheetViews>
  <sheetFormatPr defaultRowHeight="15" x14ac:dyDescent="0.25"/>
  <cols>
    <col min="1" max="1" width="17.28515625" customWidth="1"/>
    <col min="2" max="2" width="19.85546875" customWidth="1"/>
    <col min="3" max="3" width="25" customWidth="1"/>
  </cols>
  <sheetData>
    <row r="1" spans="1:3" x14ac:dyDescent="0.25">
      <c r="A1" t="s">
        <v>626</v>
      </c>
    </row>
    <row r="2" spans="1:3" x14ac:dyDescent="0.25">
      <c r="A2" s="87" t="s">
        <v>627</v>
      </c>
      <c r="B2" s="88"/>
      <c r="C2" s="89"/>
    </row>
    <row r="3" spans="1:3" x14ac:dyDescent="0.25">
      <c r="A3" s="5" t="s">
        <v>2</v>
      </c>
      <c r="B3" s="5" t="s">
        <v>3</v>
      </c>
      <c r="C3" s="5" t="s">
        <v>628</v>
      </c>
    </row>
    <row r="4" spans="1:3" x14ac:dyDescent="0.25">
      <c r="A4" s="39">
        <f>SUMIFS(Q1RAWCounts!D:D,Q1RAWCounts!B:B,"Principal",Q1RAWCounts!C:C,"Satisfactory")</f>
        <v>2578</v>
      </c>
      <c r="B4" s="39">
        <f>SUMIFS(Q1RAWCounts!D:D,Q1RAWCounts!B:B,"Principal",Q1RAWCounts!C:C,"Unsatisfactory")</f>
        <v>41</v>
      </c>
      <c r="C4" s="6">
        <f>A4/(A4+B4)</f>
        <v>0.98434516991218024</v>
      </c>
    </row>
    <row r="5" spans="1:3" x14ac:dyDescent="0.25">
      <c r="A5" s="90" t="s">
        <v>302</v>
      </c>
      <c r="B5" s="91"/>
      <c r="C5" s="92"/>
    </row>
    <row r="6" spans="1:3" x14ac:dyDescent="0.25">
      <c r="A6" s="5" t="s">
        <v>2</v>
      </c>
      <c r="B6" s="5" t="s">
        <v>3</v>
      </c>
      <c r="C6" s="5" t="s">
        <v>628</v>
      </c>
    </row>
    <row r="7" spans="1:3" x14ac:dyDescent="0.25">
      <c r="A7" s="39">
        <f>SUMIFS(Q1RAWCounts!D:D,Q1RAWCounts!B:B,"Teacher",Q1RAWCounts!C:C,"Satisfactory")</f>
        <v>42218</v>
      </c>
      <c r="B7" s="7">
        <f>SUMIFS(Q1RAWCounts!D:D,Q1RAWCounts!B:B,"Teacher",Q1RAWCounts!C:C,"Unsatisfactory")</f>
        <v>431</v>
      </c>
      <c r="C7" s="6">
        <f>A7/(A7+B7)</f>
        <v>0.98989425308916978</v>
      </c>
    </row>
    <row r="8" spans="1:3" x14ac:dyDescent="0.25">
      <c r="A8" s="5" t="s">
        <v>4</v>
      </c>
      <c r="B8" s="5" t="s">
        <v>5</v>
      </c>
      <c r="C8" s="5" t="s">
        <v>629</v>
      </c>
    </row>
    <row r="9" spans="1:3" x14ac:dyDescent="0.25">
      <c r="A9" s="7">
        <f>SUMIFS(Q1RAWCounts!D:D,Q1RAWCounts!B:B,"Teacher",Q1RAWCounts!C:C,"PGO Satisfactory")</f>
        <v>16804</v>
      </c>
      <c r="B9" s="7">
        <f>SUMIFS(Q1RAWCounts!D:D,Q1RAWCounts!B:B,"Teacher",Q1RAWCounts!C:C,"PGO Unsatisfactory")</f>
        <v>28</v>
      </c>
      <c r="C9" s="6">
        <f>A9/(A9+B9)</f>
        <v>0.99833650190114065</v>
      </c>
    </row>
    <row r="11" spans="1:3" x14ac:dyDescent="0.25">
      <c r="A11" t="s">
        <v>630</v>
      </c>
    </row>
    <row r="12" spans="1:3" x14ac:dyDescent="0.25">
      <c r="A12" s="4">
        <f>(A9+B9)/(B9+A9+A7+B7)</f>
        <v>0.28298112002151948</v>
      </c>
    </row>
    <row r="14" spans="1:3" x14ac:dyDescent="0.25">
      <c r="A14" t="s">
        <v>631</v>
      </c>
    </row>
    <row r="15" spans="1:3" x14ac:dyDescent="0.25">
      <c r="A15" t="s">
        <v>302</v>
      </c>
    </row>
    <row r="16" spans="1:3" x14ac:dyDescent="0.25">
      <c r="A16">
        <f>A9+A7</f>
        <v>59022</v>
      </c>
      <c r="B16">
        <f>SUM(B9,B7)</f>
        <v>459</v>
      </c>
    </row>
    <row r="17" spans="1:2" x14ac:dyDescent="0.25">
      <c r="A17" t="s">
        <v>627</v>
      </c>
    </row>
    <row r="18" spans="1:2" x14ac:dyDescent="0.25">
      <c r="A18">
        <f>A4</f>
        <v>2578</v>
      </c>
      <c r="B18">
        <f>B4</f>
        <v>41</v>
      </c>
    </row>
  </sheetData>
  <mergeCells count="2">
    <mergeCell ref="A2:C2"/>
    <mergeCell ref="A5:C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1"/>
  <sheetViews>
    <sheetView topLeftCell="A5" workbookViewId="0">
      <pane ySplit="3" topLeftCell="A8" activePane="bottomLeft" state="frozen"/>
      <selection activeCell="A5" sqref="A5"/>
      <selection pane="bottomLeft" activeCell="A5" sqref="A5:D5"/>
    </sheetView>
  </sheetViews>
  <sheetFormatPr defaultRowHeight="15" x14ac:dyDescent="0.25"/>
  <cols>
    <col min="1" max="1" width="53.28515625" bestFit="1" customWidth="1"/>
    <col min="2" max="2" width="20.140625" customWidth="1"/>
    <col min="3" max="3" width="12.5703125" style="39" customWidth="1"/>
    <col min="4" max="4" width="11.85546875" style="39" customWidth="1"/>
  </cols>
  <sheetData>
    <row r="1" spans="1:6" hidden="1" x14ac:dyDescent="0.25">
      <c r="A1" s="46" t="s">
        <v>642</v>
      </c>
      <c r="B1" s="46"/>
      <c r="C1" s="47">
        <v>32</v>
      </c>
      <c r="D1" s="47">
        <v>5</v>
      </c>
    </row>
    <row r="2" spans="1:6" hidden="1" x14ac:dyDescent="0.25">
      <c r="A2" s="46"/>
      <c r="B2" s="46"/>
      <c r="C2" s="47">
        <v>236</v>
      </c>
      <c r="D2" s="47">
        <v>27</v>
      </c>
    </row>
    <row r="3" spans="1:6" hidden="1" x14ac:dyDescent="0.25">
      <c r="A3" s="46" t="s">
        <v>643</v>
      </c>
      <c r="B3" s="46"/>
      <c r="C3" s="47">
        <v>60</v>
      </c>
      <c r="D3" s="47">
        <v>5</v>
      </c>
    </row>
    <row r="4" spans="1:6" hidden="1" x14ac:dyDescent="0.25">
      <c r="A4" s="46"/>
      <c r="B4" s="46"/>
      <c r="C4" s="47">
        <v>208</v>
      </c>
      <c r="D4" s="47">
        <v>55</v>
      </c>
    </row>
    <row r="5" spans="1:6" s="38" customFormat="1" ht="84" customHeight="1" x14ac:dyDescent="0.25">
      <c r="A5" s="94" t="s">
        <v>722</v>
      </c>
      <c r="B5" s="94"/>
      <c r="C5" s="94"/>
      <c r="D5" s="94"/>
      <c r="E5" s="68"/>
      <c r="F5" s="68"/>
    </row>
    <row r="6" spans="1:6" s="38" customFormat="1" ht="27" customHeight="1" x14ac:dyDescent="0.25">
      <c r="A6" s="95" t="s">
        <v>720</v>
      </c>
      <c r="B6" s="95"/>
      <c r="C6" s="95"/>
      <c r="D6" s="95"/>
      <c r="E6" s="69"/>
      <c r="F6" s="69"/>
    </row>
    <row r="7" spans="1:6" ht="45" x14ac:dyDescent="0.25">
      <c r="A7" s="46" t="s">
        <v>219</v>
      </c>
      <c r="B7" s="46" t="s">
        <v>218</v>
      </c>
      <c r="C7" s="47" t="s">
        <v>644</v>
      </c>
      <c r="D7" s="47" t="s">
        <v>693</v>
      </c>
    </row>
    <row r="8" spans="1:6" x14ac:dyDescent="0.25">
      <c r="A8" t="s">
        <v>1</v>
      </c>
      <c r="B8" t="s">
        <v>0</v>
      </c>
      <c r="C8" t="s">
        <v>225</v>
      </c>
      <c r="D8"/>
    </row>
    <row r="9" spans="1:6" x14ac:dyDescent="0.25">
      <c r="A9" t="s">
        <v>1</v>
      </c>
      <c r="B9" t="s">
        <v>6</v>
      </c>
      <c r="C9" t="s">
        <v>225</v>
      </c>
      <c r="D9"/>
    </row>
    <row r="10" spans="1:6" x14ac:dyDescent="0.25">
      <c r="A10" t="s">
        <v>7</v>
      </c>
      <c r="B10" t="s">
        <v>0</v>
      </c>
      <c r="C10" t="s">
        <v>225</v>
      </c>
      <c r="D10"/>
    </row>
    <row r="11" spans="1:6" x14ac:dyDescent="0.25">
      <c r="A11" t="s">
        <v>7</v>
      </c>
      <c r="B11" t="s">
        <v>6</v>
      </c>
      <c r="C11" t="s">
        <v>225</v>
      </c>
      <c r="D11"/>
    </row>
    <row r="12" spans="1:6" x14ac:dyDescent="0.25">
      <c r="A12" t="s">
        <v>8</v>
      </c>
      <c r="B12" t="s">
        <v>0</v>
      </c>
      <c r="C12" t="s">
        <v>225</v>
      </c>
      <c r="D12"/>
    </row>
    <row r="13" spans="1:6" x14ac:dyDescent="0.25">
      <c r="A13" t="s">
        <v>8</v>
      </c>
      <c r="B13" t="s">
        <v>6</v>
      </c>
      <c r="C13" t="s">
        <v>225</v>
      </c>
      <c r="D13"/>
    </row>
    <row r="14" spans="1:6" x14ac:dyDescent="0.25">
      <c r="A14" t="s">
        <v>658</v>
      </c>
      <c r="B14" t="s">
        <v>0</v>
      </c>
      <c r="C14" t="s">
        <v>225</v>
      </c>
      <c r="D14"/>
    </row>
    <row r="15" spans="1:6" x14ac:dyDescent="0.25">
      <c r="A15" t="s">
        <v>658</v>
      </c>
      <c r="B15" t="s">
        <v>6</v>
      </c>
      <c r="C15" t="s">
        <v>226</v>
      </c>
      <c r="D15" t="s">
        <v>225</v>
      </c>
    </row>
    <row r="16" spans="1:6" x14ac:dyDescent="0.25">
      <c r="A16" t="s">
        <v>9</v>
      </c>
      <c r="B16" t="s">
        <v>0</v>
      </c>
      <c r="C16" t="s">
        <v>225</v>
      </c>
      <c r="D16"/>
    </row>
    <row r="17" spans="1:4" x14ac:dyDescent="0.25">
      <c r="A17" t="s">
        <v>9</v>
      </c>
      <c r="B17" t="s">
        <v>6</v>
      </c>
      <c r="C17" t="s">
        <v>225</v>
      </c>
      <c r="D17"/>
    </row>
    <row r="18" spans="1:4" x14ac:dyDescent="0.25">
      <c r="A18" t="s">
        <v>10</v>
      </c>
      <c r="B18" t="s">
        <v>0</v>
      </c>
      <c r="C18" t="s">
        <v>225</v>
      </c>
      <c r="D18"/>
    </row>
    <row r="19" spans="1:4" x14ac:dyDescent="0.25">
      <c r="A19" t="s">
        <v>10</v>
      </c>
      <c r="B19" t="s">
        <v>6</v>
      </c>
      <c r="C19" t="s">
        <v>225</v>
      </c>
      <c r="D19"/>
    </row>
    <row r="20" spans="1:4" x14ac:dyDescent="0.25">
      <c r="A20" t="s">
        <v>11</v>
      </c>
      <c r="B20" t="s">
        <v>0</v>
      </c>
      <c r="C20" t="s">
        <v>225</v>
      </c>
      <c r="D20"/>
    </row>
    <row r="21" spans="1:4" x14ac:dyDescent="0.25">
      <c r="A21" t="s">
        <v>11</v>
      </c>
      <c r="B21" t="s">
        <v>6</v>
      </c>
      <c r="C21" t="s">
        <v>225</v>
      </c>
      <c r="D21"/>
    </row>
    <row r="22" spans="1:4" x14ac:dyDescent="0.25">
      <c r="A22" t="s">
        <v>12</v>
      </c>
      <c r="B22" t="s">
        <v>0</v>
      </c>
      <c r="C22" t="s">
        <v>225</v>
      </c>
      <c r="D22"/>
    </row>
    <row r="23" spans="1:4" x14ac:dyDescent="0.25">
      <c r="A23" t="s">
        <v>12</v>
      </c>
      <c r="B23" t="s">
        <v>6</v>
      </c>
      <c r="C23" t="s">
        <v>225</v>
      </c>
      <c r="D23"/>
    </row>
    <row r="24" spans="1:4" x14ac:dyDescent="0.25">
      <c r="A24" t="s">
        <v>13</v>
      </c>
      <c r="B24" t="s">
        <v>0</v>
      </c>
      <c r="C24" t="s">
        <v>225</v>
      </c>
      <c r="D24"/>
    </row>
    <row r="25" spans="1:4" x14ac:dyDescent="0.25">
      <c r="A25" t="s">
        <v>13</v>
      </c>
      <c r="B25" t="s">
        <v>6</v>
      </c>
      <c r="C25" t="s">
        <v>225</v>
      </c>
      <c r="D25"/>
    </row>
    <row r="26" spans="1:4" x14ac:dyDescent="0.25">
      <c r="A26" t="s">
        <v>14</v>
      </c>
      <c r="B26" t="s">
        <v>0</v>
      </c>
      <c r="C26" t="s">
        <v>225</v>
      </c>
      <c r="D26"/>
    </row>
    <row r="27" spans="1:4" x14ac:dyDescent="0.25">
      <c r="A27" t="s">
        <v>14</v>
      </c>
      <c r="B27" t="s">
        <v>6</v>
      </c>
      <c r="C27" t="s">
        <v>226</v>
      </c>
      <c r="D27" t="s">
        <v>225</v>
      </c>
    </row>
    <row r="28" spans="1:4" x14ac:dyDescent="0.25">
      <c r="A28" t="s">
        <v>15</v>
      </c>
      <c r="B28" t="s">
        <v>0</v>
      </c>
      <c r="C28" t="s">
        <v>225</v>
      </c>
      <c r="D28"/>
    </row>
    <row r="29" spans="1:4" x14ac:dyDescent="0.25">
      <c r="A29" t="s">
        <v>15</v>
      </c>
      <c r="B29" t="s">
        <v>6</v>
      </c>
      <c r="C29" t="s">
        <v>225</v>
      </c>
      <c r="D29"/>
    </row>
    <row r="30" spans="1:4" x14ac:dyDescent="0.25">
      <c r="A30" t="s">
        <v>16</v>
      </c>
      <c r="B30" t="s">
        <v>0</v>
      </c>
      <c r="C30" t="s">
        <v>225</v>
      </c>
      <c r="D30"/>
    </row>
    <row r="31" spans="1:4" x14ac:dyDescent="0.25">
      <c r="A31" t="s">
        <v>16</v>
      </c>
      <c r="B31" t="s">
        <v>6</v>
      </c>
      <c r="C31" t="s">
        <v>225</v>
      </c>
      <c r="D31"/>
    </row>
    <row r="32" spans="1:4" x14ac:dyDescent="0.25">
      <c r="A32" t="s">
        <v>17</v>
      </c>
      <c r="B32" t="s">
        <v>0</v>
      </c>
      <c r="C32" t="s">
        <v>225</v>
      </c>
      <c r="D32"/>
    </row>
    <row r="33" spans="1:4" x14ac:dyDescent="0.25">
      <c r="A33" t="s">
        <v>17</v>
      </c>
      <c r="B33" t="s">
        <v>6</v>
      </c>
      <c r="C33" t="s">
        <v>225</v>
      </c>
      <c r="D33"/>
    </row>
    <row r="34" spans="1:4" x14ac:dyDescent="0.25">
      <c r="A34" t="s">
        <v>380</v>
      </c>
      <c r="B34" t="s">
        <v>0</v>
      </c>
      <c r="C34" t="s">
        <v>226</v>
      </c>
      <c r="D34" t="s">
        <v>225</v>
      </c>
    </row>
    <row r="35" spans="1:4" x14ac:dyDescent="0.25">
      <c r="A35" t="s">
        <v>380</v>
      </c>
      <c r="B35" t="s">
        <v>6</v>
      </c>
      <c r="C35" t="s">
        <v>226</v>
      </c>
      <c r="D35" t="s">
        <v>225</v>
      </c>
    </row>
    <row r="36" spans="1:4" x14ac:dyDescent="0.25">
      <c r="A36" t="s">
        <v>18</v>
      </c>
      <c r="B36" t="s">
        <v>0</v>
      </c>
      <c r="C36" t="s">
        <v>225</v>
      </c>
      <c r="D36"/>
    </row>
    <row r="37" spans="1:4" x14ac:dyDescent="0.25">
      <c r="A37" t="s">
        <v>18</v>
      </c>
      <c r="B37" t="s">
        <v>6</v>
      </c>
      <c r="C37" t="s">
        <v>225</v>
      </c>
      <c r="D37"/>
    </row>
    <row r="38" spans="1:4" x14ac:dyDescent="0.25">
      <c r="A38" t="s">
        <v>19</v>
      </c>
      <c r="B38" t="s">
        <v>0</v>
      </c>
      <c r="C38" t="s">
        <v>225</v>
      </c>
      <c r="D38"/>
    </row>
    <row r="39" spans="1:4" x14ac:dyDescent="0.25">
      <c r="A39" t="s">
        <v>19</v>
      </c>
      <c r="B39" t="s">
        <v>6</v>
      </c>
      <c r="C39" t="s">
        <v>225</v>
      </c>
      <c r="D39"/>
    </row>
    <row r="40" spans="1:4" x14ac:dyDescent="0.25">
      <c r="A40" t="s">
        <v>20</v>
      </c>
      <c r="B40" t="s">
        <v>0</v>
      </c>
      <c r="C40" t="s">
        <v>226</v>
      </c>
      <c r="D40" t="s">
        <v>226</v>
      </c>
    </row>
    <row r="41" spans="1:4" x14ac:dyDescent="0.25">
      <c r="A41" t="s">
        <v>20</v>
      </c>
      <c r="B41" t="s">
        <v>6</v>
      </c>
      <c r="C41" t="s">
        <v>226</v>
      </c>
      <c r="D41" t="s">
        <v>226</v>
      </c>
    </row>
    <row r="42" spans="1:4" x14ac:dyDescent="0.25">
      <c r="A42" s="38" t="s">
        <v>21</v>
      </c>
      <c r="B42" s="38" t="s">
        <v>0</v>
      </c>
      <c r="C42" s="38" t="s">
        <v>225</v>
      </c>
      <c r="D42" s="38"/>
    </row>
    <row r="43" spans="1:4" x14ac:dyDescent="0.25">
      <c r="A43" s="38" t="s">
        <v>21</v>
      </c>
      <c r="B43" s="38" t="s">
        <v>6</v>
      </c>
      <c r="C43" s="38" t="s">
        <v>225</v>
      </c>
      <c r="D43" s="38"/>
    </row>
    <row r="44" spans="1:4" x14ac:dyDescent="0.25">
      <c r="A44" t="s">
        <v>22</v>
      </c>
      <c r="B44" t="s">
        <v>0</v>
      </c>
      <c r="C44" t="s">
        <v>225</v>
      </c>
      <c r="D44"/>
    </row>
    <row r="45" spans="1:4" x14ac:dyDescent="0.25">
      <c r="A45" t="s">
        <v>22</v>
      </c>
      <c r="B45" t="s">
        <v>6</v>
      </c>
      <c r="C45" t="s">
        <v>225</v>
      </c>
      <c r="D45"/>
    </row>
    <row r="46" spans="1:4" x14ac:dyDescent="0.25">
      <c r="A46" t="s">
        <v>23</v>
      </c>
      <c r="B46" t="s">
        <v>0</v>
      </c>
      <c r="C46" t="s">
        <v>225</v>
      </c>
      <c r="D46"/>
    </row>
    <row r="47" spans="1:4" x14ac:dyDescent="0.25">
      <c r="A47" t="s">
        <v>23</v>
      </c>
      <c r="B47" t="s">
        <v>6</v>
      </c>
      <c r="C47" t="s">
        <v>225</v>
      </c>
      <c r="D47"/>
    </row>
    <row r="48" spans="1:4" x14ac:dyDescent="0.25">
      <c r="A48" t="s">
        <v>24</v>
      </c>
      <c r="B48" t="s">
        <v>0</v>
      </c>
      <c r="C48" t="s">
        <v>225</v>
      </c>
      <c r="D48"/>
    </row>
    <row r="49" spans="1:4" x14ac:dyDescent="0.25">
      <c r="A49" t="s">
        <v>24</v>
      </c>
      <c r="B49" t="s">
        <v>6</v>
      </c>
      <c r="C49" t="s">
        <v>225</v>
      </c>
      <c r="D49"/>
    </row>
    <row r="50" spans="1:4" x14ac:dyDescent="0.25">
      <c r="A50" t="s">
        <v>25</v>
      </c>
      <c r="B50" t="s">
        <v>0</v>
      </c>
      <c r="C50" t="s">
        <v>225</v>
      </c>
      <c r="D50"/>
    </row>
    <row r="51" spans="1:4" x14ac:dyDescent="0.25">
      <c r="A51" t="s">
        <v>25</v>
      </c>
      <c r="B51" t="s">
        <v>6</v>
      </c>
      <c r="C51" t="s">
        <v>225</v>
      </c>
      <c r="D51"/>
    </row>
    <row r="52" spans="1:4" x14ac:dyDescent="0.25">
      <c r="A52" t="s">
        <v>381</v>
      </c>
      <c r="B52" t="s">
        <v>0</v>
      </c>
      <c r="C52" t="s">
        <v>225</v>
      </c>
      <c r="D52"/>
    </row>
    <row r="53" spans="1:4" x14ac:dyDescent="0.25">
      <c r="A53" t="s">
        <v>381</v>
      </c>
      <c r="B53" t="s">
        <v>6</v>
      </c>
      <c r="C53" t="s">
        <v>226</v>
      </c>
      <c r="D53" t="s">
        <v>225</v>
      </c>
    </row>
    <row r="54" spans="1:4" x14ac:dyDescent="0.25">
      <c r="A54" t="s">
        <v>26</v>
      </c>
      <c r="B54" t="s">
        <v>0</v>
      </c>
      <c r="C54" t="s">
        <v>225</v>
      </c>
      <c r="D54"/>
    </row>
    <row r="55" spans="1:4" x14ac:dyDescent="0.25">
      <c r="A55" t="s">
        <v>26</v>
      </c>
      <c r="B55" t="s">
        <v>6</v>
      </c>
      <c r="C55" t="s">
        <v>225</v>
      </c>
      <c r="D55"/>
    </row>
    <row r="56" spans="1:4" x14ac:dyDescent="0.25">
      <c r="A56" t="s">
        <v>382</v>
      </c>
      <c r="B56" t="s">
        <v>0</v>
      </c>
      <c r="C56" t="s">
        <v>225</v>
      </c>
      <c r="D56"/>
    </row>
    <row r="57" spans="1:4" x14ac:dyDescent="0.25">
      <c r="A57" t="s">
        <v>382</v>
      </c>
      <c r="B57" t="s">
        <v>6</v>
      </c>
      <c r="C57" t="s">
        <v>225</v>
      </c>
      <c r="D57"/>
    </row>
    <row r="58" spans="1:4" x14ac:dyDescent="0.25">
      <c r="A58" t="s">
        <v>27</v>
      </c>
      <c r="B58" t="s">
        <v>0</v>
      </c>
      <c r="C58" t="s">
        <v>225</v>
      </c>
      <c r="D58"/>
    </row>
    <row r="59" spans="1:4" x14ac:dyDescent="0.25">
      <c r="A59" t="s">
        <v>27</v>
      </c>
      <c r="B59" t="s">
        <v>6</v>
      </c>
      <c r="C59" t="s">
        <v>225</v>
      </c>
      <c r="D59"/>
    </row>
    <row r="60" spans="1:4" x14ac:dyDescent="0.25">
      <c r="A60" t="s">
        <v>28</v>
      </c>
      <c r="B60" t="s">
        <v>0</v>
      </c>
      <c r="C60" t="s">
        <v>225</v>
      </c>
      <c r="D60"/>
    </row>
    <row r="61" spans="1:4" x14ac:dyDescent="0.25">
      <c r="A61" t="s">
        <v>28</v>
      </c>
      <c r="B61" t="s">
        <v>6</v>
      </c>
      <c r="C61" t="s">
        <v>226</v>
      </c>
      <c r="D61" t="s">
        <v>225</v>
      </c>
    </row>
    <row r="62" spans="1:4" x14ac:dyDescent="0.25">
      <c r="A62" t="s">
        <v>383</v>
      </c>
      <c r="B62" t="s">
        <v>0</v>
      </c>
      <c r="C62" t="s">
        <v>225</v>
      </c>
      <c r="D62"/>
    </row>
    <row r="63" spans="1:4" x14ac:dyDescent="0.25">
      <c r="A63" t="s">
        <v>383</v>
      </c>
      <c r="B63" t="s">
        <v>6</v>
      </c>
      <c r="C63" t="s">
        <v>225</v>
      </c>
      <c r="D63"/>
    </row>
    <row r="64" spans="1:4" x14ac:dyDescent="0.25">
      <c r="A64" t="s">
        <v>29</v>
      </c>
      <c r="B64" t="s">
        <v>0</v>
      </c>
      <c r="C64" t="s">
        <v>225</v>
      </c>
      <c r="D64"/>
    </row>
    <row r="65" spans="1:4" x14ac:dyDescent="0.25">
      <c r="A65" t="s">
        <v>29</v>
      </c>
      <c r="B65" t="s">
        <v>6</v>
      </c>
      <c r="C65" t="s">
        <v>225</v>
      </c>
      <c r="D65"/>
    </row>
    <row r="66" spans="1:4" x14ac:dyDescent="0.25">
      <c r="A66" t="s">
        <v>30</v>
      </c>
      <c r="B66" t="s">
        <v>0</v>
      </c>
      <c r="C66" t="s">
        <v>225</v>
      </c>
      <c r="D66"/>
    </row>
    <row r="67" spans="1:4" x14ac:dyDescent="0.25">
      <c r="A67" t="s">
        <v>30</v>
      </c>
      <c r="B67" t="s">
        <v>6</v>
      </c>
      <c r="C67" t="s">
        <v>225</v>
      </c>
      <c r="D67"/>
    </row>
    <row r="68" spans="1:4" x14ac:dyDescent="0.25">
      <c r="A68" t="s">
        <v>31</v>
      </c>
      <c r="B68" t="s">
        <v>0</v>
      </c>
      <c r="C68" t="s">
        <v>225</v>
      </c>
      <c r="D68"/>
    </row>
    <row r="69" spans="1:4" x14ac:dyDescent="0.25">
      <c r="A69" t="s">
        <v>31</v>
      </c>
      <c r="B69" t="s">
        <v>6</v>
      </c>
      <c r="C69" t="s">
        <v>226</v>
      </c>
      <c r="D69" t="s">
        <v>225</v>
      </c>
    </row>
    <row r="70" spans="1:4" x14ac:dyDescent="0.25">
      <c r="A70" t="s">
        <v>32</v>
      </c>
      <c r="B70" t="s">
        <v>0</v>
      </c>
      <c r="C70" t="s">
        <v>225</v>
      </c>
      <c r="D70"/>
    </row>
    <row r="71" spans="1:4" x14ac:dyDescent="0.25">
      <c r="A71" t="s">
        <v>32</v>
      </c>
      <c r="B71" t="s">
        <v>6</v>
      </c>
      <c r="C71" t="s">
        <v>225</v>
      </c>
      <c r="D71"/>
    </row>
    <row r="72" spans="1:4" x14ac:dyDescent="0.25">
      <c r="A72" t="s">
        <v>384</v>
      </c>
      <c r="B72" t="s">
        <v>0</v>
      </c>
      <c r="C72" t="s">
        <v>225</v>
      </c>
      <c r="D72"/>
    </row>
    <row r="73" spans="1:4" x14ac:dyDescent="0.25">
      <c r="A73" t="s">
        <v>384</v>
      </c>
      <c r="B73" t="s">
        <v>6</v>
      </c>
      <c r="C73" t="s">
        <v>225</v>
      </c>
      <c r="D73"/>
    </row>
    <row r="74" spans="1:4" x14ac:dyDescent="0.25">
      <c r="A74" t="s">
        <v>247</v>
      </c>
      <c r="B74" t="s">
        <v>0</v>
      </c>
      <c r="C74" t="s">
        <v>225</v>
      </c>
      <c r="D74"/>
    </row>
    <row r="75" spans="1:4" x14ac:dyDescent="0.25">
      <c r="A75" t="s">
        <v>247</v>
      </c>
      <c r="B75" t="s">
        <v>6</v>
      </c>
      <c r="C75" t="s">
        <v>225</v>
      </c>
      <c r="D75"/>
    </row>
    <row r="76" spans="1:4" x14ac:dyDescent="0.25">
      <c r="A76" t="s">
        <v>248</v>
      </c>
      <c r="B76" t="s">
        <v>0</v>
      </c>
      <c r="C76" t="s">
        <v>225</v>
      </c>
      <c r="D76"/>
    </row>
    <row r="77" spans="1:4" x14ac:dyDescent="0.25">
      <c r="A77" t="s">
        <v>248</v>
      </c>
      <c r="B77" t="s">
        <v>6</v>
      </c>
      <c r="C77" t="s">
        <v>225</v>
      </c>
      <c r="D77"/>
    </row>
    <row r="78" spans="1:4" x14ac:dyDescent="0.25">
      <c r="A78" t="s">
        <v>249</v>
      </c>
      <c r="B78" t="s">
        <v>0</v>
      </c>
      <c r="C78" t="s">
        <v>225</v>
      </c>
      <c r="D78"/>
    </row>
    <row r="79" spans="1:4" x14ac:dyDescent="0.25">
      <c r="A79" t="s">
        <v>249</v>
      </c>
      <c r="B79" t="s">
        <v>6</v>
      </c>
      <c r="C79" t="s">
        <v>226</v>
      </c>
      <c r="D79" t="s">
        <v>225</v>
      </c>
    </row>
    <row r="80" spans="1:4" x14ac:dyDescent="0.25">
      <c r="A80" t="s">
        <v>385</v>
      </c>
      <c r="B80" t="s">
        <v>0</v>
      </c>
      <c r="C80" t="s">
        <v>225</v>
      </c>
      <c r="D80"/>
    </row>
    <row r="81" spans="1:4" x14ac:dyDescent="0.25">
      <c r="A81" t="s">
        <v>385</v>
      </c>
      <c r="B81" t="s">
        <v>6</v>
      </c>
      <c r="C81" t="s">
        <v>226</v>
      </c>
      <c r="D81" t="s">
        <v>225</v>
      </c>
    </row>
    <row r="82" spans="1:4" x14ac:dyDescent="0.25">
      <c r="A82" t="s">
        <v>33</v>
      </c>
      <c r="B82" t="s">
        <v>0</v>
      </c>
      <c r="C82" t="s">
        <v>226</v>
      </c>
      <c r="D82" t="s">
        <v>225</v>
      </c>
    </row>
    <row r="83" spans="1:4" x14ac:dyDescent="0.25">
      <c r="A83" t="s">
        <v>33</v>
      </c>
      <c r="B83" t="s">
        <v>6</v>
      </c>
      <c r="C83" t="s">
        <v>226</v>
      </c>
      <c r="D83" t="s">
        <v>225</v>
      </c>
    </row>
    <row r="84" spans="1:4" x14ac:dyDescent="0.25">
      <c r="A84" t="s">
        <v>34</v>
      </c>
      <c r="B84" t="s">
        <v>0</v>
      </c>
      <c r="C84" t="s">
        <v>225</v>
      </c>
      <c r="D84"/>
    </row>
    <row r="85" spans="1:4" x14ac:dyDescent="0.25">
      <c r="A85" t="s">
        <v>34</v>
      </c>
      <c r="B85" t="s">
        <v>6</v>
      </c>
      <c r="C85" t="s">
        <v>225</v>
      </c>
      <c r="D85"/>
    </row>
    <row r="86" spans="1:4" x14ac:dyDescent="0.25">
      <c r="A86" t="s">
        <v>35</v>
      </c>
      <c r="B86" t="s">
        <v>0</v>
      </c>
      <c r="C86" t="s">
        <v>225</v>
      </c>
      <c r="D86"/>
    </row>
    <row r="87" spans="1:4" x14ac:dyDescent="0.25">
      <c r="A87" t="s">
        <v>35</v>
      </c>
      <c r="B87" t="s">
        <v>6</v>
      </c>
      <c r="C87" t="s">
        <v>225</v>
      </c>
      <c r="D87"/>
    </row>
    <row r="88" spans="1:4" x14ac:dyDescent="0.25">
      <c r="A88" t="s">
        <v>250</v>
      </c>
      <c r="B88" t="s">
        <v>0</v>
      </c>
      <c r="C88" t="s">
        <v>225</v>
      </c>
      <c r="D88"/>
    </row>
    <row r="89" spans="1:4" x14ac:dyDescent="0.25">
      <c r="A89" t="s">
        <v>250</v>
      </c>
      <c r="B89" t="s">
        <v>6</v>
      </c>
      <c r="C89" t="s">
        <v>225</v>
      </c>
      <c r="D89"/>
    </row>
    <row r="90" spans="1:4" x14ac:dyDescent="0.25">
      <c r="A90" t="s">
        <v>36</v>
      </c>
      <c r="B90" t="s">
        <v>0</v>
      </c>
      <c r="C90" t="s">
        <v>226</v>
      </c>
      <c r="D90" t="s">
        <v>225</v>
      </c>
    </row>
    <row r="91" spans="1:4" x14ac:dyDescent="0.25">
      <c r="A91" t="s">
        <v>36</v>
      </c>
      <c r="B91" t="s">
        <v>6</v>
      </c>
      <c r="C91" t="s">
        <v>226</v>
      </c>
      <c r="D91" t="s">
        <v>225</v>
      </c>
    </row>
    <row r="92" spans="1:4" x14ac:dyDescent="0.25">
      <c r="A92" t="s">
        <v>37</v>
      </c>
      <c r="B92" t="s">
        <v>0</v>
      </c>
      <c r="C92" t="s">
        <v>225</v>
      </c>
      <c r="D92"/>
    </row>
    <row r="93" spans="1:4" x14ac:dyDescent="0.25">
      <c r="A93" t="s">
        <v>37</v>
      </c>
      <c r="B93" t="s">
        <v>6</v>
      </c>
      <c r="C93" t="s">
        <v>225</v>
      </c>
      <c r="D93"/>
    </row>
    <row r="94" spans="1:4" x14ac:dyDescent="0.25">
      <c r="A94" t="s">
        <v>38</v>
      </c>
      <c r="B94" t="s">
        <v>0</v>
      </c>
      <c r="C94" t="s">
        <v>225</v>
      </c>
      <c r="D94"/>
    </row>
    <row r="95" spans="1:4" x14ac:dyDescent="0.25">
      <c r="A95" t="s">
        <v>38</v>
      </c>
      <c r="B95" t="s">
        <v>6</v>
      </c>
      <c r="C95" t="s">
        <v>226</v>
      </c>
      <c r="D95" t="s">
        <v>225</v>
      </c>
    </row>
    <row r="96" spans="1:4" x14ac:dyDescent="0.25">
      <c r="A96" t="s">
        <v>39</v>
      </c>
      <c r="B96" t="s">
        <v>0</v>
      </c>
      <c r="C96" t="s">
        <v>225</v>
      </c>
      <c r="D96"/>
    </row>
    <row r="97" spans="1:4" x14ac:dyDescent="0.25">
      <c r="A97" t="s">
        <v>39</v>
      </c>
      <c r="B97" t="s">
        <v>6</v>
      </c>
      <c r="C97" t="s">
        <v>225</v>
      </c>
      <c r="D97"/>
    </row>
    <row r="98" spans="1:4" x14ac:dyDescent="0.25">
      <c r="A98" t="s">
        <v>386</v>
      </c>
      <c r="B98" t="s">
        <v>0</v>
      </c>
      <c r="C98" t="s">
        <v>225</v>
      </c>
      <c r="D98"/>
    </row>
    <row r="99" spans="1:4" x14ac:dyDescent="0.25">
      <c r="A99" t="s">
        <v>386</v>
      </c>
      <c r="B99" t="s">
        <v>6</v>
      </c>
      <c r="C99" t="s">
        <v>225</v>
      </c>
      <c r="D99"/>
    </row>
    <row r="100" spans="1:4" x14ac:dyDescent="0.25">
      <c r="A100" s="42" t="s">
        <v>659</v>
      </c>
      <c r="B100" s="42" t="s">
        <v>532</v>
      </c>
      <c r="C100" s="42" t="s">
        <v>532</v>
      </c>
      <c r="D100" s="42" t="s">
        <v>532</v>
      </c>
    </row>
    <row r="101" spans="1:4" x14ac:dyDescent="0.25">
      <c r="A101" t="s">
        <v>40</v>
      </c>
      <c r="B101" t="s">
        <v>0</v>
      </c>
      <c r="C101" t="s">
        <v>225</v>
      </c>
      <c r="D101"/>
    </row>
    <row r="102" spans="1:4" x14ac:dyDescent="0.25">
      <c r="A102" t="s">
        <v>40</v>
      </c>
      <c r="B102" t="s">
        <v>6</v>
      </c>
      <c r="C102" t="s">
        <v>225</v>
      </c>
      <c r="D102"/>
    </row>
    <row r="103" spans="1:4" x14ac:dyDescent="0.25">
      <c r="A103" t="s">
        <v>41</v>
      </c>
      <c r="B103" t="s">
        <v>0</v>
      </c>
      <c r="C103" t="s">
        <v>225</v>
      </c>
      <c r="D103"/>
    </row>
    <row r="104" spans="1:4" x14ac:dyDescent="0.25">
      <c r="A104" t="s">
        <v>41</v>
      </c>
      <c r="B104" t="s">
        <v>6</v>
      </c>
      <c r="C104" t="s">
        <v>225</v>
      </c>
      <c r="D104"/>
    </row>
    <row r="105" spans="1:4" x14ac:dyDescent="0.25">
      <c r="A105" t="s">
        <v>42</v>
      </c>
      <c r="B105" t="s">
        <v>0</v>
      </c>
      <c r="C105" t="s">
        <v>225</v>
      </c>
      <c r="D105"/>
    </row>
    <row r="106" spans="1:4" x14ac:dyDescent="0.25">
      <c r="A106" t="s">
        <v>42</v>
      </c>
      <c r="B106" t="s">
        <v>6</v>
      </c>
      <c r="C106" t="s">
        <v>225</v>
      </c>
      <c r="D106"/>
    </row>
    <row r="107" spans="1:4" x14ac:dyDescent="0.25">
      <c r="A107" t="s">
        <v>43</v>
      </c>
      <c r="B107" t="s">
        <v>0</v>
      </c>
      <c r="C107" t="s">
        <v>225</v>
      </c>
      <c r="D107"/>
    </row>
    <row r="108" spans="1:4" x14ac:dyDescent="0.25">
      <c r="A108" t="s">
        <v>43</v>
      </c>
      <c r="B108" t="s">
        <v>6</v>
      </c>
      <c r="C108" t="s">
        <v>225</v>
      </c>
      <c r="D108"/>
    </row>
    <row r="109" spans="1:4" x14ac:dyDescent="0.25">
      <c r="A109" t="s">
        <v>44</v>
      </c>
      <c r="B109" t="s">
        <v>0</v>
      </c>
      <c r="C109" t="s">
        <v>225</v>
      </c>
      <c r="D109"/>
    </row>
    <row r="110" spans="1:4" x14ac:dyDescent="0.25">
      <c r="A110" t="s">
        <v>44</v>
      </c>
      <c r="B110" t="s">
        <v>6</v>
      </c>
      <c r="C110" t="s">
        <v>225</v>
      </c>
      <c r="D110"/>
    </row>
    <row r="111" spans="1:4" x14ac:dyDescent="0.25">
      <c r="A111" t="s">
        <v>45</v>
      </c>
      <c r="B111" t="s">
        <v>0</v>
      </c>
      <c r="C111" t="s">
        <v>225</v>
      </c>
      <c r="D111"/>
    </row>
    <row r="112" spans="1:4" x14ac:dyDescent="0.25">
      <c r="A112" t="s">
        <v>45</v>
      </c>
      <c r="B112" t="s">
        <v>6</v>
      </c>
      <c r="C112" t="s">
        <v>225</v>
      </c>
      <c r="D112"/>
    </row>
    <row r="113" spans="1:4" x14ac:dyDescent="0.25">
      <c r="A113" s="42" t="s">
        <v>660</v>
      </c>
      <c r="B113" s="42" t="s">
        <v>532</v>
      </c>
      <c r="C113" s="42" t="s">
        <v>532</v>
      </c>
      <c r="D113" s="42" t="s">
        <v>532</v>
      </c>
    </row>
    <row r="114" spans="1:4" x14ac:dyDescent="0.25">
      <c r="A114" t="s">
        <v>46</v>
      </c>
      <c r="B114" t="s">
        <v>0</v>
      </c>
      <c r="C114" t="s">
        <v>225</v>
      </c>
      <c r="D114"/>
    </row>
    <row r="115" spans="1:4" x14ac:dyDescent="0.25">
      <c r="A115" t="s">
        <v>46</v>
      </c>
      <c r="B115" t="s">
        <v>6</v>
      </c>
      <c r="C115" t="s">
        <v>225</v>
      </c>
      <c r="D115"/>
    </row>
    <row r="116" spans="1:4" x14ac:dyDescent="0.25">
      <c r="A116" t="s">
        <v>47</v>
      </c>
      <c r="B116" t="s">
        <v>0</v>
      </c>
      <c r="C116" t="s">
        <v>225</v>
      </c>
      <c r="D116"/>
    </row>
    <row r="117" spans="1:4" x14ac:dyDescent="0.25">
      <c r="A117" t="s">
        <v>47</v>
      </c>
      <c r="B117" t="s">
        <v>6</v>
      </c>
      <c r="C117" t="s">
        <v>225</v>
      </c>
      <c r="D117"/>
    </row>
    <row r="118" spans="1:4" x14ac:dyDescent="0.25">
      <c r="A118" t="s">
        <v>254</v>
      </c>
      <c r="B118" t="s">
        <v>0</v>
      </c>
      <c r="C118" t="s">
        <v>225</v>
      </c>
      <c r="D118"/>
    </row>
    <row r="119" spans="1:4" x14ac:dyDescent="0.25">
      <c r="A119" t="s">
        <v>254</v>
      </c>
      <c r="B119" t="s">
        <v>6</v>
      </c>
      <c r="C119" t="s">
        <v>225</v>
      </c>
      <c r="D119"/>
    </row>
    <row r="120" spans="1:4" x14ac:dyDescent="0.25">
      <c r="A120" t="s">
        <v>48</v>
      </c>
      <c r="B120" t="s">
        <v>0</v>
      </c>
      <c r="C120" t="s">
        <v>225</v>
      </c>
      <c r="D120"/>
    </row>
    <row r="121" spans="1:4" x14ac:dyDescent="0.25">
      <c r="A121" t="s">
        <v>48</v>
      </c>
      <c r="B121" t="s">
        <v>6</v>
      </c>
      <c r="C121" t="s">
        <v>225</v>
      </c>
      <c r="D121"/>
    </row>
    <row r="122" spans="1:4" x14ac:dyDescent="0.25">
      <c r="A122" t="s">
        <v>593</v>
      </c>
      <c r="B122" t="s">
        <v>0</v>
      </c>
      <c r="C122" t="s">
        <v>225</v>
      </c>
      <c r="D122"/>
    </row>
    <row r="123" spans="1:4" x14ac:dyDescent="0.25">
      <c r="A123" t="s">
        <v>593</v>
      </c>
      <c r="B123" t="s">
        <v>6</v>
      </c>
      <c r="C123" t="s">
        <v>225</v>
      </c>
      <c r="D123"/>
    </row>
    <row r="124" spans="1:4" x14ac:dyDescent="0.25">
      <c r="A124" t="s">
        <v>661</v>
      </c>
      <c r="B124" t="s">
        <v>0</v>
      </c>
      <c r="C124" t="s">
        <v>225</v>
      </c>
      <c r="D124"/>
    </row>
    <row r="125" spans="1:4" x14ac:dyDescent="0.25">
      <c r="A125" t="s">
        <v>661</v>
      </c>
      <c r="B125" t="s">
        <v>6</v>
      </c>
      <c r="C125" t="s">
        <v>225</v>
      </c>
      <c r="D125"/>
    </row>
    <row r="126" spans="1:4" x14ac:dyDescent="0.25">
      <c r="A126" t="s">
        <v>49</v>
      </c>
      <c r="B126" t="s">
        <v>0</v>
      </c>
      <c r="C126" t="s">
        <v>225</v>
      </c>
      <c r="D126"/>
    </row>
    <row r="127" spans="1:4" x14ac:dyDescent="0.25">
      <c r="A127" t="s">
        <v>49</v>
      </c>
      <c r="B127" t="s">
        <v>6</v>
      </c>
      <c r="C127" t="s">
        <v>226</v>
      </c>
      <c r="D127" t="s">
        <v>225</v>
      </c>
    </row>
    <row r="128" spans="1:4" x14ac:dyDescent="0.25">
      <c r="A128" t="s">
        <v>50</v>
      </c>
      <c r="B128" t="s">
        <v>0</v>
      </c>
      <c r="C128" t="s">
        <v>225</v>
      </c>
      <c r="D128"/>
    </row>
    <row r="129" spans="1:4" x14ac:dyDescent="0.25">
      <c r="A129" t="s">
        <v>50</v>
      </c>
      <c r="B129" t="s">
        <v>6</v>
      </c>
      <c r="C129" t="s">
        <v>225</v>
      </c>
      <c r="D129"/>
    </row>
    <row r="130" spans="1:4" x14ac:dyDescent="0.25">
      <c r="A130" t="s">
        <v>51</v>
      </c>
      <c r="B130" t="s">
        <v>0</v>
      </c>
      <c r="C130" t="s">
        <v>225</v>
      </c>
      <c r="D130"/>
    </row>
    <row r="131" spans="1:4" x14ac:dyDescent="0.25">
      <c r="A131" t="s">
        <v>51</v>
      </c>
      <c r="B131" t="s">
        <v>6</v>
      </c>
      <c r="C131" t="s">
        <v>226</v>
      </c>
      <c r="D131" t="s">
        <v>225</v>
      </c>
    </row>
    <row r="132" spans="1:4" x14ac:dyDescent="0.25">
      <c r="A132" t="s">
        <v>52</v>
      </c>
      <c r="B132" t="s">
        <v>0</v>
      </c>
      <c r="C132" t="s">
        <v>225</v>
      </c>
      <c r="D132"/>
    </row>
    <row r="133" spans="1:4" x14ac:dyDescent="0.25">
      <c r="A133" t="s">
        <v>52</v>
      </c>
      <c r="B133" t="s">
        <v>6</v>
      </c>
      <c r="C133" t="s">
        <v>225</v>
      </c>
      <c r="D133"/>
    </row>
    <row r="134" spans="1:4" x14ac:dyDescent="0.25">
      <c r="A134" t="s">
        <v>53</v>
      </c>
      <c r="B134" t="s">
        <v>0</v>
      </c>
      <c r="C134" t="s">
        <v>225</v>
      </c>
      <c r="D134"/>
    </row>
    <row r="135" spans="1:4" x14ac:dyDescent="0.25">
      <c r="A135" t="s">
        <v>53</v>
      </c>
      <c r="B135" t="s">
        <v>6</v>
      </c>
      <c r="C135" t="s">
        <v>225</v>
      </c>
      <c r="D135"/>
    </row>
    <row r="136" spans="1:4" x14ac:dyDescent="0.25">
      <c r="A136" t="s">
        <v>54</v>
      </c>
      <c r="B136" t="s">
        <v>0</v>
      </c>
      <c r="C136" t="s">
        <v>225</v>
      </c>
      <c r="D136"/>
    </row>
    <row r="137" spans="1:4" x14ac:dyDescent="0.25">
      <c r="A137" t="s">
        <v>54</v>
      </c>
      <c r="B137" t="s">
        <v>6</v>
      </c>
      <c r="C137" t="s">
        <v>226</v>
      </c>
      <c r="D137" t="s">
        <v>225</v>
      </c>
    </row>
    <row r="138" spans="1:4" x14ac:dyDescent="0.25">
      <c r="A138" t="s">
        <v>55</v>
      </c>
      <c r="B138" t="s">
        <v>0</v>
      </c>
      <c r="C138" t="s">
        <v>225</v>
      </c>
      <c r="D138"/>
    </row>
    <row r="139" spans="1:4" x14ac:dyDescent="0.25">
      <c r="A139" t="s">
        <v>55</v>
      </c>
      <c r="B139" t="s">
        <v>6</v>
      </c>
      <c r="C139" t="s">
        <v>225</v>
      </c>
      <c r="D139"/>
    </row>
    <row r="140" spans="1:4" x14ac:dyDescent="0.25">
      <c r="A140" t="s">
        <v>257</v>
      </c>
      <c r="B140" t="s">
        <v>0</v>
      </c>
      <c r="C140" t="s">
        <v>225</v>
      </c>
      <c r="D140"/>
    </row>
    <row r="141" spans="1:4" x14ac:dyDescent="0.25">
      <c r="A141" t="s">
        <v>257</v>
      </c>
      <c r="B141" t="s">
        <v>6</v>
      </c>
      <c r="C141" t="s">
        <v>225</v>
      </c>
      <c r="D141"/>
    </row>
    <row r="142" spans="1:4" x14ac:dyDescent="0.25">
      <c r="A142" t="s">
        <v>387</v>
      </c>
      <c r="B142" t="s">
        <v>0</v>
      </c>
      <c r="C142" t="s">
        <v>225</v>
      </c>
      <c r="D142"/>
    </row>
    <row r="143" spans="1:4" x14ac:dyDescent="0.25">
      <c r="A143" t="s">
        <v>387</v>
      </c>
      <c r="B143" t="s">
        <v>6</v>
      </c>
      <c r="C143" t="s">
        <v>225</v>
      </c>
      <c r="D143"/>
    </row>
    <row r="144" spans="1:4" x14ac:dyDescent="0.25">
      <c r="A144" t="s">
        <v>56</v>
      </c>
      <c r="B144" t="s">
        <v>0</v>
      </c>
      <c r="C144" t="s">
        <v>225</v>
      </c>
      <c r="D144"/>
    </row>
    <row r="145" spans="1:4" x14ac:dyDescent="0.25">
      <c r="A145" t="s">
        <v>56</v>
      </c>
      <c r="B145" t="s">
        <v>6</v>
      </c>
      <c r="C145" t="s">
        <v>225</v>
      </c>
      <c r="D145"/>
    </row>
    <row r="146" spans="1:4" x14ac:dyDescent="0.25">
      <c r="A146" t="s">
        <v>388</v>
      </c>
      <c r="B146" t="s">
        <v>0</v>
      </c>
      <c r="C146" t="s">
        <v>225</v>
      </c>
      <c r="D146"/>
    </row>
    <row r="147" spans="1:4" x14ac:dyDescent="0.25">
      <c r="A147" t="s">
        <v>388</v>
      </c>
      <c r="B147" t="s">
        <v>6</v>
      </c>
      <c r="C147" t="s">
        <v>225</v>
      </c>
      <c r="D147"/>
    </row>
    <row r="148" spans="1:4" x14ac:dyDescent="0.25">
      <c r="A148" t="s">
        <v>57</v>
      </c>
      <c r="B148" t="s">
        <v>0</v>
      </c>
      <c r="C148" t="s">
        <v>225</v>
      </c>
      <c r="D148"/>
    </row>
    <row r="149" spans="1:4" x14ac:dyDescent="0.25">
      <c r="A149" t="s">
        <v>57</v>
      </c>
      <c r="B149" t="s">
        <v>6</v>
      </c>
      <c r="C149" t="s">
        <v>225</v>
      </c>
      <c r="D149"/>
    </row>
    <row r="150" spans="1:4" x14ac:dyDescent="0.25">
      <c r="A150" t="s">
        <v>58</v>
      </c>
      <c r="B150" t="s">
        <v>0</v>
      </c>
      <c r="C150" t="s">
        <v>225</v>
      </c>
      <c r="D150"/>
    </row>
    <row r="151" spans="1:4" x14ac:dyDescent="0.25">
      <c r="A151" t="s">
        <v>58</v>
      </c>
      <c r="B151" t="s">
        <v>6</v>
      </c>
      <c r="C151" t="s">
        <v>225</v>
      </c>
      <c r="D151"/>
    </row>
    <row r="152" spans="1:4" x14ac:dyDescent="0.25">
      <c r="A152" t="s">
        <v>59</v>
      </c>
      <c r="B152" t="s">
        <v>0</v>
      </c>
      <c r="C152" t="s">
        <v>225</v>
      </c>
      <c r="D152"/>
    </row>
    <row r="153" spans="1:4" x14ac:dyDescent="0.25">
      <c r="A153" t="s">
        <v>59</v>
      </c>
      <c r="B153" t="s">
        <v>6</v>
      </c>
      <c r="C153" t="s">
        <v>225</v>
      </c>
      <c r="D153"/>
    </row>
    <row r="154" spans="1:4" x14ac:dyDescent="0.25">
      <c r="A154" t="s">
        <v>60</v>
      </c>
      <c r="B154" t="s">
        <v>0</v>
      </c>
      <c r="C154" t="s">
        <v>225</v>
      </c>
      <c r="D154"/>
    </row>
    <row r="155" spans="1:4" x14ac:dyDescent="0.25">
      <c r="A155" t="s">
        <v>60</v>
      </c>
      <c r="B155" t="s">
        <v>6</v>
      </c>
      <c r="C155" t="s">
        <v>226</v>
      </c>
      <c r="D155" t="s">
        <v>225</v>
      </c>
    </row>
    <row r="156" spans="1:4" x14ac:dyDescent="0.25">
      <c r="A156" t="s">
        <v>613</v>
      </c>
      <c r="B156" t="s">
        <v>0</v>
      </c>
      <c r="C156" t="s">
        <v>225</v>
      </c>
      <c r="D156"/>
    </row>
    <row r="157" spans="1:4" x14ac:dyDescent="0.25">
      <c r="A157" t="s">
        <v>613</v>
      </c>
      <c r="B157" t="s">
        <v>6</v>
      </c>
      <c r="C157" t="s">
        <v>225</v>
      </c>
      <c r="D157"/>
    </row>
    <row r="158" spans="1:4" x14ac:dyDescent="0.25">
      <c r="A158" t="s">
        <v>61</v>
      </c>
      <c r="B158" t="s">
        <v>0</v>
      </c>
      <c r="C158" t="s">
        <v>225</v>
      </c>
      <c r="D158"/>
    </row>
    <row r="159" spans="1:4" x14ac:dyDescent="0.25">
      <c r="A159" t="s">
        <v>61</v>
      </c>
      <c r="B159" t="s">
        <v>6</v>
      </c>
      <c r="C159" t="s">
        <v>226</v>
      </c>
      <c r="D159" t="s">
        <v>226</v>
      </c>
    </row>
    <row r="160" spans="1:4" x14ac:dyDescent="0.25">
      <c r="A160" s="42" t="s">
        <v>260</v>
      </c>
      <c r="B160" s="42" t="s">
        <v>532</v>
      </c>
      <c r="C160" s="42" t="s">
        <v>532</v>
      </c>
      <c r="D160" s="42" t="s">
        <v>532</v>
      </c>
    </row>
    <row r="161" spans="1:4" x14ac:dyDescent="0.25">
      <c r="A161" t="s">
        <v>62</v>
      </c>
      <c r="B161" t="s">
        <v>0</v>
      </c>
      <c r="C161" t="s">
        <v>225</v>
      </c>
      <c r="D161"/>
    </row>
    <row r="162" spans="1:4" x14ac:dyDescent="0.25">
      <c r="A162" t="s">
        <v>62</v>
      </c>
      <c r="B162" t="s">
        <v>6</v>
      </c>
      <c r="C162" t="s">
        <v>225</v>
      </c>
      <c r="D162"/>
    </row>
    <row r="163" spans="1:4" x14ac:dyDescent="0.25">
      <c r="A163" t="s">
        <v>63</v>
      </c>
      <c r="B163" t="s">
        <v>0</v>
      </c>
      <c r="C163" t="s">
        <v>225</v>
      </c>
      <c r="D163"/>
    </row>
    <row r="164" spans="1:4" x14ac:dyDescent="0.25">
      <c r="A164" t="s">
        <v>63</v>
      </c>
      <c r="B164" t="s">
        <v>6</v>
      </c>
      <c r="C164" t="s">
        <v>225</v>
      </c>
      <c r="D164"/>
    </row>
    <row r="165" spans="1:4" x14ac:dyDescent="0.25">
      <c r="A165" t="s">
        <v>64</v>
      </c>
      <c r="B165" t="s">
        <v>0</v>
      </c>
      <c r="C165" t="s">
        <v>225</v>
      </c>
      <c r="D165"/>
    </row>
    <row r="166" spans="1:4" x14ac:dyDescent="0.25">
      <c r="A166" t="s">
        <v>64</v>
      </c>
      <c r="B166" t="s">
        <v>6</v>
      </c>
      <c r="C166" t="s">
        <v>225</v>
      </c>
      <c r="D166"/>
    </row>
    <row r="167" spans="1:4" x14ac:dyDescent="0.25">
      <c r="A167" t="s">
        <v>65</v>
      </c>
      <c r="B167" t="s">
        <v>0</v>
      </c>
      <c r="C167" t="s">
        <v>225</v>
      </c>
      <c r="D167"/>
    </row>
    <row r="168" spans="1:4" x14ac:dyDescent="0.25">
      <c r="A168" t="s">
        <v>65</v>
      </c>
      <c r="B168" t="s">
        <v>6</v>
      </c>
      <c r="C168" t="s">
        <v>225</v>
      </c>
      <c r="D168"/>
    </row>
    <row r="169" spans="1:4" x14ac:dyDescent="0.25">
      <c r="A169" t="s">
        <v>594</v>
      </c>
      <c r="B169" t="s">
        <v>0</v>
      </c>
      <c r="C169" t="s">
        <v>225</v>
      </c>
      <c r="D169"/>
    </row>
    <row r="170" spans="1:4" x14ac:dyDescent="0.25">
      <c r="A170" t="s">
        <v>594</v>
      </c>
      <c r="B170" t="s">
        <v>6</v>
      </c>
      <c r="C170" t="s">
        <v>225</v>
      </c>
      <c r="D170"/>
    </row>
    <row r="171" spans="1:4" x14ac:dyDescent="0.25">
      <c r="A171" t="s">
        <v>261</v>
      </c>
      <c r="B171" t="s">
        <v>0</v>
      </c>
      <c r="C171" t="s">
        <v>225</v>
      </c>
      <c r="D171"/>
    </row>
    <row r="172" spans="1:4" x14ac:dyDescent="0.25">
      <c r="A172" t="s">
        <v>261</v>
      </c>
      <c r="B172" t="s">
        <v>6</v>
      </c>
      <c r="C172" t="s">
        <v>225</v>
      </c>
      <c r="D172"/>
    </row>
    <row r="173" spans="1:4" x14ac:dyDescent="0.25">
      <c r="A173" t="s">
        <v>66</v>
      </c>
      <c r="B173" t="s">
        <v>0</v>
      </c>
      <c r="C173" t="s">
        <v>225</v>
      </c>
      <c r="D173"/>
    </row>
    <row r="174" spans="1:4" x14ac:dyDescent="0.25">
      <c r="A174" t="s">
        <v>66</v>
      </c>
      <c r="B174" t="s">
        <v>6</v>
      </c>
      <c r="C174" t="s">
        <v>225</v>
      </c>
      <c r="D174"/>
    </row>
    <row r="175" spans="1:4" x14ac:dyDescent="0.25">
      <c r="A175" t="s">
        <v>67</v>
      </c>
      <c r="B175" t="s">
        <v>0</v>
      </c>
      <c r="C175" t="s">
        <v>226</v>
      </c>
      <c r="D175" t="s">
        <v>226</v>
      </c>
    </row>
    <row r="176" spans="1:4" x14ac:dyDescent="0.25">
      <c r="A176" t="s">
        <v>67</v>
      </c>
      <c r="B176" t="s">
        <v>6</v>
      </c>
      <c r="C176" t="s">
        <v>226</v>
      </c>
      <c r="D176" t="s">
        <v>225</v>
      </c>
    </row>
    <row r="177" spans="1:4" x14ac:dyDescent="0.25">
      <c r="A177" t="s">
        <v>68</v>
      </c>
      <c r="B177" t="s">
        <v>0</v>
      </c>
      <c r="C177" t="s">
        <v>225</v>
      </c>
      <c r="D177"/>
    </row>
    <row r="178" spans="1:4" x14ac:dyDescent="0.25">
      <c r="A178" t="s">
        <v>68</v>
      </c>
      <c r="B178" t="s">
        <v>6</v>
      </c>
      <c r="C178" t="s">
        <v>225</v>
      </c>
      <c r="D178"/>
    </row>
    <row r="179" spans="1:4" x14ac:dyDescent="0.25">
      <c r="A179" t="s">
        <v>69</v>
      </c>
      <c r="B179" t="s">
        <v>0</v>
      </c>
      <c r="C179" t="s">
        <v>226</v>
      </c>
      <c r="D179" t="s">
        <v>225</v>
      </c>
    </row>
    <row r="180" spans="1:4" x14ac:dyDescent="0.25">
      <c r="A180" t="s">
        <v>69</v>
      </c>
      <c r="B180" t="s">
        <v>6</v>
      </c>
      <c r="C180" t="s">
        <v>225</v>
      </c>
      <c r="D180"/>
    </row>
    <row r="181" spans="1:4" x14ac:dyDescent="0.25">
      <c r="A181" t="s">
        <v>70</v>
      </c>
      <c r="B181" t="s">
        <v>0</v>
      </c>
      <c r="C181" t="s">
        <v>225</v>
      </c>
      <c r="D181"/>
    </row>
    <row r="182" spans="1:4" x14ac:dyDescent="0.25">
      <c r="A182" t="s">
        <v>70</v>
      </c>
      <c r="B182" t="s">
        <v>6</v>
      </c>
      <c r="C182" t="s">
        <v>225</v>
      </c>
      <c r="D182"/>
    </row>
    <row r="183" spans="1:4" x14ac:dyDescent="0.25">
      <c r="A183" s="42" t="s">
        <v>662</v>
      </c>
      <c r="B183" s="42" t="s">
        <v>532</v>
      </c>
      <c r="C183" s="42" t="s">
        <v>532</v>
      </c>
      <c r="D183" s="42" t="s">
        <v>532</v>
      </c>
    </row>
    <row r="184" spans="1:4" x14ac:dyDescent="0.25">
      <c r="A184" t="s">
        <v>389</v>
      </c>
      <c r="B184" t="s">
        <v>0</v>
      </c>
      <c r="C184" t="s">
        <v>225</v>
      </c>
      <c r="D184"/>
    </row>
    <row r="185" spans="1:4" x14ac:dyDescent="0.25">
      <c r="A185" t="s">
        <v>389</v>
      </c>
      <c r="B185" t="s">
        <v>6</v>
      </c>
      <c r="C185" t="s">
        <v>225</v>
      </c>
      <c r="D185"/>
    </row>
    <row r="186" spans="1:4" x14ac:dyDescent="0.25">
      <c r="A186" t="s">
        <v>71</v>
      </c>
      <c r="B186" t="s">
        <v>0</v>
      </c>
      <c r="C186" t="s">
        <v>225</v>
      </c>
      <c r="D186"/>
    </row>
    <row r="187" spans="1:4" x14ac:dyDescent="0.25">
      <c r="A187" t="s">
        <v>71</v>
      </c>
      <c r="B187" t="s">
        <v>6</v>
      </c>
      <c r="C187" t="s">
        <v>225</v>
      </c>
      <c r="D187"/>
    </row>
    <row r="188" spans="1:4" x14ac:dyDescent="0.25">
      <c r="A188" t="s">
        <v>72</v>
      </c>
      <c r="B188" t="s">
        <v>0</v>
      </c>
      <c r="C188" t="s">
        <v>225</v>
      </c>
      <c r="D188"/>
    </row>
    <row r="189" spans="1:4" x14ac:dyDescent="0.25">
      <c r="A189" t="s">
        <v>72</v>
      </c>
      <c r="B189" t="s">
        <v>6</v>
      </c>
      <c r="C189" t="s">
        <v>225</v>
      </c>
      <c r="D189"/>
    </row>
    <row r="190" spans="1:4" x14ac:dyDescent="0.25">
      <c r="A190" t="s">
        <v>73</v>
      </c>
      <c r="B190" t="s">
        <v>0</v>
      </c>
      <c r="C190" t="s">
        <v>226</v>
      </c>
      <c r="D190" t="s">
        <v>225</v>
      </c>
    </row>
    <row r="191" spans="1:4" x14ac:dyDescent="0.25">
      <c r="A191" t="s">
        <v>73</v>
      </c>
      <c r="B191" t="s">
        <v>6</v>
      </c>
      <c r="C191" t="s">
        <v>225</v>
      </c>
      <c r="D191"/>
    </row>
    <row r="192" spans="1:4" x14ac:dyDescent="0.25">
      <c r="A192" t="s">
        <v>653</v>
      </c>
      <c r="B192" t="s">
        <v>0</v>
      </c>
      <c r="C192" t="s">
        <v>226</v>
      </c>
      <c r="D192" t="s">
        <v>225</v>
      </c>
    </row>
    <row r="193" spans="1:4" x14ac:dyDescent="0.25">
      <c r="A193" t="s">
        <v>653</v>
      </c>
      <c r="B193" t="s">
        <v>6</v>
      </c>
      <c r="C193" t="s">
        <v>226</v>
      </c>
      <c r="D193" t="s">
        <v>225</v>
      </c>
    </row>
    <row r="194" spans="1:4" x14ac:dyDescent="0.25">
      <c r="A194" t="s">
        <v>390</v>
      </c>
      <c r="B194" t="s">
        <v>0</v>
      </c>
      <c r="C194" t="s">
        <v>225</v>
      </c>
      <c r="D194"/>
    </row>
    <row r="195" spans="1:4" x14ac:dyDescent="0.25">
      <c r="A195" t="s">
        <v>390</v>
      </c>
      <c r="B195" t="s">
        <v>6</v>
      </c>
      <c r="C195" t="s">
        <v>225</v>
      </c>
      <c r="D195"/>
    </row>
    <row r="196" spans="1:4" x14ac:dyDescent="0.25">
      <c r="A196" t="s">
        <v>74</v>
      </c>
      <c r="B196" t="s">
        <v>0</v>
      </c>
      <c r="C196" t="s">
        <v>225</v>
      </c>
      <c r="D196"/>
    </row>
    <row r="197" spans="1:4" x14ac:dyDescent="0.25">
      <c r="A197" t="s">
        <v>74</v>
      </c>
      <c r="B197" t="s">
        <v>6</v>
      </c>
      <c r="C197" t="s">
        <v>225</v>
      </c>
      <c r="D197"/>
    </row>
    <row r="198" spans="1:4" x14ac:dyDescent="0.25">
      <c r="A198" t="s">
        <v>75</v>
      </c>
      <c r="B198" t="s">
        <v>0</v>
      </c>
      <c r="C198" t="s">
        <v>225</v>
      </c>
      <c r="D198"/>
    </row>
    <row r="199" spans="1:4" x14ac:dyDescent="0.25">
      <c r="A199" t="s">
        <v>75</v>
      </c>
      <c r="B199" t="s">
        <v>6</v>
      </c>
      <c r="C199" t="s">
        <v>225</v>
      </c>
      <c r="D199"/>
    </row>
    <row r="200" spans="1:4" x14ac:dyDescent="0.25">
      <c r="A200" t="s">
        <v>76</v>
      </c>
      <c r="B200" t="s">
        <v>0</v>
      </c>
      <c r="C200" t="s">
        <v>225</v>
      </c>
      <c r="D200"/>
    </row>
    <row r="201" spans="1:4" x14ac:dyDescent="0.25">
      <c r="A201" t="s">
        <v>76</v>
      </c>
      <c r="B201" t="s">
        <v>6</v>
      </c>
      <c r="C201" t="s">
        <v>225</v>
      </c>
      <c r="D201"/>
    </row>
    <row r="202" spans="1:4" x14ac:dyDescent="0.25">
      <c r="A202" t="s">
        <v>391</v>
      </c>
      <c r="B202" t="s">
        <v>0</v>
      </c>
      <c r="C202" t="s">
        <v>225</v>
      </c>
      <c r="D202"/>
    </row>
    <row r="203" spans="1:4" x14ac:dyDescent="0.25">
      <c r="A203" t="s">
        <v>391</v>
      </c>
      <c r="B203" t="s">
        <v>6</v>
      </c>
      <c r="C203" t="s">
        <v>225</v>
      </c>
      <c r="D203"/>
    </row>
    <row r="204" spans="1:4" x14ac:dyDescent="0.25">
      <c r="A204" t="s">
        <v>77</v>
      </c>
      <c r="B204" t="s">
        <v>0</v>
      </c>
      <c r="C204" t="s">
        <v>226</v>
      </c>
      <c r="D204" t="s">
        <v>225</v>
      </c>
    </row>
    <row r="205" spans="1:4" x14ac:dyDescent="0.25">
      <c r="A205" t="s">
        <v>77</v>
      </c>
      <c r="B205" t="s">
        <v>6</v>
      </c>
      <c r="C205" t="s">
        <v>226</v>
      </c>
      <c r="D205" t="s">
        <v>225</v>
      </c>
    </row>
    <row r="206" spans="1:4" x14ac:dyDescent="0.25">
      <c r="A206" t="s">
        <v>78</v>
      </c>
      <c r="B206" t="s">
        <v>0</v>
      </c>
      <c r="C206" t="s">
        <v>225</v>
      </c>
      <c r="D206"/>
    </row>
    <row r="207" spans="1:4" x14ac:dyDescent="0.25">
      <c r="A207" t="s">
        <v>78</v>
      </c>
      <c r="B207" t="s">
        <v>6</v>
      </c>
      <c r="C207" t="s">
        <v>225</v>
      </c>
      <c r="D207"/>
    </row>
    <row r="208" spans="1:4" x14ac:dyDescent="0.25">
      <c r="A208" t="s">
        <v>79</v>
      </c>
      <c r="B208" t="s">
        <v>0</v>
      </c>
      <c r="C208" t="s">
        <v>225</v>
      </c>
      <c r="D208"/>
    </row>
    <row r="209" spans="1:4" x14ac:dyDescent="0.25">
      <c r="A209" t="s">
        <v>79</v>
      </c>
      <c r="B209" t="s">
        <v>6</v>
      </c>
      <c r="C209" t="s">
        <v>225</v>
      </c>
      <c r="D209"/>
    </row>
    <row r="210" spans="1:4" x14ac:dyDescent="0.25">
      <c r="A210" t="s">
        <v>80</v>
      </c>
      <c r="B210" t="s">
        <v>0</v>
      </c>
      <c r="C210" t="s">
        <v>225</v>
      </c>
      <c r="D210"/>
    </row>
    <row r="211" spans="1:4" x14ac:dyDescent="0.25">
      <c r="A211" t="s">
        <v>80</v>
      </c>
      <c r="B211" t="s">
        <v>6</v>
      </c>
      <c r="C211" t="s">
        <v>225</v>
      </c>
      <c r="D211"/>
    </row>
    <row r="212" spans="1:4" x14ac:dyDescent="0.25">
      <c r="A212" t="s">
        <v>392</v>
      </c>
      <c r="B212" t="s">
        <v>0</v>
      </c>
      <c r="C212" t="s">
        <v>225</v>
      </c>
      <c r="D212"/>
    </row>
    <row r="213" spans="1:4" x14ac:dyDescent="0.25">
      <c r="A213" t="s">
        <v>392</v>
      </c>
      <c r="B213" t="s">
        <v>6</v>
      </c>
      <c r="C213" t="s">
        <v>225</v>
      </c>
      <c r="D213"/>
    </row>
    <row r="214" spans="1:4" x14ac:dyDescent="0.25">
      <c r="A214" t="s">
        <v>81</v>
      </c>
      <c r="B214" t="s">
        <v>0</v>
      </c>
      <c r="C214" t="s">
        <v>226</v>
      </c>
      <c r="D214" t="s">
        <v>226</v>
      </c>
    </row>
    <row r="215" spans="1:4" x14ac:dyDescent="0.25">
      <c r="A215" t="s">
        <v>81</v>
      </c>
      <c r="B215" t="s">
        <v>6</v>
      </c>
      <c r="C215" t="s">
        <v>226</v>
      </c>
      <c r="D215" t="s">
        <v>226</v>
      </c>
    </row>
    <row r="216" spans="1:4" s="38" customFormat="1" x14ac:dyDescent="0.25">
      <c r="A216" s="38" t="s">
        <v>265</v>
      </c>
      <c r="B216" s="38" t="s">
        <v>0</v>
      </c>
      <c r="C216" s="38" t="s">
        <v>225</v>
      </c>
    </row>
    <row r="217" spans="1:4" s="38" customFormat="1" x14ac:dyDescent="0.25">
      <c r="A217" s="38" t="s">
        <v>265</v>
      </c>
      <c r="B217" s="38" t="s">
        <v>6</v>
      </c>
      <c r="C217" s="38" t="s">
        <v>225</v>
      </c>
    </row>
    <row r="218" spans="1:4" x14ac:dyDescent="0.25">
      <c r="A218" t="s">
        <v>393</v>
      </c>
      <c r="B218" t="s">
        <v>0</v>
      </c>
      <c r="C218" t="s">
        <v>225</v>
      </c>
      <c r="D218"/>
    </row>
    <row r="219" spans="1:4" x14ac:dyDescent="0.25">
      <c r="A219" t="s">
        <v>393</v>
      </c>
      <c r="B219" t="s">
        <v>6</v>
      </c>
      <c r="C219" t="s">
        <v>225</v>
      </c>
      <c r="D219"/>
    </row>
    <row r="220" spans="1:4" x14ac:dyDescent="0.25">
      <c r="A220" t="s">
        <v>82</v>
      </c>
      <c r="B220" t="s">
        <v>0</v>
      </c>
      <c r="C220" t="s">
        <v>226</v>
      </c>
      <c r="D220" t="s">
        <v>225</v>
      </c>
    </row>
    <row r="221" spans="1:4" x14ac:dyDescent="0.25">
      <c r="A221" t="s">
        <v>82</v>
      </c>
      <c r="B221" t="s">
        <v>6</v>
      </c>
      <c r="C221" t="s">
        <v>225</v>
      </c>
      <c r="D221"/>
    </row>
    <row r="222" spans="1:4" x14ac:dyDescent="0.25">
      <c r="A222" t="s">
        <v>394</v>
      </c>
      <c r="B222" t="s">
        <v>0</v>
      </c>
      <c r="C222" t="s">
        <v>226</v>
      </c>
      <c r="D222" t="s">
        <v>225</v>
      </c>
    </row>
    <row r="223" spans="1:4" x14ac:dyDescent="0.25">
      <c r="A223" t="s">
        <v>394</v>
      </c>
      <c r="B223" t="s">
        <v>6</v>
      </c>
      <c r="C223" t="s">
        <v>226</v>
      </c>
      <c r="D223" t="s">
        <v>225</v>
      </c>
    </row>
    <row r="224" spans="1:4" x14ac:dyDescent="0.25">
      <c r="A224" t="s">
        <v>83</v>
      </c>
      <c r="B224" t="s">
        <v>0</v>
      </c>
      <c r="C224" t="s">
        <v>225</v>
      </c>
      <c r="D224"/>
    </row>
    <row r="225" spans="1:4" x14ac:dyDescent="0.25">
      <c r="A225" t="s">
        <v>83</v>
      </c>
      <c r="B225" t="s">
        <v>6</v>
      </c>
      <c r="C225" t="s">
        <v>225</v>
      </c>
      <c r="D225"/>
    </row>
    <row r="226" spans="1:4" x14ac:dyDescent="0.25">
      <c r="A226" t="s">
        <v>598</v>
      </c>
      <c r="B226" t="s">
        <v>0</v>
      </c>
      <c r="C226" t="s">
        <v>225</v>
      </c>
      <c r="D226"/>
    </row>
    <row r="227" spans="1:4" x14ac:dyDescent="0.25">
      <c r="A227" t="s">
        <v>598</v>
      </c>
      <c r="B227" t="s">
        <v>6</v>
      </c>
      <c r="C227" t="s">
        <v>225</v>
      </c>
      <c r="D227"/>
    </row>
    <row r="228" spans="1:4" x14ac:dyDescent="0.25">
      <c r="A228" t="s">
        <v>395</v>
      </c>
      <c r="B228" t="s">
        <v>0</v>
      </c>
      <c r="C228" t="s">
        <v>225</v>
      </c>
      <c r="D228"/>
    </row>
    <row r="229" spans="1:4" x14ac:dyDescent="0.25">
      <c r="A229" t="s">
        <v>395</v>
      </c>
      <c r="B229" t="s">
        <v>6</v>
      </c>
      <c r="C229" t="s">
        <v>225</v>
      </c>
      <c r="D229"/>
    </row>
    <row r="230" spans="1:4" x14ac:dyDescent="0.25">
      <c r="A230" t="s">
        <v>84</v>
      </c>
      <c r="B230" t="s">
        <v>0</v>
      </c>
      <c r="C230" t="s">
        <v>225</v>
      </c>
      <c r="D230"/>
    </row>
    <row r="231" spans="1:4" x14ac:dyDescent="0.25">
      <c r="A231" t="s">
        <v>84</v>
      </c>
      <c r="B231" t="s">
        <v>6</v>
      </c>
      <c r="C231" t="s">
        <v>225</v>
      </c>
      <c r="D231"/>
    </row>
    <row r="232" spans="1:4" x14ac:dyDescent="0.25">
      <c r="A232" t="s">
        <v>396</v>
      </c>
      <c r="B232" t="s">
        <v>0</v>
      </c>
      <c r="C232" t="s">
        <v>225</v>
      </c>
      <c r="D232"/>
    </row>
    <row r="233" spans="1:4" x14ac:dyDescent="0.25">
      <c r="A233" t="s">
        <v>396</v>
      </c>
      <c r="B233" t="s">
        <v>6</v>
      </c>
      <c r="C233" t="s">
        <v>225</v>
      </c>
      <c r="D233"/>
    </row>
    <row r="234" spans="1:4" x14ac:dyDescent="0.25">
      <c r="A234" t="s">
        <v>85</v>
      </c>
      <c r="B234" t="s">
        <v>0</v>
      </c>
      <c r="C234" t="s">
        <v>225</v>
      </c>
      <c r="D234"/>
    </row>
    <row r="235" spans="1:4" x14ac:dyDescent="0.25">
      <c r="A235" t="s">
        <v>85</v>
      </c>
      <c r="B235" t="s">
        <v>6</v>
      </c>
      <c r="C235" t="s">
        <v>225</v>
      </c>
      <c r="D235"/>
    </row>
    <row r="236" spans="1:4" x14ac:dyDescent="0.25">
      <c r="A236" t="s">
        <v>152</v>
      </c>
      <c r="B236" t="s">
        <v>0</v>
      </c>
      <c r="C236" t="s">
        <v>225</v>
      </c>
      <c r="D236"/>
    </row>
    <row r="237" spans="1:4" x14ac:dyDescent="0.25">
      <c r="A237" t="s">
        <v>152</v>
      </c>
      <c r="B237" t="s">
        <v>6</v>
      </c>
      <c r="C237" t="s">
        <v>226</v>
      </c>
      <c r="D237" t="s">
        <v>225</v>
      </c>
    </row>
    <row r="238" spans="1:4" x14ac:dyDescent="0.25">
      <c r="A238" t="s">
        <v>86</v>
      </c>
      <c r="B238" t="s">
        <v>0</v>
      </c>
      <c r="C238" t="s">
        <v>225</v>
      </c>
      <c r="D238"/>
    </row>
    <row r="239" spans="1:4" x14ac:dyDescent="0.25">
      <c r="A239" t="s">
        <v>86</v>
      </c>
      <c r="B239" t="s">
        <v>6</v>
      </c>
      <c r="C239" t="s">
        <v>225</v>
      </c>
      <c r="D239"/>
    </row>
    <row r="240" spans="1:4" x14ac:dyDescent="0.25">
      <c r="A240" t="s">
        <v>87</v>
      </c>
      <c r="B240" t="s">
        <v>0</v>
      </c>
      <c r="C240" t="s">
        <v>225</v>
      </c>
      <c r="D240"/>
    </row>
    <row r="241" spans="1:4" x14ac:dyDescent="0.25">
      <c r="A241" t="s">
        <v>87</v>
      </c>
      <c r="B241" t="s">
        <v>6</v>
      </c>
      <c r="C241" t="s">
        <v>225</v>
      </c>
      <c r="D241"/>
    </row>
    <row r="242" spans="1:4" x14ac:dyDescent="0.25">
      <c r="A242" t="s">
        <v>88</v>
      </c>
      <c r="B242" t="s">
        <v>0</v>
      </c>
      <c r="C242" t="s">
        <v>225</v>
      </c>
      <c r="D242"/>
    </row>
    <row r="243" spans="1:4" x14ac:dyDescent="0.25">
      <c r="A243" t="s">
        <v>88</v>
      </c>
      <c r="B243" t="s">
        <v>6</v>
      </c>
      <c r="C243" t="s">
        <v>225</v>
      </c>
      <c r="D243"/>
    </row>
    <row r="244" spans="1:4" x14ac:dyDescent="0.25">
      <c r="A244" t="s">
        <v>89</v>
      </c>
      <c r="B244" t="s">
        <v>0</v>
      </c>
      <c r="C244" t="s">
        <v>226</v>
      </c>
      <c r="D244" t="s">
        <v>226</v>
      </c>
    </row>
    <row r="245" spans="1:4" x14ac:dyDescent="0.25">
      <c r="A245" t="s">
        <v>89</v>
      </c>
      <c r="B245" t="s">
        <v>6</v>
      </c>
      <c r="C245" t="s">
        <v>226</v>
      </c>
      <c r="D245" t="s">
        <v>226</v>
      </c>
    </row>
    <row r="246" spans="1:4" x14ac:dyDescent="0.25">
      <c r="A246" t="s">
        <v>397</v>
      </c>
      <c r="B246" t="s">
        <v>0</v>
      </c>
      <c r="C246" t="s">
        <v>225</v>
      </c>
      <c r="D246"/>
    </row>
    <row r="247" spans="1:4" x14ac:dyDescent="0.25">
      <c r="A247" t="s">
        <v>397</v>
      </c>
      <c r="B247" t="s">
        <v>6</v>
      </c>
      <c r="C247" t="s">
        <v>225</v>
      </c>
      <c r="D247"/>
    </row>
    <row r="248" spans="1:4" x14ac:dyDescent="0.25">
      <c r="A248" t="s">
        <v>90</v>
      </c>
      <c r="B248" t="s">
        <v>0</v>
      </c>
      <c r="C248" t="s">
        <v>225</v>
      </c>
      <c r="D248"/>
    </row>
    <row r="249" spans="1:4" x14ac:dyDescent="0.25">
      <c r="A249" t="s">
        <v>90</v>
      </c>
      <c r="B249" t="s">
        <v>6</v>
      </c>
      <c r="C249" t="s">
        <v>225</v>
      </c>
      <c r="D249"/>
    </row>
    <row r="250" spans="1:4" x14ac:dyDescent="0.25">
      <c r="A250" t="s">
        <v>91</v>
      </c>
      <c r="B250" t="s">
        <v>0</v>
      </c>
      <c r="C250" t="s">
        <v>225</v>
      </c>
      <c r="D250"/>
    </row>
    <row r="251" spans="1:4" x14ac:dyDescent="0.25">
      <c r="A251" t="s">
        <v>91</v>
      </c>
      <c r="B251" t="s">
        <v>6</v>
      </c>
      <c r="C251" t="s">
        <v>226</v>
      </c>
      <c r="D251" t="s">
        <v>225</v>
      </c>
    </row>
    <row r="252" spans="1:4" x14ac:dyDescent="0.25">
      <c r="A252" t="s">
        <v>92</v>
      </c>
      <c r="B252" t="s">
        <v>0</v>
      </c>
      <c r="C252" t="s">
        <v>225</v>
      </c>
      <c r="D252"/>
    </row>
    <row r="253" spans="1:4" x14ac:dyDescent="0.25">
      <c r="A253" t="s">
        <v>92</v>
      </c>
      <c r="B253" t="s">
        <v>6</v>
      </c>
      <c r="C253" t="s">
        <v>225</v>
      </c>
      <c r="D253"/>
    </row>
    <row r="254" spans="1:4" x14ac:dyDescent="0.25">
      <c r="A254" t="s">
        <v>93</v>
      </c>
      <c r="B254" t="s">
        <v>0</v>
      </c>
      <c r="C254" t="s">
        <v>226</v>
      </c>
      <c r="D254" t="s">
        <v>225</v>
      </c>
    </row>
    <row r="255" spans="1:4" x14ac:dyDescent="0.25">
      <c r="A255" t="s">
        <v>93</v>
      </c>
      <c r="B255" t="s">
        <v>6</v>
      </c>
      <c r="C255" t="s">
        <v>226</v>
      </c>
      <c r="D255" t="s">
        <v>225</v>
      </c>
    </row>
    <row r="256" spans="1:4" x14ac:dyDescent="0.25">
      <c r="A256" t="s">
        <v>94</v>
      </c>
      <c r="B256" t="s">
        <v>0</v>
      </c>
      <c r="C256" t="s">
        <v>225</v>
      </c>
      <c r="D256"/>
    </row>
    <row r="257" spans="1:4" x14ac:dyDescent="0.25">
      <c r="A257" t="s">
        <v>94</v>
      </c>
      <c r="B257" t="s">
        <v>6</v>
      </c>
      <c r="C257" t="s">
        <v>225</v>
      </c>
      <c r="D257"/>
    </row>
    <row r="258" spans="1:4" x14ac:dyDescent="0.25">
      <c r="A258" t="s">
        <v>95</v>
      </c>
      <c r="B258" t="s">
        <v>0</v>
      </c>
      <c r="C258" t="s">
        <v>226</v>
      </c>
      <c r="D258" t="s">
        <v>225</v>
      </c>
    </row>
    <row r="259" spans="1:4" x14ac:dyDescent="0.25">
      <c r="A259" t="s">
        <v>95</v>
      </c>
      <c r="B259" t="s">
        <v>6</v>
      </c>
      <c r="C259" t="s">
        <v>226</v>
      </c>
      <c r="D259" t="s">
        <v>225</v>
      </c>
    </row>
    <row r="260" spans="1:4" x14ac:dyDescent="0.25">
      <c r="A260" t="s">
        <v>96</v>
      </c>
      <c r="B260" t="s">
        <v>0</v>
      </c>
      <c r="C260" t="s">
        <v>225</v>
      </c>
      <c r="D260"/>
    </row>
    <row r="261" spans="1:4" x14ac:dyDescent="0.25">
      <c r="A261" t="s">
        <v>96</v>
      </c>
      <c r="B261" t="s">
        <v>6</v>
      </c>
      <c r="C261" t="s">
        <v>226</v>
      </c>
      <c r="D261" t="s">
        <v>225</v>
      </c>
    </row>
    <row r="262" spans="1:4" x14ac:dyDescent="0.25">
      <c r="A262" t="s">
        <v>97</v>
      </c>
      <c r="B262" t="s">
        <v>0</v>
      </c>
      <c r="C262" t="s">
        <v>225</v>
      </c>
      <c r="D262"/>
    </row>
    <row r="263" spans="1:4" x14ac:dyDescent="0.25">
      <c r="A263" t="s">
        <v>97</v>
      </c>
      <c r="B263" t="s">
        <v>6</v>
      </c>
      <c r="C263" t="s">
        <v>225</v>
      </c>
      <c r="D263"/>
    </row>
    <row r="264" spans="1:4" x14ac:dyDescent="0.25">
      <c r="A264" t="s">
        <v>98</v>
      </c>
      <c r="B264" t="s">
        <v>0</v>
      </c>
      <c r="C264" t="s">
        <v>225</v>
      </c>
      <c r="D264"/>
    </row>
    <row r="265" spans="1:4" x14ac:dyDescent="0.25">
      <c r="A265" t="s">
        <v>98</v>
      </c>
      <c r="B265" t="s">
        <v>6</v>
      </c>
      <c r="C265" t="s">
        <v>225</v>
      </c>
      <c r="D265"/>
    </row>
    <row r="266" spans="1:4" x14ac:dyDescent="0.25">
      <c r="A266" t="s">
        <v>99</v>
      </c>
      <c r="B266" t="s">
        <v>0</v>
      </c>
      <c r="C266" t="s">
        <v>225</v>
      </c>
      <c r="D266"/>
    </row>
    <row r="267" spans="1:4" x14ac:dyDescent="0.25">
      <c r="A267" t="s">
        <v>99</v>
      </c>
      <c r="B267" t="s">
        <v>6</v>
      </c>
      <c r="C267" t="s">
        <v>225</v>
      </c>
      <c r="D267"/>
    </row>
    <row r="268" spans="1:4" x14ac:dyDescent="0.25">
      <c r="A268" s="42" t="s">
        <v>663</v>
      </c>
      <c r="B268" s="42" t="s">
        <v>532</v>
      </c>
      <c r="C268" s="42" t="s">
        <v>532</v>
      </c>
      <c r="D268" s="42" t="s">
        <v>532</v>
      </c>
    </row>
    <row r="269" spans="1:4" x14ac:dyDescent="0.25">
      <c r="A269" t="s">
        <v>267</v>
      </c>
      <c r="B269" t="s">
        <v>0</v>
      </c>
      <c r="C269" t="s">
        <v>225</v>
      </c>
      <c r="D269"/>
    </row>
    <row r="270" spans="1:4" x14ac:dyDescent="0.25">
      <c r="A270" t="s">
        <v>267</v>
      </c>
      <c r="B270" t="s">
        <v>6</v>
      </c>
      <c r="C270" t="s">
        <v>226</v>
      </c>
      <c r="D270" t="s">
        <v>225</v>
      </c>
    </row>
    <row r="271" spans="1:4" x14ac:dyDescent="0.25">
      <c r="A271" t="s">
        <v>100</v>
      </c>
      <c r="B271" t="s">
        <v>0</v>
      </c>
      <c r="C271" t="s">
        <v>225</v>
      </c>
      <c r="D271"/>
    </row>
    <row r="272" spans="1:4" x14ac:dyDescent="0.25">
      <c r="A272" t="s">
        <v>100</v>
      </c>
      <c r="B272" t="s">
        <v>6</v>
      </c>
      <c r="C272" t="s">
        <v>225</v>
      </c>
      <c r="D272"/>
    </row>
    <row r="273" spans="1:4" x14ac:dyDescent="0.25">
      <c r="A273" t="s">
        <v>398</v>
      </c>
      <c r="B273" t="s">
        <v>0</v>
      </c>
      <c r="C273" t="s">
        <v>225</v>
      </c>
      <c r="D273"/>
    </row>
    <row r="274" spans="1:4" x14ac:dyDescent="0.25">
      <c r="A274" t="s">
        <v>398</v>
      </c>
      <c r="B274" t="s">
        <v>6</v>
      </c>
      <c r="C274" t="s">
        <v>225</v>
      </c>
      <c r="D274"/>
    </row>
    <row r="275" spans="1:4" x14ac:dyDescent="0.25">
      <c r="A275" t="s">
        <v>101</v>
      </c>
      <c r="B275" t="s">
        <v>0</v>
      </c>
      <c r="C275" t="s">
        <v>225</v>
      </c>
      <c r="D275"/>
    </row>
    <row r="276" spans="1:4" x14ac:dyDescent="0.25">
      <c r="A276" t="s">
        <v>101</v>
      </c>
      <c r="B276" t="s">
        <v>6</v>
      </c>
      <c r="C276" t="s">
        <v>225</v>
      </c>
      <c r="D276"/>
    </row>
    <row r="277" spans="1:4" x14ac:dyDescent="0.25">
      <c r="A277" t="s">
        <v>102</v>
      </c>
      <c r="B277" t="s">
        <v>0</v>
      </c>
      <c r="C277" t="s">
        <v>225</v>
      </c>
      <c r="D277"/>
    </row>
    <row r="278" spans="1:4" x14ac:dyDescent="0.25">
      <c r="A278" t="s">
        <v>102</v>
      </c>
      <c r="B278" t="s">
        <v>6</v>
      </c>
      <c r="C278" t="s">
        <v>225</v>
      </c>
      <c r="D278"/>
    </row>
    <row r="279" spans="1:4" x14ac:dyDescent="0.25">
      <c r="A279" t="s">
        <v>103</v>
      </c>
      <c r="B279" t="s">
        <v>0</v>
      </c>
      <c r="C279" t="s">
        <v>225</v>
      </c>
      <c r="D279"/>
    </row>
    <row r="280" spans="1:4" x14ac:dyDescent="0.25">
      <c r="A280" t="s">
        <v>103</v>
      </c>
      <c r="B280" t="s">
        <v>6</v>
      </c>
      <c r="C280" t="s">
        <v>225</v>
      </c>
      <c r="D280"/>
    </row>
    <row r="281" spans="1:4" x14ac:dyDescent="0.25">
      <c r="A281" t="s">
        <v>104</v>
      </c>
      <c r="B281" t="s">
        <v>0</v>
      </c>
      <c r="C281" t="s">
        <v>225</v>
      </c>
      <c r="D281"/>
    </row>
    <row r="282" spans="1:4" x14ac:dyDescent="0.25">
      <c r="A282" t="s">
        <v>104</v>
      </c>
      <c r="B282" t="s">
        <v>6</v>
      </c>
      <c r="C282" t="s">
        <v>225</v>
      </c>
      <c r="D282"/>
    </row>
    <row r="283" spans="1:4" x14ac:dyDescent="0.25">
      <c r="A283" t="s">
        <v>105</v>
      </c>
      <c r="B283" t="s">
        <v>0</v>
      </c>
      <c r="C283" t="s">
        <v>225</v>
      </c>
      <c r="D283"/>
    </row>
    <row r="284" spans="1:4" x14ac:dyDescent="0.25">
      <c r="A284" t="s">
        <v>105</v>
      </c>
      <c r="B284" t="s">
        <v>6</v>
      </c>
      <c r="C284" t="s">
        <v>225</v>
      </c>
      <c r="D284"/>
    </row>
    <row r="285" spans="1:4" x14ac:dyDescent="0.25">
      <c r="A285" t="s">
        <v>106</v>
      </c>
      <c r="B285" t="s">
        <v>0</v>
      </c>
      <c r="C285" t="s">
        <v>225</v>
      </c>
      <c r="D285"/>
    </row>
    <row r="286" spans="1:4" x14ac:dyDescent="0.25">
      <c r="A286" t="s">
        <v>106</v>
      </c>
      <c r="B286" t="s">
        <v>6</v>
      </c>
      <c r="C286" t="s">
        <v>225</v>
      </c>
      <c r="D286"/>
    </row>
    <row r="287" spans="1:4" x14ac:dyDescent="0.25">
      <c r="A287" t="s">
        <v>654</v>
      </c>
      <c r="B287" t="s">
        <v>0</v>
      </c>
      <c r="C287" t="s">
        <v>225</v>
      </c>
      <c r="D287"/>
    </row>
    <row r="288" spans="1:4" x14ac:dyDescent="0.25">
      <c r="A288" t="s">
        <v>654</v>
      </c>
      <c r="B288" t="s">
        <v>6</v>
      </c>
      <c r="C288" t="s">
        <v>225</v>
      </c>
      <c r="D288"/>
    </row>
    <row r="289" spans="1:4" x14ac:dyDescent="0.25">
      <c r="A289" t="s">
        <v>399</v>
      </c>
      <c r="B289" t="s">
        <v>0</v>
      </c>
      <c r="C289" t="s">
        <v>225</v>
      </c>
      <c r="D289"/>
    </row>
    <row r="290" spans="1:4" x14ac:dyDescent="0.25">
      <c r="A290" t="s">
        <v>399</v>
      </c>
      <c r="B290" t="s">
        <v>6</v>
      </c>
      <c r="C290" t="s">
        <v>225</v>
      </c>
      <c r="D290"/>
    </row>
    <row r="291" spans="1:4" x14ac:dyDescent="0.25">
      <c r="A291" t="s">
        <v>107</v>
      </c>
      <c r="B291" t="s">
        <v>0</v>
      </c>
      <c r="C291" t="s">
        <v>225</v>
      </c>
      <c r="D291"/>
    </row>
    <row r="292" spans="1:4" x14ac:dyDescent="0.25">
      <c r="A292" t="s">
        <v>107</v>
      </c>
      <c r="B292" t="s">
        <v>6</v>
      </c>
      <c r="C292" t="s">
        <v>225</v>
      </c>
      <c r="D292"/>
    </row>
    <row r="293" spans="1:4" x14ac:dyDescent="0.25">
      <c r="A293" t="s">
        <v>600</v>
      </c>
      <c r="B293" t="s">
        <v>0</v>
      </c>
      <c r="C293" t="s">
        <v>225</v>
      </c>
      <c r="D293"/>
    </row>
    <row r="294" spans="1:4" x14ac:dyDescent="0.25">
      <c r="A294" t="s">
        <v>600</v>
      </c>
      <c r="B294" t="s">
        <v>6</v>
      </c>
      <c r="C294" t="s">
        <v>225</v>
      </c>
      <c r="D294"/>
    </row>
    <row r="295" spans="1:4" x14ac:dyDescent="0.25">
      <c r="A295" t="s">
        <v>400</v>
      </c>
      <c r="B295" t="s">
        <v>0</v>
      </c>
      <c r="C295" t="s">
        <v>225</v>
      </c>
      <c r="D295"/>
    </row>
    <row r="296" spans="1:4" x14ac:dyDescent="0.25">
      <c r="A296" t="s">
        <v>400</v>
      </c>
      <c r="B296" t="s">
        <v>6</v>
      </c>
      <c r="C296" t="s">
        <v>226</v>
      </c>
      <c r="D296" t="s">
        <v>225</v>
      </c>
    </row>
    <row r="297" spans="1:4" x14ac:dyDescent="0.25">
      <c r="A297" s="42" t="s">
        <v>664</v>
      </c>
      <c r="B297" s="42" t="s">
        <v>532</v>
      </c>
      <c r="C297" s="42" t="s">
        <v>532</v>
      </c>
      <c r="D297" s="42" t="s">
        <v>532</v>
      </c>
    </row>
    <row r="298" spans="1:4" x14ac:dyDescent="0.25">
      <c r="A298" t="s">
        <v>108</v>
      </c>
      <c r="B298" t="s">
        <v>0</v>
      </c>
      <c r="C298" t="s">
        <v>225</v>
      </c>
      <c r="D298"/>
    </row>
    <row r="299" spans="1:4" x14ac:dyDescent="0.25">
      <c r="A299" t="s">
        <v>108</v>
      </c>
      <c r="B299" t="s">
        <v>6</v>
      </c>
      <c r="C299" t="s">
        <v>225</v>
      </c>
      <c r="D299"/>
    </row>
    <row r="300" spans="1:4" x14ac:dyDescent="0.25">
      <c r="A300" t="s">
        <v>109</v>
      </c>
      <c r="B300" t="s">
        <v>0</v>
      </c>
      <c r="C300" t="s">
        <v>225</v>
      </c>
      <c r="D300"/>
    </row>
    <row r="301" spans="1:4" x14ac:dyDescent="0.25">
      <c r="A301" t="s">
        <v>109</v>
      </c>
      <c r="B301" t="s">
        <v>6</v>
      </c>
      <c r="C301" t="s">
        <v>225</v>
      </c>
      <c r="D301"/>
    </row>
    <row r="302" spans="1:4" x14ac:dyDescent="0.25">
      <c r="A302" t="s">
        <v>110</v>
      </c>
      <c r="B302" t="s">
        <v>0</v>
      </c>
      <c r="C302" t="s">
        <v>225</v>
      </c>
      <c r="D302"/>
    </row>
    <row r="303" spans="1:4" x14ac:dyDescent="0.25">
      <c r="A303" t="s">
        <v>110</v>
      </c>
      <c r="B303" t="s">
        <v>6</v>
      </c>
      <c r="C303" t="s">
        <v>225</v>
      </c>
      <c r="D303"/>
    </row>
    <row r="304" spans="1:4" x14ac:dyDescent="0.25">
      <c r="A304" t="s">
        <v>111</v>
      </c>
      <c r="B304" t="s">
        <v>0</v>
      </c>
      <c r="C304" t="s">
        <v>225</v>
      </c>
      <c r="D304"/>
    </row>
    <row r="305" spans="1:4" x14ac:dyDescent="0.25">
      <c r="A305" t="s">
        <v>111</v>
      </c>
      <c r="B305" t="s">
        <v>6</v>
      </c>
      <c r="C305" t="s">
        <v>225</v>
      </c>
      <c r="D305"/>
    </row>
    <row r="306" spans="1:4" x14ac:dyDescent="0.25">
      <c r="A306" t="s">
        <v>112</v>
      </c>
      <c r="B306" t="s">
        <v>0</v>
      </c>
      <c r="C306" t="s">
        <v>225</v>
      </c>
      <c r="D306"/>
    </row>
    <row r="307" spans="1:4" x14ac:dyDescent="0.25">
      <c r="A307" t="s">
        <v>112</v>
      </c>
      <c r="B307" t="s">
        <v>6</v>
      </c>
      <c r="C307" t="s">
        <v>225</v>
      </c>
      <c r="D307"/>
    </row>
    <row r="308" spans="1:4" x14ac:dyDescent="0.25">
      <c r="A308" t="s">
        <v>113</v>
      </c>
      <c r="B308" t="s">
        <v>0</v>
      </c>
      <c r="C308" t="s">
        <v>225</v>
      </c>
      <c r="D308"/>
    </row>
    <row r="309" spans="1:4" x14ac:dyDescent="0.25">
      <c r="A309" t="s">
        <v>113</v>
      </c>
      <c r="B309" t="s">
        <v>6</v>
      </c>
      <c r="C309" t="s">
        <v>225</v>
      </c>
      <c r="D309"/>
    </row>
    <row r="310" spans="1:4" x14ac:dyDescent="0.25">
      <c r="A310" t="s">
        <v>114</v>
      </c>
      <c r="B310" t="s">
        <v>0</v>
      </c>
      <c r="C310" t="s">
        <v>226</v>
      </c>
      <c r="D310" t="s">
        <v>225</v>
      </c>
    </row>
    <row r="311" spans="1:4" x14ac:dyDescent="0.25">
      <c r="A311" t="s">
        <v>114</v>
      </c>
      <c r="B311" t="s">
        <v>6</v>
      </c>
      <c r="C311" t="s">
        <v>226</v>
      </c>
      <c r="D311" t="s">
        <v>225</v>
      </c>
    </row>
    <row r="312" spans="1:4" x14ac:dyDescent="0.25">
      <c r="A312" t="s">
        <v>115</v>
      </c>
      <c r="B312" t="s">
        <v>0</v>
      </c>
      <c r="C312" t="s">
        <v>225</v>
      </c>
      <c r="D312"/>
    </row>
    <row r="313" spans="1:4" x14ac:dyDescent="0.25">
      <c r="A313" t="s">
        <v>115</v>
      </c>
      <c r="B313" t="s">
        <v>6</v>
      </c>
      <c r="C313" t="s">
        <v>225</v>
      </c>
      <c r="D313"/>
    </row>
    <row r="314" spans="1:4" x14ac:dyDescent="0.25">
      <c r="A314" t="s">
        <v>116</v>
      </c>
      <c r="B314" t="s">
        <v>0</v>
      </c>
      <c r="C314" t="s">
        <v>225</v>
      </c>
      <c r="D314"/>
    </row>
    <row r="315" spans="1:4" x14ac:dyDescent="0.25">
      <c r="A315" t="s">
        <v>116</v>
      </c>
      <c r="B315" t="s">
        <v>6</v>
      </c>
      <c r="C315" t="s">
        <v>226</v>
      </c>
      <c r="D315" t="s">
        <v>225</v>
      </c>
    </row>
    <row r="316" spans="1:4" x14ac:dyDescent="0.25">
      <c r="A316" t="s">
        <v>117</v>
      </c>
      <c r="B316" t="s">
        <v>0</v>
      </c>
      <c r="C316" t="s">
        <v>225</v>
      </c>
      <c r="D316"/>
    </row>
    <row r="317" spans="1:4" x14ac:dyDescent="0.25">
      <c r="A317" t="s">
        <v>117</v>
      </c>
      <c r="B317" t="s">
        <v>6</v>
      </c>
      <c r="C317" t="s">
        <v>225</v>
      </c>
      <c r="D317"/>
    </row>
    <row r="318" spans="1:4" x14ac:dyDescent="0.25">
      <c r="A318" t="s">
        <v>118</v>
      </c>
      <c r="B318" t="s">
        <v>0</v>
      </c>
      <c r="C318" t="s">
        <v>225</v>
      </c>
      <c r="D318"/>
    </row>
    <row r="319" spans="1:4" x14ac:dyDescent="0.25">
      <c r="A319" t="s">
        <v>118</v>
      </c>
      <c r="B319" t="s">
        <v>6</v>
      </c>
      <c r="C319" t="s">
        <v>225</v>
      </c>
      <c r="D319"/>
    </row>
    <row r="320" spans="1:4" x14ac:dyDescent="0.25">
      <c r="A320" t="s">
        <v>119</v>
      </c>
      <c r="B320" t="s">
        <v>0</v>
      </c>
      <c r="C320" t="s">
        <v>225</v>
      </c>
      <c r="D320"/>
    </row>
    <row r="321" spans="1:4" x14ac:dyDescent="0.25">
      <c r="A321" t="s">
        <v>119</v>
      </c>
      <c r="B321" t="s">
        <v>6</v>
      </c>
      <c r="C321" t="s">
        <v>225</v>
      </c>
      <c r="D321"/>
    </row>
    <row r="322" spans="1:4" x14ac:dyDescent="0.25">
      <c r="A322" t="s">
        <v>401</v>
      </c>
      <c r="B322" t="s">
        <v>0</v>
      </c>
      <c r="C322" t="s">
        <v>225</v>
      </c>
      <c r="D322"/>
    </row>
    <row r="323" spans="1:4" x14ac:dyDescent="0.25">
      <c r="A323" t="s">
        <v>401</v>
      </c>
      <c r="B323" t="s">
        <v>6</v>
      </c>
      <c r="C323" t="s">
        <v>226</v>
      </c>
      <c r="D323" t="s">
        <v>225</v>
      </c>
    </row>
    <row r="324" spans="1:4" x14ac:dyDescent="0.25">
      <c r="A324" t="s">
        <v>120</v>
      </c>
      <c r="B324" t="s">
        <v>0</v>
      </c>
      <c r="C324" t="s">
        <v>225</v>
      </c>
      <c r="D324"/>
    </row>
    <row r="325" spans="1:4" x14ac:dyDescent="0.25">
      <c r="A325" t="s">
        <v>120</v>
      </c>
      <c r="B325" t="s">
        <v>6</v>
      </c>
      <c r="C325" t="s">
        <v>225</v>
      </c>
      <c r="D325"/>
    </row>
    <row r="326" spans="1:4" x14ac:dyDescent="0.25">
      <c r="A326" t="s">
        <v>665</v>
      </c>
      <c r="B326" t="s">
        <v>0</v>
      </c>
      <c r="C326" t="s">
        <v>225</v>
      </c>
      <c r="D326"/>
    </row>
    <row r="327" spans="1:4" x14ac:dyDescent="0.25">
      <c r="A327" t="s">
        <v>665</v>
      </c>
      <c r="B327" t="s">
        <v>6</v>
      </c>
      <c r="C327" t="s">
        <v>225</v>
      </c>
      <c r="D327"/>
    </row>
    <row r="328" spans="1:4" x14ac:dyDescent="0.25">
      <c r="A328" t="s">
        <v>402</v>
      </c>
      <c r="B328" t="s">
        <v>0</v>
      </c>
      <c r="C328" t="s">
        <v>226</v>
      </c>
      <c r="D328" t="s">
        <v>225</v>
      </c>
    </row>
    <row r="329" spans="1:4" x14ac:dyDescent="0.25">
      <c r="A329" t="s">
        <v>402</v>
      </c>
      <c r="B329" t="s">
        <v>6</v>
      </c>
      <c r="C329" t="s">
        <v>226</v>
      </c>
      <c r="D329" t="s">
        <v>225</v>
      </c>
    </row>
    <row r="330" spans="1:4" x14ac:dyDescent="0.25">
      <c r="A330" t="s">
        <v>666</v>
      </c>
      <c r="B330" t="s">
        <v>0</v>
      </c>
      <c r="C330" t="s">
        <v>225</v>
      </c>
      <c r="D330"/>
    </row>
    <row r="331" spans="1:4" x14ac:dyDescent="0.25">
      <c r="A331" t="s">
        <v>666</v>
      </c>
      <c r="B331" t="s">
        <v>6</v>
      </c>
      <c r="C331" t="s">
        <v>225</v>
      </c>
      <c r="D331"/>
    </row>
    <row r="332" spans="1:4" x14ac:dyDescent="0.25">
      <c r="A332" t="s">
        <v>121</v>
      </c>
      <c r="B332" t="s">
        <v>0</v>
      </c>
      <c r="C332" t="s">
        <v>225</v>
      </c>
      <c r="D332"/>
    </row>
    <row r="333" spans="1:4" x14ac:dyDescent="0.25">
      <c r="A333" t="s">
        <v>121</v>
      </c>
      <c r="B333" t="s">
        <v>6</v>
      </c>
      <c r="C333" t="s">
        <v>225</v>
      </c>
      <c r="D333"/>
    </row>
    <row r="334" spans="1:4" x14ac:dyDescent="0.25">
      <c r="A334" t="s">
        <v>122</v>
      </c>
      <c r="B334" t="s">
        <v>0</v>
      </c>
      <c r="C334" t="s">
        <v>226</v>
      </c>
      <c r="D334" t="s">
        <v>225</v>
      </c>
    </row>
    <row r="335" spans="1:4" x14ac:dyDescent="0.25">
      <c r="A335" t="s">
        <v>122</v>
      </c>
      <c r="B335" t="s">
        <v>6</v>
      </c>
      <c r="C335" t="s">
        <v>225</v>
      </c>
      <c r="D335"/>
    </row>
    <row r="336" spans="1:4" x14ac:dyDescent="0.25">
      <c r="A336" t="s">
        <v>403</v>
      </c>
      <c r="B336" t="s">
        <v>0</v>
      </c>
      <c r="C336" t="s">
        <v>225</v>
      </c>
      <c r="D336"/>
    </row>
    <row r="337" spans="1:4" x14ac:dyDescent="0.25">
      <c r="A337" t="s">
        <v>403</v>
      </c>
      <c r="B337" t="s">
        <v>6</v>
      </c>
      <c r="C337" t="s">
        <v>225</v>
      </c>
      <c r="D337"/>
    </row>
    <row r="338" spans="1:4" x14ac:dyDescent="0.25">
      <c r="A338" t="s">
        <v>123</v>
      </c>
      <c r="B338" t="s">
        <v>0</v>
      </c>
      <c r="C338" t="s">
        <v>225</v>
      </c>
      <c r="D338"/>
    </row>
    <row r="339" spans="1:4" x14ac:dyDescent="0.25">
      <c r="A339" t="s">
        <v>123</v>
      </c>
      <c r="B339" t="s">
        <v>6</v>
      </c>
      <c r="C339" t="s">
        <v>225</v>
      </c>
      <c r="D339"/>
    </row>
    <row r="340" spans="1:4" x14ac:dyDescent="0.25">
      <c r="A340" t="s">
        <v>124</v>
      </c>
      <c r="B340" t="s">
        <v>0</v>
      </c>
      <c r="C340" t="s">
        <v>225</v>
      </c>
      <c r="D340"/>
    </row>
    <row r="341" spans="1:4" x14ac:dyDescent="0.25">
      <c r="A341" t="s">
        <v>124</v>
      </c>
      <c r="B341" t="s">
        <v>6</v>
      </c>
      <c r="C341" t="s">
        <v>225</v>
      </c>
      <c r="D341"/>
    </row>
    <row r="342" spans="1:4" x14ac:dyDescent="0.25">
      <c r="A342" t="s">
        <v>125</v>
      </c>
      <c r="B342" t="s">
        <v>0</v>
      </c>
      <c r="C342" t="s">
        <v>225</v>
      </c>
      <c r="D342"/>
    </row>
    <row r="343" spans="1:4" x14ac:dyDescent="0.25">
      <c r="A343" t="s">
        <v>125</v>
      </c>
      <c r="B343" t="s">
        <v>6</v>
      </c>
      <c r="C343" t="s">
        <v>226</v>
      </c>
      <c r="D343" t="s">
        <v>225</v>
      </c>
    </row>
    <row r="344" spans="1:4" x14ac:dyDescent="0.25">
      <c r="A344" t="s">
        <v>126</v>
      </c>
      <c r="B344" t="s">
        <v>0</v>
      </c>
      <c r="C344" t="s">
        <v>226</v>
      </c>
      <c r="D344" t="s">
        <v>225</v>
      </c>
    </row>
    <row r="345" spans="1:4" x14ac:dyDescent="0.25">
      <c r="A345" t="s">
        <v>126</v>
      </c>
      <c r="B345" t="s">
        <v>6</v>
      </c>
      <c r="C345" t="s">
        <v>226</v>
      </c>
      <c r="D345" t="s">
        <v>225</v>
      </c>
    </row>
    <row r="346" spans="1:4" x14ac:dyDescent="0.25">
      <c r="A346" t="s">
        <v>127</v>
      </c>
      <c r="B346" t="s">
        <v>0</v>
      </c>
      <c r="C346" t="s">
        <v>225</v>
      </c>
      <c r="D346"/>
    </row>
    <row r="347" spans="1:4" x14ac:dyDescent="0.25">
      <c r="A347" t="s">
        <v>127</v>
      </c>
      <c r="B347" t="s">
        <v>6</v>
      </c>
      <c r="C347" t="s">
        <v>225</v>
      </c>
      <c r="D347"/>
    </row>
    <row r="348" spans="1:4" x14ac:dyDescent="0.25">
      <c r="A348" t="s">
        <v>128</v>
      </c>
      <c r="B348" t="s">
        <v>0</v>
      </c>
      <c r="C348" t="s">
        <v>225</v>
      </c>
      <c r="D348"/>
    </row>
    <row r="349" spans="1:4" x14ac:dyDescent="0.25">
      <c r="A349" t="s">
        <v>128</v>
      </c>
      <c r="B349" t="s">
        <v>6</v>
      </c>
      <c r="C349" t="s">
        <v>225</v>
      </c>
      <c r="D349"/>
    </row>
    <row r="350" spans="1:4" x14ac:dyDescent="0.25">
      <c r="A350" t="s">
        <v>129</v>
      </c>
      <c r="B350" t="s">
        <v>0</v>
      </c>
      <c r="C350" t="s">
        <v>225</v>
      </c>
      <c r="D350"/>
    </row>
    <row r="351" spans="1:4" x14ac:dyDescent="0.25">
      <c r="A351" t="s">
        <v>129</v>
      </c>
      <c r="B351" t="s">
        <v>6</v>
      </c>
      <c r="C351" t="s">
        <v>225</v>
      </c>
      <c r="D351"/>
    </row>
    <row r="352" spans="1:4" x14ac:dyDescent="0.25">
      <c r="A352" t="s">
        <v>130</v>
      </c>
      <c r="B352" t="s">
        <v>0</v>
      </c>
      <c r="C352" t="s">
        <v>225</v>
      </c>
      <c r="D352"/>
    </row>
    <row r="353" spans="1:4" x14ac:dyDescent="0.25">
      <c r="A353" t="s">
        <v>130</v>
      </c>
      <c r="B353" t="s">
        <v>6</v>
      </c>
      <c r="C353" t="s">
        <v>225</v>
      </c>
      <c r="D353"/>
    </row>
    <row r="354" spans="1:4" x14ac:dyDescent="0.25">
      <c r="A354" t="s">
        <v>131</v>
      </c>
      <c r="B354" t="s">
        <v>0</v>
      </c>
      <c r="C354" t="s">
        <v>225</v>
      </c>
      <c r="D354"/>
    </row>
    <row r="355" spans="1:4" x14ac:dyDescent="0.25">
      <c r="A355" t="s">
        <v>131</v>
      </c>
      <c r="B355" t="s">
        <v>6</v>
      </c>
      <c r="C355" t="s">
        <v>225</v>
      </c>
      <c r="D355"/>
    </row>
    <row r="356" spans="1:4" x14ac:dyDescent="0.25">
      <c r="A356" t="s">
        <v>132</v>
      </c>
      <c r="B356" t="s">
        <v>0</v>
      </c>
      <c r="C356" t="s">
        <v>226</v>
      </c>
      <c r="D356" t="s">
        <v>225</v>
      </c>
    </row>
    <row r="357" spans="1:4" x14ac:dyDescent="0.25">
      <c r="A357" t="s">
        <v>132</v>
      </c>
      <c r="B357" t="s">
        <v>6</v>
      </c>
      <c r="C357" t="s">
        <v>226</v>
      </c>
      <c r="D357" t="s">
        <v>225</v>
      </c>
    </row>
    <row r="358" spans="1:4" x14ac:dyDescent="0.25">
      <c r="A358" t="s">
        <v>133</v>
      </c>
      <c r="B358" t="s">
        <v>0</v>
      </c>
      <c r="C358" t="s">
        <v>225</v>
      </c>
      <c r="D358"/>
    </row>
    <row r="359" spans="1:4" x14ac:dyDescent="0.25">
      <c r="A359" t="s">
        <v>133</v>
      </c>
      <c r="B359" t="s">
        <v>6</v>
      </c>
      <c r="C359" t="s">
        <v>225</v>
      </c>
      <c r="D359"/>
    </row>
    <row r="360" spans="1:4" x14ac:dyDescent="0.25">
      <c r="A360" t="s">
        <v>134</v>
      </c>
      <c r="B360" t="s">
        <v>0</v>
      </c>
      <c r="C360" t="s">
        <v>225</v>
      </c>
      <c r="D360"/>
    </row>
    <row r="361" spans="1:4" x14ac:dyDescent="0.25">
      <c r="A361" t="s">
        <v>134</v>
      </c>
      <c r="B361" t="s">
        <v>6</v>
      </c>
      <c r="C361" t="s">
        <v>225</v>
      </c>
      <c r="D361"/>
    </row>
    <row r="362" spans="1:4" x14ac:dyDescent="0.25">
      <c r="A362" t="s">
        <v>135</v>
      </c>
      <c r="B362" t="s">
        <v>0</v>
      </c>
      <c r="C362" t="s">
        <v>225</v>
      </c>
      <c r="D362"/>
    </row>
    <row r="363" spans="1:4" x14ac:dyDescent="0.25">
      <c r="A363" t="s">
        <v>135</v>
      </c>
      <c r="B363" t="s">
        <v>6</v>
      </c>
      <c r="C363" t="s">
        <v>225</v>
      </c>
      <c r="D363"/>
    </row>
    <row r="364" spans="1:4" x14ac:dyDescent="0.25">
      <c r="A364" t="s">
        <v>136</v>
      </c>
      <c r="B364" t="s">
        <v>0</v>
      </c>
      <c r="C364" t="s">
        <v>225</v>
      </c>
      <c r="D364"/>
    </row>
    <row r="365" spans="1:4" x14ac:dyDescent="0.25">
      <c r="A365" t="s">
        <v>136</v>
      </c>
      <c r="B365" t="s">
        <v>6</v>
      </c>
      <c r="C365" t="s">
        <v>225</v>
      </c>
      <c r="D365"/>
    </row>
    <row r="366" spans="1:4" x14ac:dyDescent="0.25">
      <c r="A366" t="s">
        <v>137</v>
      </c>
      <c r="B366" t="s">
        <v>0</v>
      </c>
      <c r="C366" t="s">
        <v>225</v>
      </c>
      <c r="D366"/>
    </row>
    <row r="367" spans="1:4" x14ac:dyDescent="0.25">
      <c r="A367" t="s">
        <v>137</v>
      </c>
      <c r="B367" t="s">
        <v>6</v>
      </c>
      <c r="C367" t="s">
        <v>225</v>
      </c>
      <c r="D367"/>
    </row>
    <row r="368" spans="1:4" x14ac:dyDescent="0.25">
      <c r="A368" t="s">
        <v>138</v>
      </c>
      <c r="B368" t="s">
        <v>0</v>
      </c>
      <c r="C368" t="s">
        <v>225</v>
      </c>
      <c r="D368"/>
    </row>
    <row r="369" spans="1:4" x14ac:dyDescent="0.25">
      <c r="A369" t="s">
        <v>138</v>
      </c>
      <c r="B369" t="s">
        <v>6</v>
      </c>
      <c r="C369" t="s">
        <v>225</v>
      </c>
      <c r="D369"/>
    </row>
    <row r="370" spans="1:4" x14ac:dyDescent="0.25">
      <c r="A370" t="s">
        <v>274</v>
      </c>
      <c r="B370" t="s">
        <v>0</v>
      </c>
      <c r="C370" t="s">
        <v>226</v>
      </c>
      <c r="D370" t="s">
        <v>225</v>
      </c>
    </row>
    <row r="371" spans="1:4" x14ac:dyDescent="0.25">
      <c r="A371" t="s">
        <v>274</v>
      </c>
      <c r="B371" t="s">
        <v>6</v>
      </c>
      <c r="C371" t="s">
        <v>226</v>
      </c>
      <c r="D371" t="s">
        <v>225</v>
      </c>
    </row>
    <row r="372" spans="1:4" x14ac:dyDescent="0.25">
      <c r="A372" t="s">
        <v>139</v>
      </c>
      <c r="B372" t="s">
        <v>0</v>
      </c>
      <c r="C372" t="s">
        <v>225</v>
      </c>
      <c r="D372"/>
    </row>
    <row r="373" spans="1:4" x14ac:dyDescent="0.25">
      <c r="A373" t="s">
        <v>139</v>
      </c>
      <c r="B373" t="s">
        <v>6</v>
      </c>
      <c r="C373" t="s">
        <v>225</v>
      </c>
      <c r="D373"/>
    </row>
    <row r="374" spans="1:4" x14ac:dyDescent="0.25">
      <c r="A374" t="s">
        <v>140</v>
      </c>
      <c r="B374" t="s">
        <v>0</v>
      </c>
      <c r="C374" t="s">
        <v>225</v>
      </c>
      <c r="D374"/>
    </row>
    <row r="375" spans="1:4" x14ac:dyDescent="0.25">
      <c r="A375" t="s">
        <v>140</v>
      </c>
      <c r="B375" t="s">
        <v>6</v>
      </c>
      <c r="C375" t="s">
        <v>225</v>
      </c>
      <c r="D375"/>
    </row>
    <row r="376" spans="1:4" x14ac:dyDescent="0.25">
      <c r="A376" t="s">
        <v>404</v>
      </c>
      <c r="B376" t="s">
        <v>0</v>
      </c>
      <c r="C376" t="s">
        <v>225</v>
      </c>
      <c r="D376"/>
    </row>
    <row r="377" spans="1:4" x14ac:dyDescent="0.25">
      <c r="A377" t="s">
        <v>404</v>
      </c>
      <c r="B377" t="s">
        <v>6</v>
      </c>
      <c r="C377" t="s">
        <v>225</v>
      </c>
      <c r="D377"/>
    </row>
    <row r="378" spans="1:4" x14ac:dyDescent="0.25">
      <c r="A378" t="s">
        <v>405</v>
      </c>
      <c r="B378" t="s">
        <v>0</v>
      </c>
      <c r="C378" t="s">
        <v>225</v>
      </c>
      <c r="D378"/>
    </row>
    <row r="379" spans="1:4" x14ac:dyDescent="0.25">
      <c r="A379" t="s">
        <v>405</v>
      </c>
      <c r="B379" t="s">
        <v>6</v>
      </c>
      <c r="C379" t="s">
        <v>226</v>
      </c>
      <c r="D379" t="s">
        <v>225</v>
      </c>
    </row>
    <row r="380" spans="1:4" x14ac:dyDescent="0.25">
      <c r="A380" t="s">
        <v>141</v>
      </c>
      <c r="B380" t="s">
        <v>0</v>
      </c>
      <c r="C380" t="s">
        <v>225</v>
      </c>
      <c r="D380"/>
    </row>
    <row r="381" spans="1:4" x14ac:dyDescent="0.25">
      <c r="A381" t="s">
        <v>141</v>
      </c>
      <c r="B381" t="s">
        <v>6</v>
      </c>
      <c r="C381" t="s">
        <v>225</v>
      </c>
      <c r="D381"/>
    </row>
    <row r="382" spans="1:4" x14ac:dyDescent="0.25">
      <c r="A382" t="s">
        <v>142</v>
      </c>
      <c r="B382" t="s">
        <v>0</v>
      </c>
      <c r="C382" t="s">
        <v>225</v>
      </c>
      <c r="D382"/>
    </row>
    <row r="383" spans="1:4" x14ac:dyDescent="0.25">
      <c r="A383" t="s">
        <v>142</v>
      </c>
      <c r="B383" t="s">
        <v>6</v>
      </c>
      <c r="C383" t="s">
        <v>225</v>
      </c>
      <c r="D383"/>
    </row>
    <row r="384" spans="1:4" x14ac:dyDescent="0.25">
      <c r="A384" t="s">
        <v>143</v>
      </c>
      <c r="B384" t="s">
        <v>0</v>
      </c>
      <c r="C384" t="s">
        <v>225</v>
      </c>
      <c r="D384"/>
    </row>
    <row r="385" spans="1:4" x14ac:dyDescent="0.25">
      <c r="A385" t="s">
        <v>143</v>
      </c>
      <c r="B385" t="s">
        <v>6</v>
      </c>
      <c r="C385" t="s">
        <v>225</v>
      </c>
      <c r="D385"/>
    </row>
    <row r="386" spans="1:4" x14ac:dyDescent="0.25">
      <c r="A386" t="s">
        <v>144</v>
      </c>
      <c r="B386" t="s">
        <v>0</v>
      </c>
      <c r="C386" t="s">
        <v>225</v>
      </c>
      <c r="D386"/>
    </row>
    <row r="387" spans="1:4" x14ac:dyDescent="0.25">
      <c r="A387" t="s">
        <v>144</v>
      </c>
      <c r="B387" t="s">
        <v>6</v>
      </c>
      <c r="C387" t="s">
        <v>225</v>
      </c>
      <c r="D387"/>
    </row>
    <row r="388" spans="1:4" x14ac:dyDescent="0.25">
      <c r="A388" t="s">
        <v>145</v>
      </c>
      <c r="B388" t="s">
        <v>0</v>
      </c>
      <c r="C388" t="s">
        <v>225</v>
      </c>
      <c r="D388"/>
    </row>
    <row r="389" spans="1:4" x14ac:dyDescent="0.25">
      <c r="A389" t="s">
        <v>145</v>
      </c>
      <c r="B389" t="s">
        <v>6</v>
      </c>
      <c r="C389" t="s">
        <v>225</v>
      </c>
      <c r="D389"/>
    </row>
    <row r="390" spans="1:4" x14ac:dyDescent="0.25">
      <c r="A390" t="s">
        <v>146</v>
      </c>
      <c r="B390" t="s">
        <v>0</v>
      </c>
      <c r="C390" t="s">
        <v>225</v>
      </c>
      <c r="D390"/>
    </row>
    <row r="391" spans="1:4" x14ac:dyDescent="0.25">
      <c r="A391" t="s">
        <v>146</v>
      </c>
      <c r="B391" t="s">
        <v>6</v>
      </c>
      <c r="C391" t="s">
        <v>225</v>
      </c>
      <c r="D391"/>
    </row>
    <row r="392" spans="1:4" x14ac:dyDescent="0.25">
      <c r="A392" t="s">
        <v>277</v>
      </c>
      <c r="B392" t="s">
        <v>0</v>
      </c>
      <c r="C392" t="s">
        <v>225</v>
      </c>
      <c r="D392"/>
    </row>
    <row r="393" spans="1:4" x14ac:dyDescent="0.25">
      <c r="A393" t="s">
        <v>277</v>
      </c>
      <c r="B393" t="s">
        <v>6</v>
      </c>
      <c r="C393" t="s">
        <v>225</v>
      </c>
      <c r="D393"/>
    </row>
    <row r="394" spans="1:4" x14ac:dyDescent="0.25">
      <c r="A394" t="s">
        <v>147</v>
      </c>
      <c r="B394" t="s">
        <v>0</v>
      </c>
      <c r="C394" t="s">
        <v>225</v>
      </c>
      <c r="D394"/>
    </row>
    <row r="395" spans="1:4" x14ac:dyDescent="0.25">
      <c r="A395" t="s">
        <v>147</v>
      </c>
      <c r="B395" t="s">
        <v>6</v>
      </c>
      <c r="C395" t="s">
        <v>225</v>
      </c>
      <c r="D395"/>
    </row>
    <row r="396" spans="1:4" x14ac:dyDescent="0.25">
      <c r="A396" t="s">
        <v>148</v>
      </c>
      <c r="B396" t="s">
        <v>0</v>
      </c>
      <c r="C396" t="s">
        <v>225</v>
      </c>
      <c r="D396"/>
    </row>
    <row r="397" spans="1:4" x14ac:dyDescent="0.25">
      <c r="A397" t="s">
        <v>148</v>
      </c>
      <c r="B397" t="s">
        <v>6</v>
      </c>
      <c r="C397" t="s">
        <v>225</v>
      </c>
      <c r="D397"/>
    </row>
    <row r="398" spans="1:4" x14ac:dyDescent="0.25">
      <c r="A398" t="s">
        <v>149</v>
      </c>
      <c r="B398" t="s">
        <v>0</v>
      </c>
      <c r="C398" t="s">
        <v>225</v>
      </c>
      <c r="D398"/>
    </row>
    <row r="399" spans="1:4" x14ac:dyDescent="0.25">
      <c r="A399" t="s">
        <v>149</v>
      </c>
      <c r="B399" t="s">
        <v>6</v>
      </c>
      <c r="C399" t="s">
        <v>225</v>
      </c>
      <c r="D399"/>
    </row>
    <row r="400" spans="1:4" x14ac:dyDescent="0.25">
      <c r="A400" t="s">
        <v>282</v>
      </c>
      <c r="B400" t="s">
        <v>0</v>
      </c>
      <c r="C400" t="s">
        <v>226</v>
      </c>
      <c r="D400" t="s">
        <v>225</v>
      </c>
    </row>
    <row r="401" spans="1:4" x14ac:dyDescent="0.25">
      <c r="A401" t="s">
        <v>282</v>
      </c>
      <c r="B401" t="s">
        <v>6</v>
      </c>
      <c r="C401" t="s">
        <v>226</v>
      </c>
      <c r="D401" t="s">
        <v>225</v>
      </c>
    </row>
    <row r="402" spans="1:4" x14ac:dyDescent="0.25">
      <c r="A402" t="s">
        <v>150</v>
      </c>
      <c r="B402" t="s">
        <v>0</v>
      </c>
      <c r="C402" t="s">
        <v>225</v>
      </c>
      <c r="D402"/>
    </row>
    <row r="403" spans="1:4" x14ac:dyDescent="0.25">
      <c r="A403" t="s">
        <v>150</v>
      </c>
      <c r="B403" t="s">
        <v>6</v>
      </c>
      <c r="C403" t="s">
        <v>225</v>
      </c>
      <c r="D403"/>
    </row>
    <row r="404" spans="1:4" x14ac:dyDescent="0.25">
      <c r="A404" t="s">
        <v>151</v>
      </c>
      <c r="B404" t="s">
        <v>0</v>
      </c>
      <c r="C404" t="s">
        <v>225</v>
      </c>
      <c r="D404"/>
    </row>
    <row r="405" spans="1:4" x14ac:dyDescent="0.25">
      <c r="A405" t="s">
        <v>151</v>
      </c>
      <c r="B405" t="s">
        <v>6</v>
      </c>
      <c r="C405" t="s">
        <v>225</v>
      </c>
      <c r="D405"/>
    </row>
    <row r="406" spans="1:4" x14ac:dyDescent="0.25">
      <c r="A406" t="s">
        <v>153</v>
      </c>
      <c r="B406" t="s">
        <v>0</v>
      </c>
      <c r="C406" t="s">
        <v>225</v>
      </c>
      <c r="D406"/>
    </row>
    <row r="407" spans="1:4" x14ac:dyDescent="0.25">
      <c r="A407" t="s">
        <v>153</v>
      </c>
      <c r="B407" t="s">
        <v>6</v>
      </c>
      <c r="C407" t="s">
        <v>225</v>
      </c>
      <c r="D407"/>
    </row>
    <row r="408" spans="1:4" x14ac:dyDescent="0.25">
      <c r="A408" t="s">
        <v>154</v>
      </c>
      <c r="B408" t="s">
        <v>0</v>
      </c>
      <c r="C408" t="s">
        <v>225</v>
      </c>
      <c r="D408"/>
    </row>
    <row r="409" spans="1:4" x14ac:dyDescent="0.25">
      <c r="A409" t="s">
        <v>154</v>
      </c>
      <c r="B409" t="s">
        <v>6</v>
      </c>
      <c r="C409" t="s">
        <v>225</v>
      </c>
      <c r="D409"/>
    </row>
    <row r="410" spans="1:4" x14ac:dyDescent="0.25">
      <c r="A410" t="s">
        <v>155</v>
      </c>
      <c r="B410" t="s">
        <v>0</v>
      </c>
      <c r="C410" t="s">
        <v>225</v>
      </c>
      <c r="D410"/>
    </row>
    <row r="411" spans="1:4" x14ac:dyDescent="0.25">
      <c r="A411" t="s">
        <v>155</v>
      </c>
      <c r="B411" t="s">
        <v>6</v>
      </c>
      <c r="C411" t="s">
        <v>225</v>
      </c>
      <c r="D411"/>
    </row>
    <row r="412" spans="1:4" x14ac:dyDescent="0.25">
      <c r="A412" t="s">
        <v>156</v>
      </c>
      <c r="B412" t="s">
        <v>0</v>
      </c>
      <c r="C412" t="s">
        <v>225</v>
      </c>
      <c r="D412"/>
    </row>
    <row r="413" spans="1:4" x14ac:dyDescent="0.25">
      <c r="A413" t="s">
        <v>156</v>
      </c>
      <c r="B413" t="s">
        <v>6</v>
      </c>
      <c r="C413" t="s">
        <v>225</v>
      </c>
      <c r="D413"/>
    </row>
    <row r="414" spans="1:4" x14ac:dyDescent="0.25">
      <c r="A414" t="s">
        <v>157</v>
      </c>
      <c r="B414" t="s">
        <v>0</v>
      </c>
      <c r="C414" t="s">
        <v>225</v>
      </c>
      <c r="D414"/>
    </row>
    <row r="415" spans="1:4" x14ac:dyDescent="0.25">
      <c r="A415" t="s">
        <v>157</v>
      </c>
      <c r="B415" t="s">
        <v>6</v>
      </c>
      <c r="C415" t="s">
        <v>225</v>
      </c>
      <c r="D415"/>
    </row>
    <row r="416" spans="1:4" x14ac:dyDescent="0.25">
      <c r="A416" t="s">
        <v>158</v>
      </c>
      <c r="B416" t="s">
        <v>0</v>
      </c>
      <c r="C416" t="s">
        <v>225</v>
      </c>
      <c r="D416"/>
    </row>
    <row r="417" spans="1:4" x14ac:dyDescent="0.25">
      <c r="A417" t="s">
        <v>158</v>
      </c>
      <c r="B417" t="s">
        <v>6</v>
      </c>
      <c r="C417" t="s">
        <v>225</v>
      </c>
      <c r="D417"/>
    </row>
    <row r="418" spans="1:4" x14ac:dyDescent="0.25">
      <c r="A418" t="s">
        <v>159</v>
      </c>
      <c r="B418" t="s">
        <v>0</v>
      </c>
      <c r="C418" t="s">
        <v>226</v>
      </c>
      <c r="D418" t="s">
        <v>225</v>
      </c>
    </row>
    <row r="419" spans="1:4" x14ac:dyDescent="0.25">
      <c r="A419" t="s">
        <v>159</v>
      </c>
      <c r="B419" t="s">
        <v>6</v>
      </c>
      <c r="C419" t="s">
        <v>226</v>
      </c>
      <c r="D419" t="s">
        <v>225</v>
      </c>
    </row>
    <row r="420" spans="1:4" x14ac:dyDescent="0.25">
      <c r="A420" t="s">
        <v>406</v>
      </c>
      <c r="B420" t="s">
        <v>0</v>
      </c>
      <c r="C420" t="s">
        <v>226</v>
      </c>
      <c r="D420" t="s">
        <v>225</v>
      </c>
    </row>
    <row r="421" spans="1:4" x14ac:dyDescent="0.25">
      <c r="A421" t="s">
        <v>406</v>
      </c>
      <c r="B421" t="s">
        <v>6</v>
      </c>
      <c r="C421" t="s">
        <v>226</v>
      </c>
      <c r="D421" t="s">
        <v>225</v>
      </c>
    </row>
    <row r="422" spans="1:4" x14ac:dyDescent="0.25">
      <c r="A422" t="s">
        <v>407</v>
      </c>
      <c r="B422" t="s">
        <v>0</v>
      </c>
      <c r="C422" t="s">
        <v>225</v>
      </c>
      <c r="D422"/>
    </row>
    <row r="423" spans="1:4" x14ac:dyDescent="0.25">
      <c r="A423" t="s">
        <v>407</v>
      </c>
      <c r="B423" t="s">
        <v>6</v>
      </c>
      <c r="C423" t="s">
        <v>226</v>
      </c>
      <c r="D423" t="s">
        <v>225</v>
      </c>
    </row>
    <row r="424" spans="1:4" x14ac:dyDescent="0.25">
      <c r="A424" t="s">
        <v>160</v>
      </c>
      <c r="B424" t="s">
        <v>0</v>
      </c>
      <c r="C424" t="s">
        <v>225</v>
      </c>
      <c r="D424"/>
    </row>
    <row r="425" spans="1:4" x14ac:dyDescent="0.25">
      <c r="A425" t="s">
        <v>160</v>
      </c>
      <c r="B425" t="s">
        <v>6</v>
      </c>
      <c r="C425" t="s">
        <v>225</v>
      </c>
      <c r="D425"/>
    </row>
    <row r="426" spans="1:4" x14ac:dyDescent="0.25">
      <c r="A426" t="s">
        <v>408</v>
      </c>
      <c r="B426" t="s">
        <v>0</v>
      </c>
      <c r="C426" t="s">
        <v>225</v>
      </c>
      <c r="D426"/>
    </row>
    <row r="427" spans="1:4" x14ac:dyDescent="0.25">
      <c r="A427" t="s">
        <v>408</v>
      </c>
      <c r="B427" t="s">
        <v>6</v>
      </c>
      <c r="C427" t="s">
        <v>225</v>
      </c>
      <c r="D427"/>
    </row>
    <row r="428" spans="1:4" x14ac:dyDescent="0.25">
      <c r="A428" t="s">
        <v>161</v>
      </c>
      <c r="B428" t="s">
        <v>0</v>
      </c>
      <c r="C428" t="s">
        <v>225</v>
      </c>
      <c r="D428"/>
    </row>
    <row r="429" spans="1:4" x14ac:dyDescent="0.25">
      <c r="A429" t="s">
        <v>161</v>
      </c>
      <c r="B429" t="s">
        <v>6</v>
      </c>
      <c r="C429" t="s">
        <v>225</v>
      </c>
      <c r="D429"/>
    </row>
    <row r="430" spans="1:4" x14ac:dyDescent="0.25">
      <c r="A430" t="s">
        <v>162</v>
      </c>
      <c r="B430" t="s">
        <v>0</v>
      </c>
      <c r="C430" t="s">
        <v>226</v>
      </c>
      <c r="D430" t="s">
        <v>225</v>
      </c>
    </row>
    <row r="431" spans="1:4" x14ac:dyDescent="0.25">
      <c r="A431" t="s">
        <v>162</v>
      </c>
      <c r="B431" t="s">
        <v>6</v>
      </c>
      <c r="C431" t="s">
        <v>226</v>
      </c>
      <c r="D431" t="s">
        <v>225</v>
      </c>
    </row>
    <row r="432" spans="1:4" x14ac:dyDescent="0.25">
      <c r="A432" t="s">
        <v>163</v>
      </c>
      <c r="B432" t="s">
        <v>0</v>
      </c>
      <c r="C432" t="s">
        <v>225</v>
      </c>
      <c r="D432"/>
    </row>
    <row r="433" spans="1:4" x14ac:dyDescent="0.25">
      <c r="A433" t="s">
        <v>163</v>
      </c>
      <c r="B433" t="s">
        <v>6</v>
      </c>
      <c r="C433" t="s">
        <v>225</v>
      </c>
      <c r="D433"/>
    </row>
    <row r="434" spans="1:4" x14ac:dyDescent="0.25">
      <c r="A434" t="s">
        <v>603</v>
      </c>
      <c r="B434" t="s">
        <v>0</v>
      </c>
      <c r="C434" t="s">
        <v>225</v>
      </c>
      <c r="D434"/>
    </row>
    <row r="435" spans="1:4" x14ac:dyDescent="0.25">
      <c r="A435" t="s">
        <v>603</v>
      </c>
      <c r="B435" t="s">
        <v>6</v>
      </c>
      <c r="C435" t="s">
        <v>225</v>
      </c>
      <c r="D435"/>
    </row>
    <row r="436" spans="1:4" x14ac:dyDescent="0.25">
      <c r="A436" t="s">
        <v>164</v>
      </c>
      <c r="B436" t="s">
        <v>0</v>
      </c>
      <c r="C436" t="s">
        <v>225</v>
      </c>
      <c r="D436"/>
    </row>
    <row r="437" spans="1:4" x14ac:dyDescent="0.25">
      <c r="A437" t="s">
        <v>164</v>
      </c>
      <c r="B437" t="s">
        <v>6</v>
      </c>
      <c r="C437" t="s">
        <v>225</v>
      </c>
      <c r="D437"/>
    </row>
    <row r="438" spans="1:4" x14ac:dyDescent="0.25">
      <c r="A438" t="s">
        <v>604</v>
      </c>
      <c r="B438" t="s">
        <v>0</v>
      </c>
      <c r="C438" t="s">
        <v>225</v>
      </c>
      <c r="D438"/>
    </row>
    <row r="439" spans="1:4" x14ac:dyDescent="0.25">
      <c r="A439" t="s">
        <v>604</v>
      </c>
      <c r="B439" t="s">
        <v>6</v>
      </c>
      <c r="C439" t="s">
        <v>225</v>
      </c>
      <c r="D439"/>
    </row>
    <row r="440" spans="1:4" x14ac:dyDescent="0.25">
      <c r="A440" t="s">
        <v>409</v>
      </c>
      <c r="B440" t="s">
        <v>0</v>
      </c>
      <c r="C440" t="s">
        <v>225</v>
      </c>
      <c r="D440"/>
    </row>
    <row r="441" spans="1:4" x14ac:dyDescent="0.25">
      <c r="A441" t="s">
        <v>409</v>
      </c>
      <c r="B441" t="s">
        <v>6</v>
      </c>
      <c r="C441" t="s">
        <v>225</v>
      </c>
      <c r="D441"/>
    </row>
    <row r="442" spans="1:4" x14ac:dyDescent="0.25">
      <c r="A442" t="s">
        <v>165</v>
      </c>
      <c r="B442" t="s">
        <v>0</v>
      </c>
      <c r="C442" t="s">
        <v>226</v>
      </c>
      <c r="D442" t="s">
        <v>225</v>
      </c>
    </row>
    <row r="443" spans="1:4" x14ac:dyDescent="0.25">
      <c r="A443" t="s">
        <v>165</v>
      </c>
      <c r="B443" t="s">
        <v>6</v>
      </c>
      <c r="C443" t="s">
        <v>226</v>
      </c>
      <c r="D443" t="s">
        <v>225</v>
      </c>
    </row>
    <row r="444" spans="1:4" x14ac:dyDescent="0.25">
      <c r="A444" t="s">
        <v>166</v>
      </c>
      <c r="B444" t="s">
        <v>0</v>
      </c>
      <c r="C444" t="s">
        <v>225</v>
      </c>
      <c r="D444"/>
    </row>
    <row r="445" spans="1:4" x14ac:dyDescent="0.25">
      <c r="A445" t="s">
        <v>166</v>
      </c>
      <c r="B445" t="s">
        <v>6</v>
      </c>
      <c r="C445" t="s">
        <v>225</v>
      </c>
      <c r="D445"/>
    </row>
    <row r="446" spans="1:4" x14ac:dyDescent="0.25">
      <c r="A446" t="s">
        <v>167</v>
      </c>
      <c r="B446" t="s">
        <v>0</v>
      </c>
      <c r="C446" t="s">
        <v>225</v>
      </c>
      <c r="D446"/>
    </row>
    <row r="447" spans="1:4" x14ac:dyDescent="0.25">
      <c r="A447" t="s">
        <v>167</v>
      </c>
      <c r="B447" t="s">
        <v>6</v>
      </c>
      <c r="C447" t="s">
        <v>225</v>
      </c>
      <c r="D447"/>
    </row>
    <row r="448" spans="1:4" x14ac:dyDescent="0.25">
      <c r="A448" t="s">
        <v>168</v>
      </c>
      <c r="B448" t="s">
        <v>0</v>
      </c>
      <c r="C448" t="s">
        <v>225</v>
      </c>
      <c r="D448"/>
    </row>
    <row r="449" spans="1:4" x14ac:dyDescent="0.25">
      <c r="A449" t="s">
        <v>168</v>
      </c>
      <c r="B449" t="s">
        <v>6</v>
      </c>
      <c r="C449" t="s">
        <v>225</v>
      </c>
      <c r="D449"/>
    </row>
    <row r="450" spans="1:4" x14ac:dyDescent="0.25">
      <c r="A450" t="s">
        <v>410</v>
      </c>
      <c r="B450" t="s">
        <v>0</v>
      </c>
      <c r="C450" t="s">
        <v>226</v>
      </c>
      <c r="D450" t="s">
        <v>225</v>
      </c>
    </row>
    <row r="451" spans="1:4" x14ac:dyDescent="0.25">
      <c r="A451" t="s">
        <v>410</v>
      </c>
      <c r="B451" t="s">
        <v>6</v>
      </c>
      <c r="C451" t="s">
        <v>225</v>
      </c>
      <c r="D451"/>
    </row>
    <row r="452" spans="1:4" x14ac:dyDescent="0.25">
      <c r="A452" t="s">
        <v>169</v>
      </c>
      <c r="B452" t="s">
        <v>0</v>
      </c>
      <c r="C452" t="s">
        <v>225</v>
      </c>
      <c r="D452"/>
    </row>
    <row r="453" spans="1:4" x14ac:dyDescent="0.25">
      <c r="A453" t="s">
        <v>169</v>
      </c>
      <c r="B453" t="s">
        <v>6</v>
      </c>
      <c r="C453" t="s">
        <v>225</v>
      </c>
      <c r="D453"/>
    </row>
    <row r="454" spans="1:4" x14ac:dyDescent="0.25">
      <c r="A454" t="s">
        <v>655</v>
      </c>
      <c r="B454" t="s">
        <v>0</v>
      </c>
      <c r="C454" t="s">
        <v>226</v>
      </c>
      <c r="D454" t="s">
        <v>225</v>
      </c>
    </row>
    <row r="455" spans="1:4" x14ac:dyDescent="0.25">
      <c r="A455" t="s">
        <v>655</v>
      </c>
      <c r="B455" t="s">
        <v>6</v>
      </c>
      <c r="C455" t="s">
        <v>226</v>
      </c>
      <c r="D455" t="s">
        <v>225</v>
      </c>
    </row>
    <row r="456" spans="1:4" x14ac:dyDescent="0.25">
      <c r="A456" t="s">
        <v>170</v>
      </c>
      <c r="B456" t="s">
        <v>0</v>
      </c>
      <c r="C456" t="s">
        <v>225</v>
      </c>
      <c r="D456"/>
    </row>
    <row r="457" spans="1:4" x14ac:dyDescent="0.25">
      <c r="A457" t="s">
        <v>170</v>
      </c>
      <c r="B457" t="s">
        <v>6</v>
      </c>
      <c r="C457" t="s">
        <v>225</v>
      </c>
      <c r="D457"/>
    </row>
    <row r="458" spans="1:4" x14ac:dyDescent="0.25">
      <c r="A458" t="s">
        <v>171</v>
      </c>
      <c r="B458" t="s">
        <v>0</v>
      </c>
      <c r="C458" t="s">
        <v>225</v>
      </c>
      <c r="D458"/>
    </row>
    <row r="459" spans="1:4" x14ac:dyDescent="0.25">
      <c r="A459" t="s">
        <v>171</v>
      </c>
      <c r="B459" t="s">
        <v>6</v>
      </c>
      <c r="C459" t="s">
        <v>225</v>
      </c>
      <c r="D459"/>
    </row>
    <row r="460" spans="1:4" x14ac:dyDescent="0.25">
      <c r="A460" t="s">
        <v>172</v>
      </c>
      <c r="B460" t="s">
        <v>0</v>
      </c>
      <c r="C460" t="s">
        <v>226</v>
      </c>
      <c r="D460" t="s">
        <v>225</v>
      </c>
    </row>
    <row r="461" spans="1:4" x14ac:dyDescent="0.25">
      <c r="A461" t="s">
        <v>172</v>
      </c>
      <c r="B461" t="s">
        <v>6</v>
      </c>
      <c r="C461" t="s">
        <v>226</v>
      </c>
      <c r="D461" t="s">
        <v>225</v>
      </c>
    </row>
    <row r="462" spans="1:4" x14ac:dyDescent="0.25">
      <c r="A462" t="s">
        <v>173</v>
      </c>
      <c r="B462" t="s">
        <v>0</v>
      </c>
      <c r="C462" t="s">
        <v>225</v>
      </c>
      <c r="D462"/>
    </row>
    <row r="463" spans="1:4" x14ac:dyDescent="0.25">
      <c r="A463" t="s">
        <v>173</v>
      </c>
      <c r="B463" t="s">
        <v>6</v>
      </c>
      <c r="C463" t="s">
        <v>225</v>
      </c>
      <c r="D463"/>
    </row>
    <row r="464" spans="1:4" x14ac:dyDescent="0.25">
      <c r="A464" t="s">
        <v>174</v>
      </c>
      <c r="B464" t="s">
        <v>0</v>
      </c>
      <c r="C464" t="s">
        <v>225</v>
      </c>
      <c r="D464"/>
    </row>
    <row r="465" spans="1:4" x14ac:dyDescent="0.25">
      <c r="A465" t="s">
        <v>174</v>
      </c>
      <c r="B465" t="s">
        <v>6</v>
      </c>
      <c r="C465" t="s">
        <v>225</v>
      </c>
      <c r="D465"/>
    </row>
    <row r="466" spans="1:4" x14ac:dyDescent="0.25">
      <c r="A466" t="s">
        <v>607</v>
      </c>
      <c r="B466" t="s">
        <v>0</v>
      </c>
      <c r="C466" t="s">
        <v>225</v>
      </c>
      <c r="D466"/>
    </row>
    <row r="467" spans="1:4" x14ac:dyDescent="0.25">
      <c r="A467" t="s">
        <v>607</v>
      </c>
      <c r="B467" t="s">
        <v>6</v>
      </c>
      <c r="C467" t="s">
        <v>225</v>
      </c>
      <c r="D467"/>
    </row>
    <row r="468" spans="1:4" x14ac:dyDescent="0.25">
      <c r="A468" t="s">
        <v>176</v>
      </c>
      <c r="B468" t="s">
        <v>0</v>
      </c>
      <c r="C468" t="s">
        <v>225</v>
      </c>
      <c r="D468"/>
    </row>
    <row r="469" spans="1:4" x14ac:dyDescent="0.25">
      <c r="A469" t="s">
        <v>176</v>
      </c>
      <c r="B469" t="s">
        <v>6</v>
      </c>
      <c r="C469" t="s">
        <v>226</v>
      </c>
      <c r="D469" t="s">
        <v>225</v>
      </c>
    </row>
    <row r="470" spans="1:4" x14ac:dyDescent="0.25">
      <c r="A470" t="s">
        <v>177</v>
      </c>
      <c r="B470" t="s">
        <v>0</v>
      </c>
      <c r="C470" t="s">
        <v>225</v>
      </c>
      <c r="D470"/>
    </row>
    <row r="471" spans="1:4" x14ac:dyDescent="0.25">
      <c r="A471" t="s">
        <v>177</v>
      </c>
      <c r="B471" t="s">
        <v>6</v>
      </c>
      <c r="C471" t="s">
        <v>225</v>
      </c>
      <c r="D471"/>
    </row>
    <row r="472" spans="1:4" x14ac:dyDescent="0.25">
      <c r="A472" t="s">
        <v>178</v>
      </c>
      <c r="B472" t="s">
        <v>0</v>
      </c>
      <c r="C472" t="s">
        <v>225</v>
      </c>
      <c r="D472"/>
    </row>
    <row r="473" spans="1:4" x14ac:dyDescent="0.25">
      <c r="A473" t="s">
        <v>178</v>
      </c>
      <c r="B473" t="s">
        <v>6</v>
      </c>
      <c r="C473" t="s">
        <v>225</v>
      </c>
      <c r="D473"/>
    </row>
    <row r="474" spans="1:4" x14ac:dyDescent="0.25">
      <c r="A474" t="s">
        <v>179</v>
      </c>
      <c r="B474" t="s">
        <v>0</v>
      </c>
      <c r="C474" t="s">
        <v>225</v>
      </c>
      <c r="D474"/>
    </row>
    <row r="475" spans="1:4" x14ac:dyDescent="0.25">
      <c r="A475" t="s">
        <v>179</v>
      </c>
      <c r="B475" t="s">
        <v>6</v>
      </c>
      <c r="C475" t="s">
        <v>225</v>
      </c>
      <c r="D475"/>
    </row>
    <row r="476" spans="1:4" x14ac:dyDescent="0.25">
      <c r="A476" t="s">
        <v>180</v>
      </c>
      <c r="B476" t="s">
        <v>0</v>
      </c>
      <c r="C476" t="s">
        <v>226</v>
      </c>
      <c r="D476" t="s">
        <v>226</v>
      </c>
    </row>
    <row r="477" spans="1:4" x14ac:dyDescent="0.25">
      <c r="A477" t="s">
        <v>180</v>
      </c>
      <c r="B477" t="s">
        <v>6</v>
      </c>
      <c r="C477" t="s">
        <v>226</v>
      </c>
      <c r="D477" t="s">
        <v>226</v>
      </c>
    </row>
    <row r="478" spans="1:4" x14ac:dyDescent="0.25">
      <c r="A478" t="s">
        <v>411</v>
      </c>
      <c r="B478" t="s">
        <v>0</v>
      </c>
      <c r="C478" t="s">
        <v>225</v>
      </c>
      <c r="D478"/>
    </row>
    <row r="479" spans="1:4" x14ac:dyDescent="0.25">
      <c r="A479" t="s">
        <v>411</v>
      </c>
      <c r="B479" t="s">
        <v>6</v>
      </c>
      <c r="C479" t="s">
        <v>225</v>
      </c>
      <c r="D479"/>
    </row>
    <row r="480" spans="1:4" x14ac:dyDescent="0.25">
      <c r="A480" t="s">
        <v>181</v>
      </c>
      <c r="B480" t="s">
        <v>0</v>
      </c>
      <c r="C480" t="s">
        <v>225</v>
      </c>
      <c r="D480"/>
    </row>
    <row r="481" spans="1:4" x14ac:dyDescent="0.25">
      <c r="A481" t="s">
        <v>181</v>
      </c>
      <c r="B481" t="s">
        <v>6</v>
      </c>
      <c r="C481" t="s">
        <v>225</v>
      </c>
      <c r="D481"/>
    </row>
    <row r="482" spans="1:4" x14ac:dyDescent="0.25">
      <c r="A482" t="s">
        <v>667</v>
      </c>
      <c r="B482" t="s">
        <v>0</v>
      </c>
      <c r="C482" t="s">
        <v>225</v>
      </c>
      <c r="D482"/>
    </row>
    <row r="483" spans="1:4" x14ac:dyDescent="0.25">
      <c r="A483" t="s">
        <v>667</v>
      </c>
      <c r="B483" t="s">
        <v>6</v>
      </c>
      <c r="C483" t="s">
        <v>225</v>
      </c>
      <c r="D483"/>
    </row>
    <row r="484" spans="1:4" x14ac:dyDescent="0.25">
      <c r="A484" t="s">
        <v>182</v>
      </c>
      <c r="B484" t="s">
        <v>0</v>
      </c>
      <c r="C484" t="s">
        <v>225</v>
      </c>
      <c r="D484"/>
    </row>
    <row r="485" spans="1:4" x14ac:dyDescent="0.25">
      <c r="A485" t="s">
        <v>182</v>
      </c>
      <c r="B485" t="s">
        <v>6</v>
      </c>
      <c r="C485" t="s">
        <v>225</v>
      </c>
      <c r="D485"/>
    </row>
    <row r="486" spans="1:4" x14ac:dyDescent="0.25">
      <c r="A486" t="s">
        <v>668</v>
      </c>
      <c r="B486" t="s">
        <v>0</v>
      </c>
      <c r="C486" t="s">
        <v>225</v>
      </c>
      <c r="D486"/>
    </row>
    <row r="487" spans="1:4" x14ac:dyDescent="0.25">
      <c r="A487" t="s">
        <v>668</v>
      </c>
      <c r="B487" t="s">
        <v>6</v>
      </c>
      <c r="C487" t="s">
        <v>225</v>
      </c>
      <c r="D487"/>
    </row>
    <row r="488" spans="1:4" x14ac:dyDescent="0.25">
      <c r="A488" t="s">
        <v>183</v>
      </c>
      <c r="B488" t="s">
        <v>0</v>
      </c>
      <c r="C488" t="s">
        <v>225</v>
      </c>
      <c r="D488"/>
    </row>
    <row r="489" spans="1:4" x14ac:dyDescent="0.25">
      <c r="A489" t="s">
        <v>183</v>
      </c>
      <c r="B489" t="s">
        <v>6</v>
      </c>
      <c r="C489" t="s">
        <v>226</v>
      </c>
      <c r="D489" t="s">
        <v>225</v>
      </c>
    </row>
    <row r="490" spans="1:4" x14ac:dyDescent="0.25">
      <c r="A490" t="s">
        <v>184</v>
      </c>
      <c r="B490" t="s">
        <v>0</v>
      </c>
      <c r="C490" t="s">
        <v>225</v>
      </c>
      <c r="D490"/>
    </row>
    <row r="491" spans="1:4" x14ac:dyDescent="0.25">
      <c r="A491" t="s">
        <v>184</v>
      </c>
      <c r="B491" t="s">
        <v>6</v>
      </c>
      <c r="C491" t="s">
        <v>225</v>
      </c>
      <c r="D491"/>
    </row>
    <row r="492" spans="1:4" x14ac:dyDescent="0.25">
      <c r="A492" t="s">
        <v>185</v>
      </c>
      <c r="B492" t="s">
        <v>0</v>
      </c>
      <c r="C492" t="s">
        <v>225</v>
      </c>
      <c r="D492"/>
    </row>
    <row r="493" spans="1:4" x14ac:dyDescent="0.25">
      <c r="A493" t="s">
        <v>185</v>
      </c>
      <c r="B493" t="s">
        <v>6</v>
      </c>
      <c r="C493" t="s">
        <v>225</v>
      </c>
      <c r="D493"/>
    </row>
    <row r="494" spans="1:4" x14ac:dyDescent="0.25">
      <c r="A494" t="s">
        <v>186</v>
      </c>
      <c r="B494" t="s">
        <v>0</v>
      </c>
      <c r="C494" t="s">
        <v>225</v>
      </c>
      <c r="D494"/>
    </row>
    <row r="495" spans="1:4" x14ac:dyDescent="0.25">
      <c r="A495" t="s">
        <v>186</v>
      </c>
      <c r="B495" t="s">
        <v>6</v>
      </c>
      <c r="C495" t="s">
        <v>226</v>
      </c>
      <c r="D495" t="s">
        <v>225</v>
      </c>
    </row>
    <row r="496" spans="1:4" x14ac:dyDescent="0.25">
      <c r="A496" t="s">
        <v>187</v>
      </c>
      <c r="B496" t="s">
        <v>0</v>
      </c>
      <c r="C496" t="s">
        <v>226</v>
      </c>
      <c r="D496" t="s">
        <v>225</v>
      </c>
    </row>
    <row r="497" spans="1:4" x14ac:dyDescent="0.25">
      <c r="A497" t="s">
        <v>187</v>
      </c>
      <c r="B497" t="s">
        <v>6</v>
      </c>
      <c r="C497" t="s">
        <v>226</v>
      </c>
      <c r="D497" t="s">
        <v>225</v>
      </c>
    </row>
    <row r="498" spans="1:4" x14ac:dyDescent="0.25">
      <c r="A498" t="s">
        <v>669</v>
      </c>
      <c r="B498" t="s">
        <v>0</v>
      </c>
      <c r="C498" t="s">
        <v>225</v>
      </c>
      <c r="D498"/>
    </row>
    <row r="499" spans="1:4" x14ac:dyDescent="0.25">
      <c r="A499" t="s">
        <v>669</v>
      </c>
      <c r="B499" t="s">
        <v>6</v>
      </c>
      <c r="C499" t="s">
        <v>225</v>
      </c>
      <c r="D499"/>
    </row>
    <row r="500" spans="1:4" x14ac:dyDescent="0.25">
      <c r="A500" t="s">
        <v>188</v>
      </c>
      <c r="B500" t="s">
        <v>0</v>
      </c>
      <c r="C500" t="s">
        <v>225</v>
      </c>
      <c r="D500"/>
    </row>
    <row r="501" spans="1:4" x14ac:dyDescent="0.25">
      <c r="A501" t="s">
        <v>188</v>
      </c>
      <c r="B501" t="s">
        <v>6</v>
      </c>
      <c r="C501" t="s">
        <v>225</v>
      </c>
      <c r="D501"/>
    </row>
    <row r="502" spans="1:4" x14ac:dyDescent="0.25">
      <c r="A502" t="s">
        <v>656</v>
      </c>
      <c r="B502" t="s">
        <v>0</v>
      </c>
      <c r="C502" t="s">
        <v>225</v>
      </c>
      <c r="D502"/>
    </row>
    <row r="503" spans="1:4" x14ac:dyDescent="0.25">
      <c r="A503" t="s">
        <v>656</v>
      </c>
      <c r="B503" t="s">
        <v>6</v>
      </c>
      <c r="C503" t="s">
        <v>225</v>
      </c>
      <c r="D503"/>
    </row>
    <row r="504" spans="1:4" x14ac:dyDescent="0.25">
      <c r="A504" t="s">
        <v>670</v>
      </c>
      <c r="B504" t="s">
        <v>0</v>
      </c>
      <c r="C504" t="s">
        <v>225</v>
      </c>
      <c r="D504"/>
    </row>
    <row r="505" spans="1:4" x14ac:dyDescent="0.25">
      <c r="A505" t="s">
        <v>670</v>
      </c>
      <c r="B505" t="s">
        <v>6</v>
      </c>
      <c r="C505" t="s">
        <v>225</v>
      </c>
      <c r="D505"/>
    </row>
    <row r="506" spans="1:4" x14ac:dyDescent="0.25">
      <c r="A506" t="s">
        <v>189</v>
      </c>
      <c r="B506" t="s">
        <v>0</v>
      </c>
      <c r="C506" t="s">
        <v>225</v>
      </c>
      <c r="D506"/>
    </row>
    <row r="507" spans="1:4" x14ac:dyDescent="0.25">
      <c r="A507" t="s">
        <v>189</v>
      </c>
      <c r="B507" t="s">
        <v>6</v>
      </c>
      <c r="C507" t="s">
        <v>225</v>
      </c>
      <c r="D507"/>
    </row>
    <row r="508" spans="1:4" x14ac:dyDescent="0.25">
      <c r="A508" t="s">
        <v>190</v>
      </c>
      <c r="B508" t="s">
        <v>0</v>
      </c>
      <c r="C508" t="s">
        <v>225</v>
      </c>
      <c r="D508"/>
    </row>
    <row r="509" spans="1:4" x14ac:dyDescent="0.25">
      <c r="A509" t="s">
        <v>190</v>
      </c>
      <c r="B509" t="s">
        <v>6</v>
      </c>
      <c r="C509" t="s">
        <v>225</v>
      </c>
      <c r="D509"/>
    </row>
    <row r="510" spans="1:4" x14ac:dyDescent="0.25">
      <c r="A510" t="s">
        <v>191</v>
      </c>
      <c r="B510" t="s">
        <v>0</v>
      </c>
      <c r="C510" t="s">
        <v>225</v>
      </c>
      <c r="D510"/>
    </row>
    <row r="511" spans="1:4" x14ac:dyDescent="0.25">
      <c r="A511" t="s">
        <v>191</v>
      </c>
      <c r="B511" t="s">
        <v>6</v>
      </c>
      <c r="C511" t="s">
        <v>225</v>
      </c>
      <c r="D511"/>
    </row>
    <row r="512" spans="1:4" x14ac:dyDescent="0.25">
      <c r="A512" t="s">
        <v>412</v>
      </c>
      <c r="B512" t="s">
        <v>0</v>
      </c>
      <c r="C512" t="s">
        <v>225</v>
      </c>
      <c r="D512"/>
    </row>
    <row r="513" spans="1:4" x14ac:dyDescent="0.25">
      <c r="A513" t="s">
        <v>412</v>
      </c>
      <c r="B513" t="s">
        <v>6</v>
      </c>
      <c r="C513" t="s">
        <v>225</v>
      </c>
      <c r="D513"/>
    </row>
    <row r="514" spans="1:4" x14ac:dyDescent="0.25">
      <c r="A514" t="s">
        <v>291</v>
      </c>
      <c r="B514" t="s">
        <v>0</v>
      </c>
      <c r="C514" t="s">
        <v>225</v>
      </c>
      <c r="D514"/>
    </row>
    <row r="515" spans="1:4" x14ac:dyDescent="0.25">
      <c r="A515" t="s">
        <v>291</v>
      </c>
      <c r="B515" t="s">
        <v>6</v>
      </c>
      <c r="C515" t="s">
        <v>225</v>
      </c>
      <c r="D515"/>
    </row>
    <row r="516" spans="1:4" x14ac:dyDescent="0.25">
      <c r="A516" t="s">
        <v>292</v>
      </c>
      <c r="B516" t="s">
        <v>0</v>
      </c>
      <c r="C516" t="s">
        <v>225</v>
      </c>
      <c r="D516"/>
    </row>
    <row r="517" spans="1:4" x14ac:dyDescent="0.25">
      <c r="A517" t="s">
        <v>292</v>
      </c>
      <c r="B517" t="s">
        <v>6</v>
      </c>
      <c r="C517" t="s">
        <v>225</v>
      </c>
      <c r="D517"/>
    </row>
    <row r="518" spans="1:4" x14ac:dyDescent="0.25">
      <c r="A518" t="s">
        <v>192</v>
      </c>
      <c r="B518" t="s">
        <v>0</v>
      </c>
      <c r="C518" t="s">
        <v>225</v>
      </c>
      <c r="D518"/>
    </row>
    <row r="519" spans="1:4" x14ac:dyDescent="0.25">
      <c r="A519" t="s">
        <v>192</v>
      </c>
      <c r="B519" t="s">
        <v>6</v>
      </c>
      <c r="C519" t="s">
        <v>225</v>
      </c>
      <c r="D519"/>
    </row>
    <row r="520" spans="1:4" x14ac:dyDescent="0.25">
      <c r="A520" t="s">
        <v>657</v>
      </c>
      <c r="B520" t="s">
        <v>0</v>
      </c>
      <c r="C520" t="s">
        <v>225</v>
      </c>
      <c r="D520"/>
    </row>
    <row r="521" spans="1:4" x14ac:dyDescent="0.25">
      <c r="A521" t="s">
        <v>657</v>
      </c>
      <c r="B521" t="s">
        <v>6</v>
      </c>
      <c r="C521" t="s">
        <v>225</v>
      </c>
      <c r="D521"/>
    </row>
    <row r="522" spans="1:4" x14ac:dyDescent="0.25">
      <c r="A522" t="s">
        <v>193</v>
      </c>
      <c r="B522" t="s">
        <v>0</v>
      </c>
      <c r="C522" t="s">
        <v>226</v>
      </c>
      <c r="D522" t="s">
        <v>225</v>
      </c>
    </row>
    <row r="523" spans="1:4" x14ac:dyDescent="0.25">
      <c r="A523" t="s">
        <v>193</v>
      </c>
      <c r="B523" t="s">
        <v>6</v>
      </c>
      <c r="C523" t="s">
        <v>226</v>
      </c>
      <c r="D523" t="s">
        <v>225</v>
      </c>
    </row>
    <row r="524" spans="1:4" x14ac:dyDescent="0.25">
      <c r="A524" t="s">
        <v>413</v>
      </c>
      <c r="B524" t="s">
        <v>0</v>
      </c>
      <c r="C524" t="s">
        <v>225</v>
      </c>
      <c r="D524"/>
    </row>
    <row r="525" spans="1:4" x14ac:dyDescent="0.25">
      <c r="A525" t="s">
        <v>413</v>
      </c>
      <c r="B525" t="s">
        <v>6</v>
      </c>
      <c r="C525" t="s">
        <v>225</v>
      </c>
      <c r="D525"/>
    </row>
    <row r="526" spans="1:4" x14ac:dyDescent="0.25">
      <c r="A526" t="s">
        <v>175</v>
      </c>
      <c r="B526" t="s">
        <v>0</v>
      </c>
      <c r="C526" t="s">
        <v>225</v>
      </c>
      <c r="D526"/>
    </row>
    <row r="527" spans="1:4" x14ac:dyDescent="0.25">
      <c r="A527" t="s">
        <v>175</v>
      </c>
      <c r="B527" t="s">
        <v>6</v>
      </c>
      <c r="C527" t="s">
        <v>225</v>
      </c>
      <c r="D527"/>
    </row>
    <row r="528" spans="1:4" x14ac:dyDescent="0.25">
      <c r="A528" t="s">
        <v>194</v>
      </c>
      <c r="B528" t="s">
        <v>0</v>
      </c>
      <c r="C528" t="s">
        <v>225</v>
      </c>
      <c r="D528"/>
    </row>
    <row r="529" spans="1:4" x14ac:dyDescent="0.25">
      <c r="A529" t="s">
        <v>194</v>
      </c>
      <c r="B529" t="s">
        <v>6</v>
      </c>
      <c r="C529" t="s">
        <v>225</v>
      </c>
      <c r="D529"/>
    </row>
    <row r="530" spans="1:4" x14ac:dyDescent="0.25">
      <c r="A530" t="s">
        <v>414</v>
      </c>
      <c r="B530" t="s">
        <v>0</v>
      </c>
      <c r="C530" t="s">
        <v>225</v>
      </c>
      <c r="D530"/>
    </row>
    <row r="531" spans="1:4" x14ac:dyDescent="0.25">
      <c r="A531" t="s">
        <v>414</v>
      </c>
      <c r="B531" t="s">
        <v>6</v>
      </c>
      <c r="C531" t="s">
        <v>225</v>
      </c>
      <c r="D531"/>
    </row>
    <row r="532" spans="1:4" x14ac:dyDescent="0.25">
      <c r="A532" t="s">
        <v>195</v>
      </c>
      <c r="B532" t="s">
        <v>0</v>
      </c>
      <c r="C532" t="s">
        <v>225</v>
      </c>
      <c r="D532"/>
    </row>
    <row r="533" spans="1:4" x14ac:dyDescent="0.25">
      <c r="A533" t="s">
        <v>195</v>
      </c>
      <c r="B533" t="s">
        <v>6</v>
      </c>
      <c r="C533" t="s">
        <v>226</v>
      </c>
      <c r="D533" t="s">
        <v>225</v>
      </c>
    </row>
    <row r="534" spans="1:4" x14ac:dyDescent="0.25">
      <c r="A534" t="s">
        <v>196</v>
      </c>
      <c r="B534" t="s">
        <v>0</v>
      </c>
      <c r="C534" t="s">
        <v>225</v>
      </c>
      <c r="D534"/>
    </row>
    <row r="535" spans="1:4" x14ac:dyDescent="0.25">
      <c r="A535" t="s">
        <v>196</v>
      </c>
      <c r="B535" t="s">
        <v>6</v>
      </c>
      <c r="C535" t="s">
        <v>225</v>
      </c>
      <c r="D535"/>
    </row>
    <row r="536" spans="1:4" x14ac:dyDescent="0.25">
      <c r="A536" t="s">
        <v>197</v>
      </c>
      <c r="B536" t="s">
        <v>0</v>
      </c>
      <c r="C536" t="s">
        <v>225</v>
      </c>
      <c r="D536"/>
    </row>
    <row r="537" spans="1:4" x14ac:dyDescent="0.25">
      <c r="A537" t="s">
        <v>197</v>
      </c>
      <c r="B537" t="s">
        <v>6</v>
      </c>
      <c r="C537" t="s">
        <v>225</v>
      </c>
      <c r="D537"/>
    </row>
    <row r="538" spans="1:4" x14ac:dyDescent="0.25">
      <c r="A538" t="s">
        <v>198</v>
      </c>
      <c r="B538" t="s">
        <v>0</v>
      </c>
      <c r="C538" t="s">
        <v>225</v>
      </c>
      <c r="D538"/>
    </row>
    <row r="539" spans="1:4" x14ac:dyDescent="0.25">
      <c r="A539" t="s">
        <v>198</v>
      </c>
      <c r="B539" t="s">
        <v>6</v>
      </c>
      <c r="C539" t="s">
        <v>226</v>
      </c>
      <c r="D539" t="s">
        <v>225</v>
      </c>
    </row>
    <row r="540" spans="1:4" x14ac:dyDescent="0.25">
      <c r="A540" t="s">
        <v>199</v>
      </c>
      <c r="B540" t="s">
        <v>0</v>
      </c>
      <c r="C540" t="s">
        <v>225</v>
      </c>
      <c r="D540"/>
    </row>
    <row r="541" spans="1:4" x14ac:dyDescent="0.25">
      <c r="A541" t="s">
        <v>199</v>
      </c>
      <c r="B541" t="s">
        <v>6</v>
      </c>
      <c r="C541" t="s">
        <v>225</v>
      </c>
      <c r="D541"/>
    </row>
    <row r="542" spans="1:4" x14ac:dyDescent="0.25">
      <c r="A542" t="s">
        <v>200</v>
      </c>
      <c r="B542" t="s">
        <v>0</v>
      </c>
      <c r="C542" t="s">
        <v>225</v>
      </c>
      <c r="D542"/>
    </row>
    <row r="543" spans="1:4" x14ac:dyDescent="0.25">
      <c r="A543" t="s">
        <v>200</v>
      </c>
      <c r="B543" t="s">
        <v>6</v>
      </c>
      <c r="C543" t="s">
        <v>226</v>
      </c>
      <c r="D543" t="s">
        <v>225</v>
      </c>
    </row>
    <row r="544" spans="1:4" x14ac:dyDescent="0.25">
      <c r="A544" t="s">
        <v>201</v>
      </c>
      <c r="B544" t="s">
        <v>0</v>
      </c>
      <c r="C544" t="s">
        <v>225</v>
      </c>
      <c r="D544"/>
    </row>
    <row r="545" spans="1:4" x14ac:dyDescent="0.25">
      <c r="A545" t="s">
        <v>201</v>
      </c>
      <c r="B545" t="s">
        <v>6</v>
      </c>
      <c r="C545" t="s">
        <v>225</v>
      </c>
      <c r="D545"/>
    </row>
    <row r="546" spans="1:4" x14ac:dyDescent="0.25">
      <c r="A546" t="s">
        <v>202</v>
      </c>
      <c r="B546" t="s">
        <v>0</v>
      </c>
      <c r="C546" t="s">
        <v>225</v>
      </c>
      <c r="D546"/>
    </row>
    <row r="547" spans="1:4" x14ac:dyDescent="0.25">
      <c r="A547" t="s">
        <v>202</v>
      </c>
      <c r="B547" t="s">
        <v>6</v>
      </c>
      <c r="C547" t="s">
        <v>225</v>
      </c>
      <c r="D547"/>
    </row>
    <row r="548" spans="1:4" x14ac:dyDescent="0.25">
      <c r="A548" t="s">
        <v>203</v>
      </c>
      <c r="B548" t="s">
        <v>0</v>
      </c>
      <c r="C548" t="s">
        <v>225</v>
      </c>
      <c r="D548"/>
    </row>
    <row r="549" spans="1:4" x14ac:dyDescent="0.25">
      <c r="A549" t="s">
        <v>203</v>
      </c>
      <c r="B549" t="s">
        <v>6</v>
      </c>
      <c r="C549" t="s">
        <v>226</v>
      </c>
      <c r="D549" t="s">
        <v>225</v>
      </c>
    </row>
    <row r="550" spans="1:4" x14ac:dyDescent="0.25">
      <c r="A550" t="s">
        <v>204</v>
      </c>
      <c r="B550" t="s">
        <v>0</v>
      </c>
      <c r="C550" t="s">
        <v>225</v>
      </c>
      <c r="D550"/>
    </row>
    <row r="551" spans="1:4" x14ac:dyDescent="0.25">
      <c r="A551" t="s">
        <v>204</v>
      </c>
      <c r="B551" t="s">
        <v>6</v>
      </c>
      <c r="C551" t="s">
        <v>225</v>
      </c>
      <c r="D551"/>
    </row>
    <row r="552" spans="1:4" x14ac:dyDescent="0.25">
      <c r="A552" t="s">
        <v>205</v>
      </c>
      <c r="B552" t="s">
        <v>0</v>
      </c>
      <c r="C552" t="s">
        <v>225</v>
      </c>
      <c r="D552"/>
    </row>
    <row r="553" spans="1:4" x14ac:dyDescent="0.25">
      <c r="A553" t="s">
        <v>205</v>
      </c>
      <c r="B553" t="s">
        <v>6</v>
      </c>
      <c r="C553" t="s">
        <v>226</v>
      </c>
      <c r="D553" t="s">
        <v>225</v>
      </c>
    </row>
    <row r="554" spans="1:4" x14ac:dyDescent="0.25">
      <c r="A554" t="s">
        <v>297</v>
      </c>
      <c r="B554" t="s">
        <v>0</v>
      </c>
      <c r="C554" t="s">
        <v>225</v>
      </c>
      <c r="D554"/>
    </row>
    <row r="555" spans="1:4" x14ac:dyDescent="0.25">
      <c r="A555" t="s">
        <v>297</v>
      </c>
      <c r="B555" t="s">
        <v>6</v>
      </c>
      <c r="C555" t="s">
        <v>225</v>
      </c>
      <c r="D555"/>
    </row>
    <row r="556" spans="1:4" x14ac:dyDescent="0.25">
      <c r="A556" t="s">
        <v>206</v>
      </c>
      <c r="B556" t="s">
        <v>0</v>
      </c>
      <c r="C556" t="s">
        <v>225</v>
      </c>
      <c r="D556"/>
    </row>
    <row r="557" spans="1:4" x14ac:dyDescent="0.25">
      <c r="A557" t="s">
        <v>206</v>
      </c>
      <c r="B557" t="s">
        <v>6</v>
      </c>
      <c r="C557" t="s">
        <v>225</v>
      </c>
      <c r="D557"/>
    </row>
    <row r="558" spans="1:4" x14ac:dyDescent="0.25">
      <c r="A558" t="s">
        <v>207</v>
      </c>
      <c r="B558" t="s">
        <v>0</v>
      </c>
      <c r="C558" t="s">
        <v>225</v>
      </c>
      <c r="D558"/>
    </row>
    <row r="559" spans="1:4" x14ac:dyDescent="0.25">
      <c r="A559" t="s">
        <v>207</v>
      </c>
      <c r="B559" t="s">
        <v>6</v>
      </c>
      <c r="C559" t="s">
        <v>225</v>
      </c>
      <c r="D559"/>
    </row>
    <row r="560" spans="1:4" x14ac:dyDescent="0.25">
      <c r="A560" t="s">
        <v>208</v>
      </c>
      <c r="B560" t="s">
        <v>0</v>
      </c>
      <c r="C560" t="s">
        <v>225</v>
      </c>
      <c r="D560"/>
    </row>
    <row r="561" spans="1:4" x14ac:dyDescent="0.25">
      <c r="A561" t="s">
        <v>208</v>
      </c>
      <c r="B561" t="s">
        <v>6</v>
      </c>
      <c r="C561" t="s">
        <v>225</v>
      </c>
      <c r="D561"/>
    </row>
    <row r="562" spans="1:4" x14ac:dyDescent="0.25">
      <c r="A562" t="s">
        <v>415</v>
      </c>
      <c r="B562" t="s">
        <v>0</v>
      </c>
      <c r="C562" t="s">
        <v>225</v>
      </c>
      <c r="D562"/>
    </row>
    <row r="563" spans="1:4" x14ac:dyDescent="0.25">
      <c r="A563" t="s">
        <v>415</v>
      </c>
      <c r="B563" t="s">
        <v>6</v>
      </c>
      <c r="C563" t="s">
        <v>225</v>
      </c>
      <c r="D563"/>
    </row>
    <row r="564" spans="1:4" x14ac:dyDescent="0.25">
      <c r="A564" t="s">
        <v>209</v>
      </c>
      <c r="B564" t="s">
        <v>0</v>
      </c>
      <c r="C564" t="s">
        <v>225</v>
      </c>
      <c r="D564"/>
    </row>
    <row r="565" spans="1:4" x14ac:dyDescent="0.25">
      <c r="A565" t="s">
        <v>209</v>
      </c>
      <c r="B565" t="s">
        <v>6</v>
      </c>
      <c r="C565" t="s">
        <v>225</v>
      </c>
      <c r="D565"/>
    </row>
    <row r="566" spans="1:4" x14ac:dyDescent="0.25">
      <c r="A566" t="s">
        <v>671</v>
      </c>
      <c r="B566" t="s">
        <v>0</v>
      </c>
      <c r="C566" t="s">
        <v>225</v>
      </c>
      <c r="D566"/>
    </row>
    <row r="567" spans="1:4" x14ac:dyDescent="0.25">
      <c r="A567" t="s">
        <v>671</v>
      </c>
      <c r="B567" t="s">
        <v>6</v>
      </c>
      <c r="C567" t="s">
        <v>226</v>
      </c>
      <c r="D567" t="s">
        <v>225</v>
      </c>
    </row>
    <row r="568" spans="1:4" x14ac:dyDescent="0.25">
      <c r="A568" t="s">
        <v>210</v>
      </c>
      <c r="B568" t="s">
        <v>0</v>
      </c>
      <c r="C568" t="s">
        <v>225</v>
      </c>
      <c r="D568"/>
    </row>
    <row r="569" spans="1:4" x14ac:dyDescent="0.25">
      <c r="A569" t="s">
        <v>210</v>
      </c>
      <c r="B569" t="s">
        <v>6</v>
      </c>
      <c r="C569" t="s">
        <v>226</v>
      </c>
      <c r="D569" t="s">
        <v>225</v>
      </c>
    </row>
    <row r="570" spans="1:4" x14ac:dyDescent="0.25">
      <c r="A570" t="s">
        <v>211</v>
      </c>
      <c r="B570" t="s">
        <v>0</v>
      </c>
      <c r="C570" t="s">
        <v>225</v>
      </c>
      <c r="D570"/>
    </row>
    <row r="571" spans="1:4" x14ac:dyDescent="0.25">
      <c r="A571" t="s">
        <v>211</v>
      </c>
      <c r="B571" t="s">
        <v>6</v>
      </c>
      <c r="C571" t="s">
        <v>225</v>
      </c>
      <c r="D571"/>
    </row>
    <row r="572" spans="1:4" x14ac:dyDescent="0.25">
      <c r="A572" t="s">
        <v>212</v>
      </c>
      <c r="B572" t="s">
        <v>0</v>
      </c>
      <c r="C572" t="s">
        <v>225</v>
      </c>
      <c r="D572"/>
    </row>
    <row r="573" spans="1:4" x14ac:dyDescent="0.25">
      <c r="A573" t="s">
        <v>212</v>
      </c>
      <c r="B573" t="s">
        <v>6</v>
      </c>
      <c r="C573" t="s">
        <v>225</v>
      </c>
      <c r="D573"/>
    </row>
    <row r="574" spans="1:4" x14ac:dyDescent="0.25">
      <c r="A574" t="s">
        <v>672</v>
      </c>
      <c r="B574" t="s">
        <v>0</v>
      </c>
      <c r="C574" t="s">
        <v>225</v>
      </c>
      <c r="D574"/>
    </row>
    <row r="575" spans="1:4" x14ac:dyDescent="0.25">
      <c r="A575" t="s">
        <v>672</v>
      </c>
      <c r="B575" t="s">
        <v>6</v>
      </c>
      <c r="C575" t="s">
        <v>225</v>
      </c>
      <c r="D575"/>
    </row>
    <row r="576" spans="1:4" x14ac:dyDescent="0.25">
      <c r="A576" t="s">
        <v>673</v>
      </c>
      <c r="B576" t="s">
        <v>0</v>
      </c>
      <c r="C576" t="s">
        <v>225</v>
      </c>
      <c r="D576"/>
    </row>
    <row r="577" spans="1:4" x14ac:dyDescent="0.25">
      <c r="A577" t="s">
        <v>673</v>
      </c>
      <c r="B577" t="s">
        <v>6</v>
      </c>
      <c r="C577" t="s">
        <v>225</v>
      </c>
      <c r="D577"/>
    </row>
    <row r="578" spans="1:4" x14ac:dyDescent="0.25">
      <c r="A578" t="s">
        <v>213</v>
      </c>
      <c r="B578" t="s">
        <v>0</v>
      </c>
      <c r="C578" t="s">
        <v>225</v>
      </c>
      <c r="D578"/>
    </row>
    <row r="579" spans="1:4" x14ac:dyDescent="0.25">
      <c r="A579" t="s">
        <v>213</v>
      </c>
      <c r="B579" t="s">
        <v>6</v>
      </c>
      <c r="C579" t="s">
        <v>226</v>
      </c>
      <c r="D579" t="s">
        <v>225</v>
      </c>
    </row>
    <row r="580" spans="1:4" x14ac:dyDescent="0.25">
      <c r="A580" t="s">
        <v>416</v>
      </c>
      <c r="B580" t="s">
        <v>0</v>
      </c>
      <c r="C580" t="s">
        <v>226</v>
      </c>
      <c r="D580" t="s">
        <v>225</v>
      </c>
    </row>
    <row r="581" spans="1:4" x14ac:dyDescent="0.25">
      <c r="A581" t="s">
        <v>416</v>
      </c>
      <c r="B581" t="s">
        <v>6</v>
      </c>
      <c r="C581" t="s">
        <v>226</v>
      </c>
      <c r="D581" t="s">
        <v>225</v>
      </c>
    </row>
    <row r="582" spans="1:4" x14ac:dyDescent="0.25">
      <c r="A582" t="s">
        <v>214</v>
      </c>
      <c r="B582" t="s">
        <v>0</v>
      </c>
      <c r="C582" t="s">
        <v>225</v>
      </c>
      <c r="D582"/>
    </row>
    <row r="583" spans="1:4" x14ac:dyDescent="0.25">
      <c r="A583" t="s">
        <v>214</v>
      </c>
      <c r="B583" t="s">
        <v>6</v>
      </c>
      <c r="C583" t="s">
        <v>225</v>
      </c>
      <c r="D583"/>
    </row>
    <row r="584" spans="1:4" x14ac:dyDescent="0.25">
      <c r="A584" t="s">
        <v>215</v>
      </c>
      <c r="B584" t="s">
        <v>0</v>
      </c>
      <c r="C584" t="s">
        <v>225</v>
      </c>
      <c r="D584"/>
    </row>
    <row r="585" spans="1:4" x14ac:dyDescent="0.25">
      <c r="A585" t="s">
        <v>215</v>
      </c>
      <c r="B585" t="s">
        <v>6</v>
      </c>
      <c r="C585" t="s">
        <v>225</v>
      </c>
      <c r="D585"/>
    </row>
    <row r="586" spans="1:4" x14ac:dyDescent="0.25">
      <c r="A586" t="s">
        <v>417</v>
      </c>
      <c r="B586" t="s">
        <v>0</v>
      </c>
      <c r="C586" t="s">
        <v>225</v>
      </c>
      <c r="D586"/>
    </row>
    <row r="587" spans="1:4" x14ac:dyDescent="0.25">
      <c r="A587" t="s">
        <v>417</v>
      </c>
      <c r="B587" t="s">
        <v>6</v>
      </c>
      <c r="C587" t="s">
        <v>225</v>
      </c>
      <c r="D587"/>
    </row>
    <row r="588" spans="1:4" x14ac:dyDescent="0.25">
      <c r="A588" t="s">
        <v>216</v>
      </c>
      <c r="B588" t="s">
        <v>0</v>
      </c>
      <c r="C588" t="s">
        <v>225</v>
      </c>
      <c r="D588"/>
    </row>
    <row r="589" spans="1:4" x14ac:dyDescent="0.25">
      <c r="A589" t="s">
        <v>216</v>
      </c>
      <c r="B589" t="s">
        <v>6</v>
      </c>
      <c r="C589" t="s">
        <v>225</v>
      </c>
      <c r="D589"/>
    </row>
    <row r="590" spans="1:4" x14ac:dyDescent="0.25">
      <c r="A590" t="s">
        <v>217</v>
      </c>
      <c r="B590" t="s">
        <v>0</v>
      </c>
      <c r="C590" t="s">
        <v>225</v>
      </c>
      <c r="D590"/>
    </row>
    <row r="591" spans="1:4" x14ac:dyDescent="0.25">
      <c r="A591" t="s">
        <v>217</v>
      </c>
      <c r="B591" t="s">
        <v>6</v>
      </c>
      <c r="C591" t="s">
        <v>226</v>
      </c>
      <c r="D591" t="s">
        <v>225</v>
      </c>
    </row>
  </sheetData>
  <autoFilter ref="A7:D591"/>
  <mergeCells count="2">
    <mergeCell ref="A6:D6"/>
    <mergeCell ref="A5:D5"/>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8"/>
  <sheetViews>
    <sheetView workbookViewId="0">
      <pane ySplit="3" topLeftCell="A4" activePane="bottomLeft" state="frozen"/>
      <selection pane="bottomLeft" sqref="A1:C1"/>
    </sheetView>
  </sheetViews>
  <sheetFormatPr defaultRowHeight="15" x14ac:dyDescent="0.25"/>
  <cols>
    <col min="1" max="1" width="53.28515625" bestFit="1" customWidth="1"/>
    <col min="2" max="2" width="18.42578125" style="39" customWidth="1"/>
    <col min="3" max="4" width="9.140625" hidden="1" customWidth="1"/>
    <col min="5" max="5" width="1.7109375" customWidth="1"/>
  </cols>
  <sheetData>
    <row r="1" spans="1:5" s="38" customFormat="1" ht="35.25" customHeight="1" x14ac:dyDescent="0.25">
      <c r="A1" s="94" t="s">
        <v>718</v>
      </c>
      <c r="B1" s="94"/>
      <c r="C1" s="94"/>
      <c r="D1" s="71"/>
      <c r="E1" s="68"/>
    </row>
    <row r="2" spans="1:5" s="38" customFormat="1" ht="28.5" customHeight="1" x14ac:dyDescent="0.25">
      <c r="A2" s="95" t="s">
        <v>720</v>
      </c>
      <c r="B2" s="95"/>
      <c r="C2" s="95"/>
      <c r="D2" s="95"/>
      <c r="E2" s="95"/>
    </row>
    <row r="3" spans="1:5" s="3" customFormat="1" ht="36" customHeight="1" x14ac:dyDescent="0.25">
      <c r="A3" s="45" t="s">
        <v>219</v>
      </c>
      <c r="B3" s="47" t="s">
        <v>379</v>
      </c>
    </row>
    <row r="4" spans="1:5" x14ac:dyDescent="0.25">
      <c r="A4" t="s">
        <v>1</v>
      </c>
      <c r="B4" s="39" t="s">
        <v>225</v>
      </c>
      <c r="C4" t="s">
        <v>632</v>
      </c>
      <c r="D4">
        <f>COUNTIF($B:$B, "No")</f>
        <v>248</v>
      </c>
    </row>
    <row r="5" spans="1:5" x14ac:dyDescent="0.25">
      <c r="A5" t="s">
        <v>7</v>
      </c>
      <c r="B5" s="39" t="s">
        <v>225</v>
      </c>
      <c r="C5" t="s">
        <v>633</v>
      </c>
      <c r="D5">
        <f>COUNTIF($B:$B, "Yes")</f>
        <v>41</v>
      </c>
    </row>
    <row r="6" spans="1:5" x14ac:dyDescent="0.25">
      <c r="A6" t="s">
        <v>8</v>
      </c>
      <c r="B6" s="39" t="s">
        <v>225</v>
      </c>
      <c r="C6" t="s">
        <v>634</v>
      </c>
    </row>
    <row r="7" spans="1:5" x14ac:dyDescent="0.25">
      <c r="A7" t="s">
        <v>658</v>
      </c>
      <c r="B7" s="39" t="s">
        <v>226</v>
      </c>
      <c r="C7" s="8">
        <f>D5/(D5+D4)</f>
        <v>0.14186851211072665</v>
      </c>
    </row>
    <row r="8" spans="1:5" x14ac:dyDescent="0.25">
      <c r="A8" t="s">
        <v>9</v>
      </c>
      <c r="B8" s="39" t="s">
        <v>226</v>
      </c>
    </row>
    <row r="9" spans="1:5" x14ac:dyDescent="0.25">
      <c r="A9" t="s">
        <v>10</v>
      </c>
      <c r="B9" s="39" t="s">
        <v>225</v>
      </c>
    </row>
    <row r="10" spans="1:5" x14ac:dyDescent="0.25">
      <c r="A10" t="s">
        <v>11</v>
      </c>
      <c r="B10" s="39" t="s">
        <v>225</v>
      </c>
    </row>
    <row r="11" spans="1:5" x14ac:dyDescent="0.25">
      <c r="A11" t="s">
        <v>12</v>
      </c>
      <c r="B11" s="39" t="s">
        <v>225</v>
      </c>
    </row>
    <row r="12" spans="1:5" x14ac:dyDescent="0.25">
      <c r="A12" t="s">
        <v>13</v>
      </c>
      <c r="B12" s="39" t="s">
        <v>225</v>
      </c>
    </row>
    <row r="13" spans="1:5" x14ac:dyDescent="0.25">
      <c r="A13" t="s">
        <v>14</v>
      </c>
      <c r="B13" s="39" t="s">
        <v>226</v>
      </c>
    </row>
    <row r="14" spans="1:5" x14ac:dyDescent="0.25">
      <c r="A14" t="s">
        <v>15</v>
      </c>
      <c r="B14" s="39" t="s">
        <v>225</v>
      </c>
    </row>
    <row r="15" spans="1:5" x14ac:dyDescent="0.25">
      <c r="A15" t="s">
        <v>16</v>
      </c>
      <c r="B15" s="39" t="s">
        <v>225</v>
      </c>
    </row>
    <row r="16" spans="1:5" x14ac:dyDescent="0.25">
      <c r="A16" t="s">
        <v>17</v>
      </c>
      <c r="B16" s="39" t="s">
        <v>225</v>
      </c>
    </row>
    <row r="17" spans="1:2" x14ac:dyDescent="0.25">
      <c r="A17" t="s">
        <v>380</v>
      </c>
      <c r="B17" s="39" t="s">
        <v>226</v>
      </c>
    </row>
    <row r="18" spans="1:2" x14ac:dyDescent="0.25">
      <c r="A18" t="s">
        <v>18</v>
      </c>
      <c r="B18" s="39" t="s">
        <v>225</v>
      </c>
    </row>
    <row r="19" spans="1:2" x14ac:dyDescent="0.25">
      <c r="A19" t="s">
        <v>19</v>
      </c>
      <c r="B19" s="39" t="s">
        <v>225</v>
      </c>
    </row>
    <row r="20" spans="1:2" x14ac:dyDescent="0.25">
      <c r="A20" t="s">
        <v>20</v>
      </c>
      <c r="B20" s="39" t="s">
        <v>226</v>
      </c>
    </row>
    <row r="21" spans="1:2" s="38" customFormat="1" x14ac:dyDescent="0.25">
      <c r="A21" s="38" t="s">
        <v>21</v>
      </c>
      <c r="B21" s="78" t="s">
        <v>225</v>
      </c>
    </row>
    <row r="22" spans="1:2" x14ac:dyDescent="0.25">
      <c r="A22" t="s">
        <v>22</v>
      </c>
      <c r="B22" s="39" t="s">
        <v>225</v>
      </c>
    </row>
    <row r="23" spans="1:2" x14ac:dyDescent="0.25">
      <c r="A23" t="s">
        <v>23</v>
      </c>
      <c r="B23" s="39" t="s">
        <v>225</v>
      </c>
    </row>
    <row r="24" spans="1:2" x14ac:dyDescent="0.25">
      <c r="A24" t="s">
        <v>24</v>
      </c>
      <c r="B24" s="39" t="s">
        <v>225</v>
      </c>
    </row>
    <row r="25" spans="1:2" x14ac:dyDescent="0.25">
      <c r="A25" t="s">
        <v>25</v>
      </c>
      <c r="B25" s="39" t="s">
        <v>225</v>
      </c>
    </row>
    <row r="26" spans="1:2" x14ac:dyDescent="0.25">
      <c r="A26" t="s">
        <v>381</v>
      </c>
      <c r="B26" s="39" t="s">
        <v>226</v>
      </c>
    </row>
    <row r="27" spans="1:2" x14ac:dyDescent="0.25">
      <c r="A27" t="s">
        <v>26</v>
      </c>
      <c r="B27" s="39" t="s">
        <v>225</v>
      </c>
    </row>
    <row r="28" spans="1:2" x14ac:dyDescent="0.25">
      <c r="A28" t="s">
        <v>382</v>
      </c>
      <c r="B28" s="39" t="s">
        <v>225</v>
      </c>
    </row>
    <row r="29" spans="1:2" x14ac:dyDescent="0.25">
      <c r="A29" t="s">
        <v>27</v>
      </c>
      <c r="B29" s="39" t="s">
        <v>225</v>
      </c>
    </row>
    <row r="30" spans="1:2" x14ac:dyDescent="0.25">
      <c r="A30" t="s">
        <v>28</v>
      </c>
      <c r="B30" s="39" t="s">
        <v>225</v>
      </c>
    </row>
    <row r="31" spans="1:2" x14ac:dyDescent="0.25">
      <c r="A31" t="s">
        <v>383</v>
      </c>
      <c r="B31" s="39" t="s">
        <v>225</v>
      </c>
    </row>
    <row r="32" spans="1:2" x14ac:dyDescent="0.25">
      <c r="A32" t="s">
        <v>29</v>
      </c>
      <c r="B32" s="39" t="s">
        <v>225</v>
      </c>
    </row>
    <row r="33" spans="1:2" x14ac:dyDescent="0.25">
      <c r="A33" t="s">
        <v>30</v>
      </c>
      <c r="B33" s="39" t="s">
        <v>225</v>
      </c>
    </row>
    <row r="34" spans="1:2" x14ac:dyDescent="0.25">
      <c r="A34" t="s">
        <v>31</v>
      </c>
      <c r="B34" s="39" t="s">
        <v>225</v>
      </c>
    </row>
    <row r="35" spans="1:2" x14ac:dyDescent="0.25">
      <c r="A35" t="s">
        <v>32</v>
      </c>
      <c r="B35" s="39" t="s">
        <v>225</v>
      </c>
    </row>
    <row r="36" spans="1:2" x14ac:dyDescent="0.25">
      <c r="A36" t="s">
        <v>384</v>
      </c>
      <c r="B36" s="39" t="s">
        <v>225</v>
      </c>
    </row>
    <row r="37" spans="1:2" x14ac:dyDescent="0.25">
      <c r="A37" t="s">
        <v>247</v>
      </c>
      <c r="B37" s="39" t="s">
        <v>225</v>
      </c>
    </row>
    <row r="38" spans="1:2" x14ac:dyDescent="0.25">
      <c r="A38" t="s">
        <v>248</v>
      </c>
      <c r="B38" s="39" t="s">
        <v>225</v>
      </c>
    </row>
    <row r="39" spans="1:2" x14ac:dyDescent="0.25">
      <c r="A39" t="s">
        <v>249</v>
      </c>
      <c r="B39" s="39" t="s">
        <v>225</v>
      </c>
    </row>
    <row r="40" spans="1:2" x14ac:dyDescent="0.25">
      <c r="A40" t="s">
        <v>385</v>
      </c>
      <c r="B40" s="39" t="s">
        <v>225</v>
      </c>
    </row>
    <row r="41" spans="1:2" x14ac:dyDescent="0.25">
      <c r="A41" t="s">
        <v>33</v>
      </c>
      <c r="B41" s="39" t="s">
        <v>225</v>
      </c>
    </row>
    <row r="42" spans="1:2" x14ac:dyDescent="0.25">
      <c r="A42" t="s">
        <v>34</v>
      </c>
      <c r="B42" s="39" t="s">
        <v>226</v>
      </c>
    </row>
    <row r="43" spans="1:2" x14ac:dyDescent="0.25">
      <c r="A43" t="s">
        <v>35</v>
      </c>
      <c r="B43" s="39" t="s">
        <v>225</v>
      </c>
    </row>
    <row r="44" spans="1:2" x14ac:dyDescent="0.25">
      <c r="A44" t="s">
        <v>250</v>
      </c>
      <c r="B44" s="39" t="s">
        <v>225</v>
      </c>
    </row>
    <row r="45" spans="1:2" x14ac:dyDescent="0.25">
      <c r="A45" t="s">
        <v>36</v>
      </c>
      <c r="B45" s="39" t="s">
        <v>226</v>
      </c>
    </row>
    <row r="46" spans="1:2" x14ac:dyDescent="0.25">
      <c r="A46" t="s">
        <v>37</v>
      </c>
      <c r="B46" s="39" t="s">
        <v>226</v>
      </c>
    </row>
    <row r="47" spans="1:2" x14ac:dyDescent="0.25">
      <c r="A47" t="s">
        <v>38</v>
      </c>
      <c r="B47" s="39" t="s">
        <v>225</v>
      </c>
    </row>
    <row r="48" spans="1:2" x14ac:dyDescent="0.25">
      <c r="A48" t="s">
        <v>39</v>
      </c>
      <c r="B48" s="39" t="s">
        <v>225</v>
      </c>
    </row>
    <row r="49" spans="1:2" x14ac:dyDescent="0.25">
      <c r="A49" t="s">
        <v>386</v>
      </c>
      <c r="B49" s="39" t="s">
        <v>225</v>
      </c>
    </row>
    <row r="50" spans="1:2" x14ac:dyDescent="0.25">
      <c r="A50" s="42" t="s">
        <v>659</v>
      </c>
      <c r="B50" s="48" t="s">
        <v>532</v>
      </c>
    </row>
    <row r="51" spans="1:2" x14ac:dyDescent="0.25">
      <c r="A51" t="s">
        <v>40</v>
      </c>
      <c r="B51" s="39" t="s">
        <v>225</v>
      </c>
    </row>
    <row r="52" spans="1:2" x14ac:dyDescent="0.25">
      <c r="A52" t="s">
        <v>41</v>
      </c>
      <c r="B52" s="39" t="s">
        <v>225</v>
      </c>
    </row>
    <row r="53" spans="1:2" x14ac:dyDescent="0.25">
      <c r="A53" t="s">
        <v>42</v>
      </c>
      <c r="B53" s="39" t="s">
        <v>225</v>
      </c>
    </row>
    <row r="54" spans="1:2" x14ac:dyDescent="0.25">
      <c r="A54" t="s">
        <v>43</v>
      </c>
      <c r="B54" s="39" t="s">
        <v>225</v>
      </c>
    </row>
    <row r="55" spans="1:2" x14ac:dyDescent="0.25">
      <c r="A55" t="s">
        <v>44</v>
      </c>
      <c r="B55" s="39" t="s">
        <v>225</v>
      </c>
    </row>
    <row r="56" spans="1:2" x14ac:dyDescent="0.25">
      <c r="A56" t="s">
        <v>45</v>
      </c>
      <c r="B56" s="39" t="s">
        <v>225</v>
      </c>
    </row>
    <row r="57" spans="1:2" x14ac:dyDescent="0.25">
      <c r="A57" s="42" t="s">
        <v>660</v>
      </c>
      <c r="B57" s="48" t="s">
        <v>532</v>
      </c>
    </row>
    <row r="58" spans="1:2" x14ac:dyDescent="0.25">
      <c r="A58" t="s">
        <v>46</v>
      </c>
      <c r="B58" s="39" t="s">
        <v>225</v>
      </c>
    </row>
    <row r="59" spans="1:2" x14ac:dyDescent="0.25">
      <c r="A59" t="s">
        <v>47</v>
      </c>
      <c r="B59" s="39" t="s">
        <v>226</v>
      </c>
    </row>
    <row r="60" spans="1:2" x14ac:dyDescent="0.25">
      <c r="A60" t="s">
        <v>254</v>
      </c>
      <c r="B60" s="39" t="s">
        <v>225</v>
      </c>
    </row>
    <row r="61" spans="1:2" x14ac:dyDescent="0.25">
      <c r="A61" t="s">
        <v>48</v>
      </c>
      <c r="B61" s="39" t="s">
        <v>225</v>
      </c>
    </row>
    <row r="62" spans="1:2" x14ac:dyDescent="0.25">
      <c r="A62" t="s">
        <v>593</v>
      </c>
      <c r="B62" s="39" t="s">
        <v>225</v>
      </c>
    </row>
    <row r="63" spans="1:2" x14ac:dyDescent="0.25">
      <c r="A63" t="s">
        <v>661</v>
      </c>
      <c r="B63" s="39" t="s">
        <v>225</v>
      </c>
    </row>
    <row r="64" spans="1:2" x14ac:dyDescent="0.25">
      <c r="A64" t="s">
        <v>49</v>
      </c>
      <c r="B64" s="39" t="s">
        <v>225</v>
      </c>
    </row>
    <row r="65" spans="1:2" x14ac:dyDescent="0.25">
      <c r="A65" t="s">
        <v>50</v>
      </c>
      <c r="B65" s="39" t="s">
        <v>225</v>
      </c>
    </row>
    <row r="66" spans="1:2" x14ac:dyDescent="0.25">
      <c r="A66" t="s">
        <v>51</v>
      </c>
      <c r="B66" s="39" t="s">
        <v>225</v>
      </c>
    </row>
    <row r="67" spans="1:2" x14ac:dyDescent="0.25">
      <c r="A67" t="s">
        <v>52</v>
      </c>
      <c r="B67" s="39" t="s">
        <v>225</v>
      </c>
    </row>
    <row r="68" spans="1:2" x14ac:dyDescent="0.25">
      <c r="A68" t="s">
        <v>53</v>
      </c>
      <c r="B68" s="39" t="s">
        <v>225</v>
      </c>
    </row>
    <row r="69" spans="1:2" x14ac:dyDescent="0.25">
      <c r="A69" t="s">
        <v>54</v>
      </c>
      <c r="B69" s="39" t="s">
        <v>225</v>
      </c>
    </row>
    <row r="70" spans="1:2" x14ac:dyDescent="0.25">
      <c r="A70" t="s">
        <v>55</v>
      </c>
      <c r="B70" s="39" t="s">
        <v>225</v>
      </c>
    </row>
    <row r="71" spans="1:2" x14ac:dyDescent="0.25">
      <c r="A71" t="s">
        <v>257</v>
      </c>
      <c r="B71" s="39" t="s">
        <v>225</v>
      </c>
    </row>
    <row r="72" spans="1:2" x14ac:dyDescent="0.25">
      <c r="A72" t="s">
        <v>387</v>
      </c>
      <c r="B72" s="39" t="s">
        <v>225</v>
      </c>
    </row>
    <row r="73" spans="1:2" x14ac:dyDescent="0.25">
      <c r="A73" t="s">
        <v>56</v>
      </c>
      <c r="B73" s="39" t="s">
        <v>225</v>
      </c>
    </row>
    <row r="74" spans="1:2" x14ac:dyDescent="0.25">
      <c r="A74" t="s">
        <v>388</v>
      </c>
      <c r="B74" s="39" t="s">
        <v>225</v>
      </c>
    </row>
    <row r="75" spans="1:2" x14ac:dyDescent="0.25">
      <c r="A75" t="s">
        <v>57</v>
      </c>
      <c r="B75" s="39" t="s">
        <v>225</v>
      </c>
    </row>
    <row r="76" spans="1:2" x14ac:dyDescent="0.25">
      <c r="A76" t="s">
        <v>58</v>
      </c>
      <c r="B76" s="39" t="s">
        <v>225</v>
      </c>
    </row>
    <row r="77" spans="1:2" x14ac:dyDescent="0.25">
      <c r="A77" t="s">
        <v>59</v>
      </c>
      <c r="B77" s="39" t="s">
        <v>225</v>
      </c>
    </row>
    <row r="78" spans="1:2" x14ac:dyDescent="0.25">
      <c r="A78" t="s">
        <v>60</v>
      </c>
      <c r="B78" s="39" t="s">
        <v>225</v>
      </c>
    </row>
    <row r="79" spans="1:2" x14ac:dyDescent="0.25">
      <c r="A79" t="s">
        <v>613</v>
      </c>
      <c r="B79" s="39" t="s">
        <v>225</v>
      </c>
    </row>
    <row r="80" spans="1:2" x14ac:dyDescent="0.25">
      <c r="A80" t="s">
        <v>61</v>
      </c>
      <c r="B80" s="39" t="s">
        <v>225</v>
      </c>
    </row>
    <row r="81" spans="1:2" x14ac:dyDescent="0.25">
      <c r="A81" s="42" t="s">
        <v>260</v>
      </c>
      <c r="B81" s="48" t="s">
        <v>532</v>
      </c>
    </row>
    <row r="82" spans="1:2" x14ac:dyDescent="0.25">
      <c r="A82" t="s">
        <v>62</v>
      </c>
      <c r="B82" s="39" t="s">
        <v>225</v>
      </c>
    </row>
    <row r="83" spans="1:2" x14ac:dyDescent="0.25">
      <c r="A83" t="s">
        <v>63</v>
      </c>
      <c r="B83" s="39" t="s">
        <v>225</v>
      </c>
    </row>
    <row r="84" spans="1:2" x14ac:dyDescent="0.25">
      <c r="A84" t="s">
        <v>64</v>
      </c>
      <c r="B84" s="39" t="s">
        <v>226</v>
      </c>
    </row>
    <row r="85" spans="1:2" x14ac:dyDescent="0.25">
      <c r="A85" t="s">
        <v>65</v>
      </c>
      <c r="B85" s="39" t="s">
        <v>225</v>
      </c>
    </row>
    <row r="86" spans="1:2" x14ac:dyDescent="0.25">
      <c r="A86" t="s">
        <v>594</v>
      </c>
      <c r="B86" s="39" t="s">
        <v>225</v>
      </c>
    </row>
    <row r="87" spans="1:2" x14ac:dyDescent="0.25">
      <c r="A87" t="s">
        <v>261</v>
      </c>
      <c r="B87" s="39" t="s">
        <v>225</v>
      </c>
    </row>
    <row r="88" spans="1:2" x14ac:dyDescent="0.25">
      <c r="A88" t="s">
        <v>66</v>
      </c>
      <c r="B88" s="39" t="s">
        <v>225</v>
      </c>
    </row>
    <row r="89" spans="1:2" x14ac:dyDescent="0.25">
      <c r="A89" t="s">
        <v>67</v>
      </c>
      <c r="B89" s="39" t="s">
        <v>226</v>
      </c>
    </row>
    <row r="90" spans="1:2" x14ac:dyDescent="0.25">
      <c r="A90" t="s">
        <v>68</v>
      </c>
      <c r="B90" s="39" t="s">
        <v>225</v>
      </c>
    </row>
    <row r="91" spans="1:2" x14ac:dyDescent="0.25">
      <c r="A91" t="s">
        <v>69</v>
      </c>
      <c r="B91" s="39" t="s">
        <v>225</v>
      </c>
    </row>
    <row r="92" spans="1:2" x14ac:dyDescent="0.25">
      <c r="A92" t="s">
        <v>70</v>
      </c>
      <c r="B92" s="39" t="s">
        <v>226</v>
      </c>
    </row>
    <row r="93" spans="1:2" x14ac:dyDescent="0.25">
      <c r="A93" s="42" t="s">
        <v>662</v>
      </c>
      <c r="B93" s="48" t="s">
        <v>532</v>
      </c>
    </row>
    <row r="94" spans="1:2" x14ac:dyDescent="0.25">
      <c r="A94" t="s">
        <v>389</v>
      </c>
      <c r="B94" s="39" t="s">
        <v>225</v>
      </c>
    </row>
    <row r="95" spans="1:2" x14ac:dyDescent="0.25">
      <c r="A95" t="s">
        <v>71</v>
      </c>
      <c r="B95" s="39" t="s">
        <v>225</v>
      </c>
    </row>
    <row r="96" spans="1:2" x14ac:dyDescent="0.25">
      <c r="A96" t="s">
        <v>72</v>
      </c>
      <c r="B96" s="39" t="s">
        <v>225</v>
      </c>
    </row>
    <row r="97" spans="1:2" x14ac:dyDescent="0.25">
      <c r="A97" t="s">
        <v>73</v>
      </c>
      <c r="B97" s="39" t="s">
        <v>226</v>
      </c>
    </row>
    <row r="98" spans="1:2" x14ac:dyDescent="0.25">
      <c r="A98" t="s">
        <v>653</v>
      </c>
      <c r="B98" s="39" t="s">
        <v>225</v>
      </c>
    </row>
    <row r="99" spans="1:2" x14ac:dyDescent="0.25">
      <c r="A99" t="s">
        <v>390</v>
      </c>
      <c r="B99" s="39" t="s">
        <v>225</v>
      </c>
    </row>
    <row r="100" spans="1:2" x14ac:dyDescent="0.25">
      <c r="A100" t="s">
        <v>74</v>
      </c>
      <c r="B100" s="39" t="s">
        <v>225</v>
      </c>
    </row>
    <row r="101" spans="1:2" x14ac:dyDescent="0.25">
      <c r="A101" t="s">
        <v>75</v>
      </c>
      <c r="B101" s="39" t="s">
        <v>225</v>
      </c>
    </row>
    <row r="102" spans="1:2" x14ac:dyDescent="0.25">
      <c r="A102" t="s">
        <v>76</v>
      </c>
      <c r="B102" s="39" t="s">
        <v>225</v>
      </c>
    </row>
    <row r="103" spans="1:2" x14ac:dyDescent="0.25">
      <c r="A103" t="s">
        <v>391</v>
      </c>
      <c r="B103" s="39" t="s">
        <v>225</v>
      </c>
    </row>
    <row r="104" spans="1:2" x14ac:dyDescent="0.25">
      <c r="A104" t="s">
        <v>77</v>
      </c>
      <c r="B104" s="39" t="s">
        <v>225</v>
      </c>
    </row>
    <row r="105" spans="1:2" x14ac:dyDescent="0.25">
      <c r="A105" t="s">
        <v>78</v>
      </c>
      <c r="B105" s="39" t="s">
        <v>225</v>
      </c>
    </row>
    <row r="106" spans="1:2" x14ac:dyDescent="0.25">
      <c r="A106" t="s">
        <v>79</v>
      </c>
      <c r="B106" s="39" t="s">
        <v>225</v>
      </c>
    </row>
    <row r="107" spans="1:2" x14ac:dyDescent="0.25">
      <c r="A107" t="s">
        <v>80</v>
      </c>
      <c r="B107" s="39" t="s">
        <v>225</v>
      </c>
    </row>
    <row r="108" spans="1:2" x14ac:dyDescent="0.25">
      <c r="A108" t="s">
        <v>392</v>
      </c>
      <c r="B108" s="39" t="s">
        <v>225</v>
      </c>
    </row>
    <row r="109" spans="1:2" x14ac:dyDescent="0.25">
      <c r="A109" t="s">
        <v>81</v>
      </c>
      <c r="B109" s="39" t="s">
        <v>226</v>
      </c>
    </row>
    <row r="110" spans="1:2" s="38" customFormat="1" x14ac:dyDescent="0.25">
      <c r="A110" s="38" t="s">
        <v>265</v>
      </c>
      <c r="B110" s="78" t="s">
        <v>225</v>
      </c>
    </row>
    <row r="111" spans="1:2" x14ac:dyDescent="0.25">
      <c r="A111" t="s">
        <v>393</v>
      </c>
      <c r="B111" s="39" t="s">
        <v>226</v>
      </c>
    </row>
    <row r="112" spans="1:2" x14ac:dyDescent="0.25">
      <c r="A112" t="s">
        <v>82</v>
      </c>
      <c r="B112" s="39" t="s">
        <v>225</v>
      </c>
    </row>
    <row r="113" spans="1:2" x14ac:dyDescent="0.25">
      <c r="A113" t="s">
        <v>394</v>
      </c>
      <c r="B113" s="39" t="s">
        <v>225</v>
      </c>
    </row>
    <row r="114" spans="1:2" x14ac:dyDescent="0.25">
      <c r="A114" t="s">
        <v>83</v>
      </c>
      <c r="B114" s="39" t="s">
        <v>225</v>
      </c>
    </row>
    <row r="115" spans="1:2" x14ac:dyDescent="0.25">
      <c r="A115" t="s">
        <v>598</v>
      </c>
      <c r="B115" s="39" t="s">
        <v>225</v>
      </c>
    </row>
    <row r="116" spans="1:2" x14ac:dyDescent="0.25">
      <c r="A116" t="s">
        <v>395</v>
      </c>
      <c r="B116" s="39" t="s">
        <v>225</v>
      </c>
    </row>
    <row r="117" spans="1:2" x14ac:dyDescent="0.25">
      <c r="A117" t="s">
        <v>84</v>
      </c>
      <c r="B117" s="39" t="s">
        <v>225</v>
      </c>
    </row>
    <row r="118" spans="1:2" x14ac:dyDescent="0.25">
      <c r="A118" t="s">
        <v>396</v>
      </c>
      <c r="B118" s="39" t="s">
        <v>225</v>
      </c>
    </row>
    <row r="119" spans="1:2" x14ac:dyDescent="0.25">
      <c r="A119" t="s">
        <v>85</v>
      </c>
      <c r="B119" s="39" t="s">
        <v>225</v>
      </c>
    </row>
    <row r="120" spans="1:2" x14ac:dyDescent="0.25">
      <c r="A120" t="s">
        <v>152</v>
      </c>
      <c r="B120" s="39" t="s">
        <v>225</v>
      </c>
    </row>
    <row r="121" spans="1:2" x14ac:dyDescent="0.25">
      <c r="A121" t="s">
        <v>86</v>
      </c>
      <c r="B121" s="39" t="s">
        <v>225</v>
      </c>
    </row>
    <row r="122" spans="1:2" x14ac:dyDescent="0.25">
      <c r="A122" t="s">
        <v>87</v>
      </c>
      <c r="B122" s="39" t="s">
        <v>225</v>
      </c>
    </row>
    <row r="123" spans="1:2" x14ac:dyDescent="0.25">
      <c r="A123" t="s">
        <v>88</v>
      </c>
      <c r="B123" s="39" t="s">
        <v>226</v>
      </c>
    </row>
    <row r="124" spans="1:2" x14ac:dyDescent="0.25">
      <c r="A124" t="s">
        <v>89</v>
      </c>
      <c r="B124" s="39" t="s">
        <v>225</v>
      </c>
    </row>
    <row r="125" spans="1:2" x14ac:dyDescent="0.25">
      <c r="A125" t="s">
        <v>397</v>
      </c>
      <c r="B125" s="39" t="s">
        <v>225</v>
      </c>
    </row>
    <row r="126" spans="1:2" x14ac:dyDescent="0.25">
      <c r="A126" t="s">
        <v>90</v>
      </c>
      <c r="B126" s="39" t="s">
        <v>225</v>
      </c>
    </row>
    <row r="127" spans="1:2" x14ac:dyDescent="0.25">
      <c r="A127" t="s">
        <v>91</v>
      </c>
      <c r="B127" s="39" t="s">
        <v>226</v>
      </c>
    </row>
    <row r="128" spans="1:2" x14ac:dyDescent="0.25">
      <c r="A128" t="s">
        <v>92</v>
      </c>
      <c r="B128" s="39" t="s">
        <v>225</v>
      </c>
    </row>
    <row r="129" spans="1:2" x14ac:dyDescent="0.25">
      <c r="A129" t="s">
        <v>93</v>
      </c>
      <c r="B129" s="39" t="s">
        <v>226</v>
      </c>
    </row>
    <row r="130" spans="1:2" x14ac:dyDescent="0.25">
      <c r="A130" t="s">
        <v>94</v>
      </c>
      <c r="B130" s="39" t="s">
        <v>225</v>
      </c>
    </row>
    <row r="131" spans="1:2" x14ac:dyDescent="0.25">
      <c r="A131" t="s">
        <v>95</v>
      </c>
      <c r="B131" s="39" t="s">
        <v>225</v>
      </c>
    </row>
    <row r="132" spans="1:2" x14ac:dyDescent="0.25">
      <c r="A132" t="s">
        <v>96</v>
      </c>
      <c r="B132" s="39" t="s">
        <v>226</v>
      </c>
    </row>
    <row r="133" spans="1:2" x14ac:dyDescent="0.25">
      <c r="A133" t="s">
        <v>97</v>
      </c>
      <c r="B133" s="39" t="s">
        <v>225</v>
      </c>
    </row>
    <row r="134" spans="1:2" x14ac:dyDescent="0.25">
      <c r="A134" t="s">
        <v>98</v>
      </c>
      <c r="B134" s="39" t="s">
        <v>225</v>
      </c>
    </row>
    <row r="135" spans="1:2" x14ac:dyDescent="0.25">
      <c r="A135" t="s">
        <v>99</v>
      </c>
      <c r="B135" s="39" t="s">
        <v>225</v>
      </c>
    </row>
    <row r="136" spans="1:2" x14ac:dyDescent="0.25">
      <c r="A136" s="42" t="s">
        <v>663</v>
      </c>
      <c r="B136" s="48" t="s">
        <v>532</v>
      </c>
    </row>
    <row r="137" spans="1:2" x14ac:dyDescent="0.25">
      <c r="A137" t="s">
        <v>267</v>
      </c>
      <c r="B137" s="39" t="s">
        <v>226</v>
      </c>
    </row>
    <row r="138" spans="1:2" x14ac:dyDescent="0.25">
      <c r="A138" t="s">
        <v>100</v>
      </c>
      <c r="B138" s="39" t="s">
        <v>225</v>
      </c>
    </row>
    <row r="139" spans="1:2" x14ac:dyDescent="0.25">
      <c r="A139" t="s">
        <v>398</v>
      </c>
      <c r="B139" s="39" t="s">
        <v>225</v>
      </c>
    </row>
    <row r="140" spans="1:2" x14ac:dyDescent="0.25">
      <c r="A140" t="s">
        <v>101</v>
      </c>
      <c r="B140" s="39" t="s">
        <v>225</v>
      </c>
    </row>
    <row r="141" spans="1:2" x14ac:dyDescent="0.25">
      <c r="A141" t="s">
        <v>102</v>
      </c>
      <c r="B141" s="39" t="s">
        <v>225</v>
      </c>
    </row>
    <row r="142" spans="1:2" x14ac:dyDescent="0.25">
      <c r="A142" t="s">
        <v>103</v>
      </c>
      <c r="B142" s="39" t="s">
        <v>225</v>
      </c>
    </row>
    <row r="143" spans="1:2" x14ac:dyDescent="0.25">
      <c r="A143" t="s">
        <v>104</v>
      </c>
      <c r="B143" s="39" t="s">
        <v>225</v>
      </c>
    </row>
    <row r="144" spans="1:2" x14ac:dyDescent="0.25">
      <c r="A144" t="s">
        <v>105</v>
      </c>
      <c r="B144" s="39" t="s">
        <v>225</v>
      </c>
    </row>
    <row r="145" spans="1:2" x14ac:dyDescent="0.25">
      <c r="A145" t="s">
        <v>106</v>
      </c>
      <c r="B145" s="39" t="s">
        <v>225</v>
      </c>
    </row>
    <row r="146" spans="1:2" x14ac:dyDescent="0.25">
      <c r="A146" t="s">
        <v>654</v>
      </c>
      <c r="B146" s="39" t="s">
        <v>225</v>
      </c>
    </row>
    <row r="147" spans="1:2" x14ac:dyDescent="0.25">
      <c r="A147" t="s">
        <v>399</v>
      </c>
      <c r="B147" s="39" t="s">
        <v>225</v>
      </c>
    </row>
    <row r="148" spans="1:2" x14ac:dyDescent="0.25">
      <c r="A148" t="s">
        <v>107</v>
      </c>
      <c r="B148" s="39" t="s">
        <v>225</v>
      </c>
    </row>
    <row r="149" spans="1:2" x14ac:dyDescent="0.25">
      <c r="A149" t="s">
        <v>600</v>
      </c>
      <c r="B149" s="39" t="s">
        <v>225</v>
      </c>
    </row>
    <row r="150" spans="1:2" x14ac:dyDescent="0.25">
      <c r="A150" t="s">
        <v>400</v>
      </c>
      <c r="B150" s="39" t="s">
        <v>225</v>
      </c>
    </row>
    <row r="151" spans="1:2" x14ac:dyDescent="0.25">
      <c r="A151" s="42" t="s">
        <v>664</v>
      </c>
      <c r="B151" s="48" t="s">
        <v>532</v>
      </c>
    </row>
    <row r="152" spans="1:2" x14ac:dyDescent="0.25">
      <c r="A152" t="s">
        <v>108</v>
      </c>
      <c r="B152" s="39" t="s">
        <v>225</v>
      </c>
    </row>
    <row r="153" spans="1:2" x14ac:dyDescent="0.25">
      <c r="A153" t="s">
        <v>109</v>
      </c>
      <c r="B153" s="39" t="s">
        <v>225</v>
      </c>
    </row>
    <row r="154" spans="1:2" x14ac:dyDescent="0.25">
      <c r="A154" t="s">
        <v>110</v>
      </c>
      <c r="B154" s="39" t="s">
        <v>225</v>
      </c>
    </row>
    <row r="155" spans="1:2" x14ac:dyDescent="0.25">
      <c r="A155" t="s">
        <v>111</v>
      </c>
      <c r="B155" s="39" t="s">
        <v>225</v>
      </c>
    </row>
    <row r="156" spans="1:2" x14ac:dyDescent="0.25">
      <c r="A156" t="s">
        <v>112</v>
      </c>
      <c r="B156" s="39" t="s">
        <v>225</v>
      </c>
    </row>
    <row r="157" spans="1:2" x14ac:dyDescent="0.25">
      <c r="A157" t="s">
        <v>113</v>
      </c>
      <c r="B157" s="39" t="s">
        <v>225</v>
      </c>
    </row>
    <row r="158" spans="1:2" x14ac:dyDescent="0.25">
      <c r="A158" t="s">
        <v>114</v>
      </c>
      <c r="B158" s="39" t="s">
        <v>226</v>
      </c>
    </row>
    <row r="159" spans="1:2" x14ac:dyDescent="0.25">
      <c r="A159" t="s">
        <v>115</v>
      </c>
      <c r="B159" s="39" t="s">
        <v>225</v>
      </c>
    </row>
    <row r="160" spans="1:2" x14ac:dyDescent="0.25">
      <c r="A160" t="s">
        <v>116</v>
      </c>
      <c r="B160" s="39" t="s">
        <v>225</v>
      </c>
    </row>
    <row r="161" spans="1:2" x14ac:dyDescent="0.25">
      <c r="A161" t="s">
        <v>117</v>
      </c>
      <c r="B161" s="39" t="s">
        <v>225</v>
      </c>
    </row>
    <row r="162" spans="1:2" x14ac:dyDescent="0.25">
      <c r="A162" t="s">
        <v>118</v>
      </c>
      <c r="B162" s="39" t="s">
        <v>225</v>
      </c>
    </row>
    <row r="163" spans="1:2" x14ac:dyDescent="0.25">
      <c r="A163" t="s">
        <v>119</v>
      </c>
      <c r="B163" s="39" t="s">
        <v>225</v>
      </c>
    </row>
    <row r="164" spans="1:2" x14ac:dyDescent="0.25">
      <c r="A164" t="s">
        <v>401</v>
      </c>
      <c r="B164" s="39" t="s">
        <v>225</v>
      </c>
    </row>
    <row r="165" spans="1:2" x14ac:dyDescent="0.25">
      <c r="A165" t="s">
        <v>120</v>
      </c>
      <c r="B165" s="39" t="s">
        <v>225</v>
      </c>
    </row>
    <row r="166" spans="1:2" x14ac:dyDescent="0.25">
      <c r="A166" t="s">
        <v>665</v>
      </c>
      <c r="B166" s="39" t="s">
        <v>225</v>
      </c>
    </row>
    <row r="167" spans="1:2" x14ac:dyDescent="0.25">
      <c r="A167" t="s">
        <v>402</v>
      </c>
      <c r="B167" s="39" t="s">
        <v>226</v>
      </c>
    </row>
    <row r="168" spans="1:2" x14ac:dyDescent="0.25">
      <c r="A168" t="s">
        <v>666</v>
      </c>
      <c r="B168" s="39" t="s">
        <v>225</v>
      </c>
    </row>
    <row r="169" spans="1:2" x14ac:dyDescent="0.25">
      <c r="A169" t="s">
        <v>121</v>
      </c>
      <c r="B169" s="39" t="s">
        <v>225</v>
      </c>
    </row>
    <row r="170" spans="1:2" x14ac:dyDescent="0.25">
      <c r="A170" t="s">
        <v>122</v>
      </c>
      <c r="B170" s="39" t="s">
        <v>226</v>
      </c>
    </row>
    <row r="171" spans="1:2" x14ac:dyDescent="0.25">
      <c r="A171" t="s">
        <v>403</v>
      </c>
      <c r="B171" s="39" t="s">
        <v>225</v>
      </c>
    </row>
    <row r="172" spans="1:2" x14ac:dyDescent="0.25">
      <c r="A172" t="s">
        <v>123</v>
      </c>
      <c r="B172" s="39" t="s">
        <v>226</v>
      </c>
    </row>
    <row r="173" spans="1:2" x14ac:dyDescent="0.25">
      <c r="A173" t="s">
        <v>124</v>
      </c>
      <c r="B173" s="39" t="s">
        <v>225</v>
      </c>
    </row>
    <row r="174" spans="1:2" x14ac:dyDescent="0.25">
      <c r="A174" t="s">
        <v>125</v>
      </c>
      <c r="B174" s="39" t="s">
        <v>225</v>
      </c>
    </row>
    <row r="175" spans="1:2" x14ac:dyDescent="0.25">
      <c r="A175" t="s">
        <v>126</v>
      </c>
      <c r="B175" s="39" t="s">
        <v>225</v>
      </c>
    </row>
    <row r="176" spans="1:2" x14ac:dyDescent="0.25">
      <c r="A176" t="s">
        <v>127</v>
      </c>
      <c r="B176" s="39" t="s">
        <v>225</v>
      </c>
    </row>
    <row r="177" spans="1:2" x14ac:dyDescent="0.25">
      <c r="A177" t="s">
        <v>128</v>
      </c>
      <c r="B177" s="39" t="s">
        <v>225</v>
      </c>
    </row>
    <row r="178" spans="1:2" x14ac:dyDescent="0.25">
      <c r="A178" t="s">
        <v>129</v>
      </c>
      <c r="B178" s="39" t="s">
        <v>225</v>
      </c>
    </row>
    <row r="179" spans="1:2" x14ac:dyDescent="0.25">
      <c r="A179" t="s">
        <v>130</v>
      </c>
      <c r="B179" s="39" t="s">
        <v>225</v>
      </c>
    </row>
    <row r="180" spans="1:2" x14ac:dyDescent="0.25">
      <c r="A180" t="s">
        <v>131</v>
      </c>
      <c r="B180" s="39" t="s">
        <v>225</v>
      </c>
    </row>
    <row r="181" spans="1:2" x14ac:dyDescent="0.25">
      <c r="A181" t="s">
        <v>132</v>
      </c>
      <c r="B181" s="39" t="s">
        <v>226</v>
      </c>
    </row>
    <row r="182" spans="1:2" x14ac:dyDescent="0.25">
      <c r="A182" t="s">
        <v>133</v>
      </c>
      <c r="B182" s="39" t="s">
        <v>225</v>
      </c>
    </row>
    <row r="183" spans="1:2" x14ac:dyDescent="0.25">
      <c r="A183" t="s">
        <v>134</v>
      </c>
      <c r="B183" s="39" t="s">
        <v>225</v>
      </c>
    </row>
    <row r="184" spans="1:2" x14ac:dyDescent="0.25">
      <c r="A184" t="s">
        <v>135</v>
      </c>
      <c r="B184" s="39" t="s">
        <v>225</v>
      </c>
    </row>
    <row r="185" spans="1:2" x14ac:dyDescent="0.25">
      <c r="A185" t="s">
        <v>136</v>
      </c>
      <c r="B185" s="39" t="s">
        <v>225</v>
      </c>
    </row>
    <row r="186" spans="1:2" x14ac:dyDescent="0.25">
      <c r="A186" t="s">
        <v>137</v>
      </c>
      <c r="B186" s="39" t="s">
        <v>225</v>
      </c>
    </row>
    <row r="187" spans="1:2" x14ac:dyDescent="0.25">
      <c r="A187" t="s">
        <v>138</v>
      </c>
      <c r="B187" s="39" t="s">
        <v>225</v>
      </c>
    </row>
    <row r="188" spans="1:2" x14ac:dyDescent="0.25">
      <c r="A188" t="s">
        <v>274</v>
      </c>
      <c r="B188" s="39" t="s">
        <v>225</v>
      </c>
    </row>
    <row r="189" spans="1:2" x14ac:dyDescent="0.25">
      <c r="A189" t="s">
        <v>139</v>
      </c>
      <c r="B189" s="39" t="s">
        <v>225</v>
      </c>
    </row>
    <row r="190" spans="1:2" x14ac:dyDescent="0.25">
      <c r="A190" t="s">
        <v>140</v>
      </c>
      <c r="B190" s="39" t="s">
        <v>225</v>
      </c>
    </row>
    <row r="191" spans="1:2" x14ac:dyDescent="0.25">
      <c r="A191" t="s">
        <v>404</v>
      </c>
      <c r="B191" s="39" t="s">
        <v>225</v>
      </c>
    </row>
    <row r="192" spans="1:2" x14ac:dyDescent="0.25">
      <c r="A192" t="s">
        <v>405</v>
      </c>
      <c r="B192" s="39" t="s">
        <v>226</v>
      </c>
    </row>
    <row r="193" spans="1:2" x14ac:dyDescent="0.25">
      <c r="A193" t="s">
        <v>141</v>
      </c>
      <c r="B193" s="39" t="s">
        <v>225</v>
      </c>
    </row>
    <row r="194" spans="1:2" x14ac:dyDescent="0.25">
      <c r="A194" t="s">
        <v>142</v>
      </c>
      <c r="B194" s="39" t="s">
        <v>225</v>
      </c>
    </row>
    <row r="195" spans="1:2" x14ac:dyDescent="0.25">
      <c r="A195" t="s">
        <v>143</v>
      </c>
      <c r="B195" s="39" t="s">
        <v>225</v>
      </c>
    </row>
    <row r="196" spans="1:2" x14ac:dyDescent="0.25">
      <c r="A196" t="s">
        <v>144</v>
      </c>
      <c r="B196" s="39" t="s">
        <v>225</v>
      </c>
    </row>
    <row r="197" spans="1:2" x14ac:dyDescent="0.25">
      <c r="A197" t="s">
        <v>145</v>
      </c>
      <c r="B197" s="39" t="s">
        <v>225</v>
      </c>
    </row>
    <row r="198" spans="1:2" x14ac:dyDescent="0.25">
      <c r="A198" t="s">
        <v>146</v>
      </c>
      <c r="B198" s="39" t="s">
        <v>225</v>
      </c>
    </row>
    <row r="199" spans="1:2" x14ac:dyDescent="0.25">
      <c r="A199" t="s">
        <v>277</v>
      </c>
      <c r="B199" s="39" t="s">
        <v>225</v>
      </c>
    </row>
    <row r="200" spans="1:2" x14ac:dyDescent="0.25">
      <c r="A200" t="s">
        <v>147</v>
      </c>
      <c r="B200" s="39" t="s">
        <v>225</v>
      </c>
    </row>
    <row r="201" spans="1:2" x14ac:dyDescent="0.25">
      <c r="A201" t="s">
        <v>148</v>
      </c>
      <c r="B201" s="39" t="s">
        <v>225</v>
      </c>
    </row>
    <row r="202" spans="1:2" x14ac:dyDescent="0.25">
      <c r="A202" t="s">
        <v>149</v>
      </c>
      <c r="B202" s="39" t="s">
        <v>225</v>
      </c>
    </row>
    <row r="203" spans="1:2" x14ac:dyDescent="0.25">
      <c r="A203" t="s">
        <v>282</v>
      </c>
      <c r="B203" s="39" t="s">
        <v>226</v>
      </c>
    </row>
    <row r="204" spans="1:2" x14ac:dyDescent="0.25">
      <c r="A204" t="s">
        <v>150</v>
      </c>
      <c r="B204" s="39" t="s">
        <v>225</v>
      </c>
    </row>
    <row r="205" spans="1:2" x14ac:dyDescent="0.25">
      <c r="A205" t="s">
        <v>151</v>
      </c>
      <c r="B205" s="39" t="s">
        <v>225</v>
      </c>
    </row>
    <row r="206" spans="1:2" x14ac:dyDescent="0.25">
      <c r="A206" t="s">
        <v>153</v>
      </c>
      <c r="B206" s="39" t="s">
        <v>225</v>
      </c>
    </row>
    <row r="207" spans="1:2" x14ac:dyDescent="0.25">
      <c r="A207" t="s">
        <v>154</v>
      </c>
      <c r="B207" s="39" t="s">
        <v>225</v>
      </c>
    </row>
    <row r="208" spans="1:2" x14ac:dyDescent="0.25">
      <c r="A208" t="s">
        <v>155</v>
      </c>
      <c r="B208" s="39" t="s">
        <v>225</v>
      </c>
    </row>
    <row r="209" spans="1:2" x14ac:dyDescent="0.25">
      <c r="A209" t="s">
        <v>156</v>
      </c>
      <c r="B209" s="39" t="s">
        <v>225</v>
      </c>
    </row>
    <row r="210" spans="1:2" x14ac:dyDescent="0.25">
      <c r="A210" t="s">
        <v>157</v>
      </c>
      <c r="B210" s="39" t="s">
        <v>225</v>
      </c>
    </row>
    <row r="211" spans="1:2" x14ac:dyDescent="0.25">
      <c r="A211" t="s">
        <v>158</v>
      </c>
      <c r="B211" s="39" t="s">
        <v>225</v>
      </c>
    </row>
    <row r="212" spans="1:2" x14ac:dyDescent="0.25">
      <c r="A212" t="s">
        <v>159</v>
      </c>
      <c r="B212" s="39" t="s">
        <v>226</v>
      </c>
    </row>
    <row r="213" spans="1:2" x14ac:dyDescent="0.25">
      <c r="A213" t="s">
        <v>406</v>
      </c>
      <c r="B213" s="39" t="s">
        <v>226</v>
      </c>
    </row>
    <row r="214" spans="1:2" x14ac:dyDescent="0.25">
      <c r="A214" t="s">
        <v>407</v>
      </c>
      <c r="B214" s="39" t="s">
        <v>225</v>
      </c>
    </row>
    <row r="215" spans="1:2" x14ac:dyDescent="0.25">
      <c r="A215" t="s">
        <v>160</v>
      </c>
      <c r="B215" s="39" t="s">
        <v>225</v>
      </c>
    </row>
    <row r="216" spans="1:2" x14ac:dyDescent="0.25">
      <c r="A216" t="s">
        <v>408</v>
      </c>
      <c r="B216" s="39" t="s">
        <v>225</v>
      </c>
    </row>
    <row r="217" spans="1:2" x14ac:dyDescent="0.25">
      <c r="A217" t="s">
        <v>161</v>
      </c>
      <c r="B217" s="39" t="s">
        <v>225</v>
      </c>
    </row>
    <row r="218" spans="1:2" x14ac:dyDescent="0.25">
      <c r="A218" t="s">
        <v>162</v>
      </c>
      <c r="B218" s="39" t="s">
        <v>225</v>
      </c>
    </row>
    <row r="219" spans="1:2" x14ac:dyDescent="0.25">
      <c r="A219" t="s">
        <v>163</v>
      </c>
      <c r="B219" s="39" t="s">
        <v>225</v>
      </c>
    </row>
    <row r="220" spans="1:2" x14ac:dyDescent="0.25">
      <c r="A220" t="s">
        <v>603</v>
      </c>
      <c r="B220" s="39" t="s">
        <v>225</v>
      </c>
    </row>
    <row r="221" spans="1:2" x14ac:dyDescent="0.25">
      <c r="A221" t="s">
        <v>164</v>
      </c>
      <c r="B221" s="39" t="s">
        <v>225</v>
      </c>
    </row>
    <row r="222" spans="1:2" x14ac:dyDescent="0.25">
      <c r="A222" t="s">
        <v>604</v>
      </c>
      <c r="B222" s="39" t="s">
        <v>225</v>
      </c>
    </row>
    <row r="223" spans="1:2" x14ac:dyDescent="0.25">
      <c r="A223" t="s">
        <v>409</v>
      </c>
      <c r="B223" s="39" t="s">
        <v>225</v>
      </c>
    </row>
    <row r="224" spans="1:2" x14ac:dyDescent="0.25">
      <c r="A224" t="s">
        <v>165</v>
      </c>
      <c r="B224" s="39" t="s">
        <v>226</v>
      </c>
    </row>
    <row r="225" spans="1:2" x14ac:dyDescent="0.25">
      <c r="A225" t="s">
        <v>166</v>
      </c>
      <c r="B225" s="39" t="s">
        <v>225</v>
      </c>
    </row>
    <row r="226" spans="1:2" x14ac:dyDescent="0.25">
      <c r="A226" t="s">
        <v>167</v>
      </c>
      <c r="B226" s="39" t="s">
        <v>225</v>
      </c>
    </row>
    <row r="227" spans="1:2" x14ac:dyDescent="0.25">
      <c r="A227" t="s">
        <v>168</v>
      </c>
      <c r="B227" s="39" t="s">
        <v>225</v>
      </c>
    </row>
    <row r="228" spans="1:2" x14ac:dyDescent="0.25">
      <c r="A228" t="s">
        <v>410</v>
      </c>
      <c r="B228" s="39" t="s">
        <v>225</v>
      </c>
    </row>
    <row r="229" spans="1:2" x14ac:dyDescent="0.25">
      <c r="A229" t="s">
        <v>169</v>
      </c>
      <c r="B229" s="39" t="s">
        <v>225</v>
      </c>
    </row>
    <row r="230" spans="1:2" x14ac:dyDescent="0.25">
      <c r="A230" t="s">
        <v>655</v>
      </c>
      <c r="B230" s="39" t="s">
        <v>225</v>
      </c>
    </row>
    <row r="231" spans="1:2" x14ac:dyDescent="0.25">
      <c r="A231" t="s">
        <v>170</v>
      </c>
      <c r="B231" s="39" t="s">
        <v>225</v>
      </c>
    </row>
    <row r="232" spans="1:2" x14ac:dyDescent="0.25">
      <c r="A232" t="s">
        <v>171</v>
      </c>
      <c r="B232" s="39" t="s">
        <v>225</v>
      </c>
    </row>
    <row r="233" spans="1:2" x14ac:dyDescent="0.25">
      <c r="A233" t="s">
        <v>172</v>
      </c>
      <c r="B233" s="39" t="s">
        <v>225</v>
      </c>
    </row>
    <row r="234" spans="1:2" x14ac:dyDescent="0.25">
      <c r="A234" t="s">
        <v>173</v>
      </c>
      <c r="B234" s="39" t="s">
        <v>225</v>
      </c>
    </row>
    <row r="235" spans="1:2" x14ac:dyDescent="0.25">
      <c r="A235" t="s">
        <v>174</v>
      </c>
      <c r="B235" s="39" t="s">
        <v>225</v>
      </c>
    </row>
    <row r="236" spans="1:2" x14ac:dyDescent="0.25">
      <c r="A236" t="s">
        <v>607</v>
      </c>
      <c r="B236" s="39" t="s">
        <v>225</v>
      </c>
    </row>
    <row r="237" spans="1:2" x14ac:dyDescent="0.25">
      <c r="A237" t="s">
        <v>176</v>
      </c>
      <c r="B237" s="39" t="s">
        <v>226</v>
      </c>
    </row>
    <row r="238" spans="1:2" x14ac:dyDescent="0.25">
      <c r="A238" t="s">
        <v>177</v>
      </c>
      <c r="B238" s="39" t="s">
        <v>225</v>
      </c>
    </row>
    <row r="239" spans="1:2" x14ac:dyDescent="0.25">
      <c r="A239" t="s">
        <v>178</v>
      </c>
      <c r="B239" s="39" t="s">
        <v>226</v>
      </c>
    </row>
    <row r="240" spans="1:2" x14ac:dyDescent="0.25">
      <c r="A240" t="s">
        <v>179</v>
      </c>
      <c r="B240" s="39" t="s">
        <v>225</v>
      </c>
    </row>
    <row r="241" spans="1:2" x14ac:dyDescent="0.25">
      <c r="A241" t="s">
        <v>180</v>
      </c>
      <c r="B241" s="39" t="s">
        <v>225</v>
      </c>
    </row>
    <row r="242" spans="1:2" x14ac:dyDescent="0.25">
      <c r="A242" t="s">
        <v>411</v>
      </c>
      <c r="B242" s="39" t="s">
        <v>225</v>
      </c>
    </row>
    <row r="243" spans="1:2" x14ac:dyDescent="0.25">
      <c r="A243" t="s">
        <v>181</v>
      </c>
      <c r="B243" s="39" t="s">
        <v>225</v>
      </c>
    </row>
    <row r="244" spans="1:2" x14ac:dyDescent="0.25">
      <c r="A244" t="s">
        <v>667</v>
      </c>
      <c r="B244" s="39" t="s">
        <v>225</v>
      </c>
    </row>
    <row r="245" spans="1:2" x14ac:dyDescent="0.25">
      <c r="A245" t="s">
        <v>182</v>
      </c>
      <c r="B245" s="39" t="s">
        <v>225</v>
      </c>
    </row>
    <row r="246" spans="1:2" x14ac:dyDescent="0.25">
      <c r="A246" t="s">
        <v>668</v>
      </c>
      <c r="B246" s="39" t="s">
        <v>225</v>
      </c>
    </row>
    <row r="247" spans="1:2" x14ac:dyDescent="0.25">
      <c r="A247" t="s">
        <v>183</v>
      </c>
      <c r="B247" s="39" t="s">
        <v>225</v>
      </c>
    </row>
    <row r="248" spans="1:2" x14ac:dyDescent="0.25">
      <c r="A248" t="s">
        <v>184</v>
      </c>
      <c r="B248" s="39" t="s">
        <v>225</v>
      </c>
    </row>
    <row r="249" spans="1:2" x14ac:dyDescent="0.25">
      <c r="A249" t="s">
        <v>185</v>
      </c>
      <c r="B249" s="39" t="s">
        <v>225</v>
      </c>
    </row>
    <row r="250" spans="1:2" x14ac:dyDescent="0.25">
      <c r="A250" t="s">
        <v>186</v>
      </c>
      <c r="B250" s="39" t="s">
        <v>225</v>
      </c>
    </row>
    <row r="251" spans="1:2" x14ac:dyDescent="0.25">
      <c r="A251" t="s">
        <v>187</v>
      </c>
      <c r="B251" s="39" t="s">
        <v>225</v>
      </c>
    </row>
    <row r="252" spans="1:2" x14ac:dyDescent="0.25">
      <c r="A252" t="s">
        <v>669</v>
      </c>
      <c r="B252" s="39" t="s">
        <v>225</v>
      </c>
    </row>
    <row r="253" spans="1:2" x14ac:dyDescent="0.25">
      <c r="A253" t="s">
        <v>188</v>
      </c>
      <c r="B253" s="39" t="s">
        <v>226</v>
      </c>
    </row>
    <row r="254" spans="1:2" x14ac:dyDescent="0.25">
      <c r="A254" t="s">
        <v>656</v>
      </c>
      <c r="B254" s="39" t="s">
        <v>226</v>
      </c>
    </row>
    <row r="255" spans="1:2" x14ac:dyDescent="0.25">
      <c r="A255" t="s">
        <v>670</v>
      </c>
      <c r="B255" s="39" t="s">
        <v>226</v>
      </c>
    </row>
    <row r="256" spans="1:2" x14ac:dyDescent="0.25">
      <c r="A256" t="s">
        <v>189</v>
      </c>
      <c r="B256" s="39" t="s">
        <v>226</v>
      </c>
    </row>
    <row r="257" spans="1:2" x14ac:dyDescent="0.25">
      <c r="A257" t="s">
        <v>190</v>
      </c>
      <c r="B257" s="39" t="s">
        <v>225</v>
      </c>
    </row>
    <row r="258" spans="1:2" x14ac:dyDescent="0.25">
      <c r="A258" t="s">
        <v>191</v>
      </c>
      <c r="B258" s="39" t="s">
        <v>225</v>
      </c>
    </row>
    <row r="259" spans="1:2" x14ac:dyDescent="0.25">
      <c r="A259" t="s">
        <v>412</v>
      </c>
      <c r="B259" s="39" t="s">
        <v>225</v>
      </c>
    </row>
    <row r="260" spans="1:2" x14ac:dyDescent="0.25">
      <c r="A260" t="s">
        <v>291</v>
      </c>
      <c r="B260" s="39" t="s">
        <v>225</v>
      </c>
    </row>
    <row r="261" spans="1:2" x14ac:dyDescent="0.25">
      <c r="A261" t="s">
        <v>292</v>
      </c>
      <c r="B261" s="39" t="s">
        <v>225</v>
      </c>
    </row>
    <row r="262" spans="1:2" x14ac:dyDescent="0.25">
      <c r="A262" t="s">
        <v>192</v>
      </c>
      <c r="B262" s="39" t="s">
        <v>225</v>
      </c>
    </row>
    <row r="263" spans="1:2" x14ac:dyDescent="0.25">
      <c r="A263" t="s">
        <v>657</v>
      </c>
      <c r="B263" s="39" t="s">
        <v>225</v>
      </c>
    </row>
    <row r="264" spans="1:2" x14ac:dyDescent="0.25">
      <c r="A264" t="s">
        <v>193</v>
      </c>
      <c r="B264" s="39" t="s">
        <v>225</v>
      </c>
    </row>
    <row r="265" spans="1:2" x14ac:dyDescent="0.25">
      <c r="A265" t="s">
        <v>413</v>
      </c>
      <c r="B265" s="39" t="s">
        <v>225</v>
      </c>
    </row>
    <row r="266" spans="1:2" x14ac:dyDescent="0.25">
      <c r="A266" t="s">
        <v>175</v>
      </c>
      <c r="B266" s="39" t="s">
        <v>225</v>
      </c>
    </row>
    <row r="267" spans="1:2" x14ac:dyDescent="0.25">
      <c r="A267" t="s">
        <v>194</v>
      </c>
      <c r="B267" s="39" t="s">
        <v>225</v>
      </c>
    </row>
    <row r="268" spans="1:2" x14ac:dyDescent="0.25">
      <c r="A268" t="s">
        <v>414</v>
      </c>
      <c r="B268" s="39" t="s">
        <v>225</v>
      </c>
    </row>
    <row r="269" spans="1:2" x14ac:dyDescent="0.25">
      <c r="A269" t="s">
        <v>195</v>
      </c>
      <c r="B269" s="39" t="s">
        <v>225</v>
      </c>
    </row>
    <row r="270" spans="1:2" x14ac:dyDescent="0.25">
      <c r="A270" t="s">
        <v>196</v>
      </c>
      <c r="B270" s="39" t="s">
        <v>225</v>
      </c>
    </row>
    <row r="271" spans="1:2" x14ac:dyDescent="0.25">
      <c r="A271" t="s">
        <v>197</v>
      </c>
      <c r="B271" s="39" t="s">
        <v>225</v>
      </c>
    </row>
    <row r="272" spans="1:2" x14ac:dyDescent="0.25">
      <c r="A272" t="s">
        <v>198</v>
      </c>
      <c r="B272" s="39" t="s">
        <v>226</v>
      </c>
    </row>
    <row r="273" spans="1:2" x14ac:dyDescent="0.25">
      <c r="A273" t="s">
        <v>199</v>
      </c>
      <c r="B273" s="39" t="s">
        <v>225</v>
      </c>
    </row>
    <row r="274" spans="1:2" x14ac:dyDescent="0.25">
      <c r="A274" t="s">
        <v>200</v>
      </c>
      <c r="B274" s="39" t="s">
        <v>225</v>
      </c>
    </row>
    <row r="275" spans="1:2" x14ac:dyDescent="0.25">
      <c r="A275" t="s">
        <v>201</v>
      </c>
      <c r="B275" s="39" t="s">
        <v>225</v>
      </c>
    </row>
    <row r="276" spans="1:2" x14ac:dyDescent="0.25">
      <c r="A276" t="s">
        <v>202</v>
      </c>
      <c r="B276" s="39" t="s">
        <v>225</v>
      </c>
    </row>
    <row r="277" spans="1:2" x14ac:dyDescent="0.25">
      <c r="A277" t="s">
        <v>203</v>
      </c>
      <c r="B277" s="39" t="s">
        <v>226</v>
      </c>
    </row>
    <row r="278" spans="1:2" x14ac:dyDescent="0.25">
      <c r="A278" t="s">
        <v>204</v>
      </c>
      <c r="B278" s="39" t="s">
        <v>225</v>
      </c>
    </row>
    <row r="279" spans="1:2" x14ac:dyDescent="0.25">
      <c r="A279" t="s">
        <v>205</v>
      </c>
      <c r="B279" s="39" t="s">
        <v>225</v>
      </c>
    </row>
    <row r="280" spans="1:2" x14ac:dyDescent="0.25">
      <c r="A280" t="s">
        <v>297</v>
      </c>
      <c r="B280" s="39" t="s">
        <v>225</v>
      </c>
    </row>
    <row r="281" spans="1:2" x14ac:dyDescent="0.25">
      <c r="A281" t="s">
        <v>206</v>
      </c>
      <c r="B281" s="39" t="s">
        <v>225</v>
      </c>
    </row>
    <row r="282" spans="1:2" x14ac:dyDescent="0.25">
      <c r="A282" t="s">
        <v>207</v>
      </c>
      <c r="B282" s="39" t="s">
        <v>225</v>
      </c>
    </row>
    <row r="283" spans="1:2" x14ac:dyDescent="0.25">
      <c r="A283" t="s">
        <v>208</v>
      </c>
      <c r="B283" s="39" t="s">
        <v>225</v>
      </c>
    </row>
    <row r="284" spans="1:2" x14ac:dyDescent="0.25">
      <c r="A284" t="s">
        <v>415</v>
      </c>
      <c r="B284" s="39" t="s">
        <v>225</v>
      </c>
    </row>
    <row r="285" spans="1:2" x14ac:dyDescent="0.25">
      <c r="A285" t="s">
        <v>209</v>
      </c>
      <c r="B285" s="39" t="s">
        <v>225</v>
      </c>
    </row>
    <row r="286" spans="1:2" x14ac:dyDescent="0.25">
      <c r="A286" t="s">
        <v>671</v>
      </c>
      <c r="B286" s="39" t="s">
        <v>225</v>
      </c>
    </row>
    <row r="287" spans="1:2" x14ac:dyDescent="0.25">
      <c r="A287" t="s">
        <v>210</v>
      </c>
      <c r="B287" s="39" t="s">
        <v>225</v>
      </c>
    </row>
    <row r="288" spans="1:2" x14ac:dyDescent="0.25">
      <c r="A288" t="s">
        <v>211</v>
      </c>
      <c r="B288" s="39" t="s">
        <v>225</v>
      </c>
    </row>
    <row r="289" spans="1:2" x14ac:dyDescent="0.25">
      <c r="A289" t="s">
        <v>212</v>
      </c>
      <c r="B289" s="39" t="s">
        <v>225</v>
      </c>
    </row>
    <row r="290" spans="1:2" x14ac:dyDescent="0.25">
      <c r="A290" t="s">
        <v>672</v>
      </c>
      <c r="B290" s="39" t="s">
        <v>225</v>
      </c>
    </row>
    <row r="291" spans="1:2" x14ac:dyDescent="0.25">
      <c r="A291" t="s">
        <v>673</v>
      </c>
      <c r="B291" s="39" t="s">
        <v>225</v>
      </c>
    </row>
    <row r="292" spans="1:2" x14ac:dyDescent="0.25">
      <c r="A292" t="s">
        <v>213</v>
      </c>
      <c r="B292" s="39" t="s">
        <v>225</v>
      </c>
    </row>
    <row r="293" spans="1:2" x14ac:dyDescent="0.25">
      <c r="A293" t="s">
        <v>416</v>
      </c>
      <c r="B293" s="39" t="s">
        <v>226</v>
      </c>
    </row>
    <row r="294" spans="1:2" x14ac:dyDescent="0.25">
      <c r="A294" t="s">
        <v>214</v>
      </c>
      <c r="B294" s="39" t="s">
        <v>225</v>
      </c>
    </row>
    <row r="295" spans="1:2" x14ac:dyDescent="0.25">
      <c r="A295" t="s">
        <v>215</v>
      </c>
      <c r="B295" s="39" t="s">
        <v>225</v>
      </c>
    </row>
    <row r="296" spans="1:2" x14ac:dyDescent="0.25">
      <c r="A296" t="s">
        <v>417</v>
      </c>
      <c r="B296" s="39" t="s">
        <v>226</v>
      </c>
    </row>
    <row r="297" spans="1:2" x14ac:dyDescent="0.25">
      <c r="A297" t="s">
        <v>216</v>
      </c>
      <c r="B297" s="39" t="s">
        <v>225</v>
      </c>
    </row>
    <row r="298" spans="1:2" x14ac:dyDescent="0.25">
      <c r="A298" t="s">
        <v>217</v>
      </c>
      <c r="B298" s="39" t="s">
        <v>225</v>
      </c>
    </row>
  </sheetData>
  <autoFilter ref="A3:B298"/>
  <mergeCells count="2">
    <mergeCell ref="A1:C1"/>
    <mergeCell ref="A2:E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6"/>
  <sheetViews>
    <sheetView workbookViewId="0">
      <selection activeCell="A296" sqref="A2:A296"/>
    </sheetView>
  </sheetViews>
  <sheetFormatPr defaultRowHeight="15" x14ac:dyDescent="0.25"/>
  <cols>
    <col min="1" max="1" width="38.28515625" bestFit="1" customWidth="1"/>
  </cols>
  <sheetData>
    <row r="1" spans="1:1" x14ac:dyDescent="0.25">
      <c r="A1" t="s">
        <v>727</v>
      </c>
    </row>
    <row r="2" spans="1:1" x14ac:dyDescent="0.25">
      <c r="A2" t="s">
        <v>1</v>
      </c>
    </row>
    <row r="3" spans="1:1" x14ac:dyDescent="0.25">
      <c r="A3" t="s">
        <v>7</v>
      </c>
    </row>
    <row r="4" spans="1:1" x14ac:dyDescent="0.25">
      <c r="A4" t="s">
        <v>8</v>
      </c>
    </row>
    <row r="5" spans="1:1" x14ac:dyDescent="0.25">
      <c r="A5" t="s">
        <v>658</v>
      </c>
    </row>
    <row r="6" spans="1:1" x14ac:dyDescent="0.25">
      <c r="A6" t="s">
        <v>9</v>
      </c>
    </row>
    <row r="7" spans="1:1" x14ac:dyDescent="0.25">
      <c r="A7" t="s">
        <v>10</v>
      </c>
    </row>
    <row r="8" spans="1:1" x14ac:dyDescent="0.25">
      <c r="A8" t="s">
        <v>11</v>
      </c>
    </row>
    <row r="9" spans="1:1" x14ac:dyDescent="0.25">
      <c r="A9" t="s">
        <v>12</v>
      </c>
    </row>
    <row r="10" spans="1:1" x14ac:dyDescent="0.25">
      <c r="A10" t="s">
        <v>13</v>
      </c>
    </row>
    <row r="11" spans="1:1" x14ac:dyDescent="0.25">
      <c r="A11" t="s">
        <v>14</v>
      </c>
    </row>
    <row r="12" spans="1:1" x14ac:dyDescent="0.25">
      <c r="A12" t="s">
        <v>15</v>
      </c>
    </row>
    <row r="13" spans="1:1" x14ac:dyDescent="0.25">
      <c r="A13" t="s">
        <v>16</v>
      </c>
    </row>
    <row r="14" spans="1:1" x14ac:dyDescent="0.25">
      <c r="A14" t="s">
        <v>17</v>
      </c>
    </row>
    <row r="15" spans="1:1" x14ac:dyDescent="0.25">
      <c r="A15" t="s">
        <v>380</v>
      </c>
    </row>
    <row r="16" spans="1:1" x14ac:dyDescent="0.25">
      <c r="A16" t="s">
        <v>18</v>
      </c>
    </row>
    <row r="17" spans="1:1" x14ac:dyDescent="0.25">
      <c r="A17" t="s">
        <v>19</v>
      </c>
    </row>
    <row r="18" spans="1:1" x14ac:dyDescent="0.25">
      <c r="A18" t="s">
        <v>20</v>
      </c>
    </row>
    <row r="19" spans="1:1" x14ac:dyDescent="0.25">
      <c r="A19" t="s">
        <v>22</v>
      </c>
    </row>
    <row r="20" spans="1:1" x14ac:dyDescent="0.25">
      <c r="A20" t="s">
        <v>23</v>
      </c>
    </row>
    <row r="21" spans="1:1" x14ac:dyDescent="0.25">
      <c r="A21" t="s">
        <v>24</v>
      </c>
    </row>
    <row r="22" spans="1:1" x14ac:dyDescent="0.25">
      <c r="A22" t="s">
        <v>25</v>
      </c>
    </row>
    <row r="23" spans="1:1" x14ac:dyDescent="0.25">
      <c r="A23" t="s">
        <v>381</v>
      </c>
    </row>
    <row r="24" spans="1:1" x14ac:dyDescent="0.25">
      <c r="A24" t="s">
        <v>26</v>
      </c>
    </row>
    <row r="25" spans="1:1" x14ac:dyDescent="0.25">
      <c r="A25" t="s">
        <v>382</v>
      </c>
    </row>
    <row r="26" spans="1:1" x14ac:dyDescent="0.25">
      <c r="A26" t="s">
        <v>27</v>
      </c>
    </row>
    <row r="27" spans="1:1" x14ac:dyDescent="0.25">
      <c r="A27" t="s">
        <v>28</v>
      </c>
    </row>
    <row r="28" spans="1:1" x14ac:dyDescent="0.25">
      <c r="A28" t="s">
        <v>383</v>
      </c>
    </row>
    <row r="29" spans="1:1" x14ac:dyDescent="0.25">
      <c r="A29" t="s">
        <v>29</v>
      </c>
    </row>
    <row r="30" spans="1:1" x14ac:dyDescent="0.25">
      <c r="A30" t="s">
        <v>30</v>
      </c>
    </row>
    <row r="31" spans="1:1" x14ac:dyDescent="0.25">
      <c r="A31" t="s">
        <v>31</v>
      </c>
    </row>
    <row r="32" spans="1:1" x14ac:dyDescent="0.25">
      <c r="A32" t="s">
        <v>32</v>
      </c>
    </row>
    <row r="33" spans="1:1" x14ac:dyDescent="0.25">
      <c r="A33" t="s">
        <v>384</v>
      </c>
    </row>
    <row r="34" spans="1:1" x14ac:dyDescent="0.25">
      <c r="A34" t="s">
        <v>247</v>
      </c>
    </row>
    <row r="35" spans="1:1" x14ac:dyDescent="0.25">
      <c r="A35" t="s">
        <v>248</v>
      </c>
    </row>
    <row r="36" spans="1:1" x14ac:dyDescent="0.25">
      <c r="A36" t="s">
        <v>249</v>
      </c>
    </row>
    <row r="37" spans="1:1" x14ac:dyDescent="0.25">
      <c r="A37" t="s">
        <v>385</v>
      </c>
    </row>
    <row r="38" spans="1:1" x14ac:dyDescent="0.25">
      <c r="A38" t="s">
        <v>33</v>
      </c>
    </row>
    <row r="39" spans="1:1" x14ac:dyDescent="0.25">
      <c r="A39" t="s">
        <v>34</v>
      </c>
    </row>
    <row r="40" spans="1:1" x14ac:dyDescent="0.25">
      <c r="A40" t="s">
        <v>35</v>
      </c>
    </row>
    <row r="41" spans="1:1" x14ac:dyDescent="0.25">
      <c r="A41" t="s">
        <v>250</v>
      </c>
    </row>
    <row r="42" spans="1:1" x14ac:dyDescent="0.25">
      <c r="A42" t="s">
        <v>36</v>
      </c>
    </row>
    <row r="43" spans="1:1" x14ac:dyDescent="0.25">
      <c r="A43" t="s">
        <v>37</v>
      </c>
    </row>
    <row r="44" spans="1:1" x14ac:dyDescent="0.25">
      <c r="A44" t="s">
        <v>38</v>
      </c>
    </row>
    <row r="45" spans="1:1" x14ac:dyDescent="0.25">
      <c r="A45" t="s">
        <v>39</v>
      </c>
    </row>
    <row r="46" spans="1:1" x14ac:dyDescent="0.25">
      <c r="A46" t="s">
        <v>386</v>
      </c>
    </row>
    <row r="47" spans="1:1" x14ac:dyDescent="0.25">
      <c r="A47" t="s">
        <v>40</v>
      </c>
    </row>
    <row r="48" spans="1:1" x14ac:dyDescent="0.25">
      <c r="A48" t="s">
        <v>41</v>
      </c>
    </row>
    <row r="49" spans="1:1" x14ac:dyDescent="0.25">
      <c r="A49" t="s">
        <v>42</v>
      </c>
    </row>
    <row r="50" spans="1:1" x14ac:dyDescent="0.25">
      <c r="A50" t="s">
        <v>43</v>
      </c>
    </row>
    <row r="51" spans="1:1" x14ac:dyDescent="0.25">
      <c r="A51" t="s">
        <v>44</v>
      </c>
    </row>
    <row r="52" spans="1:1" x14ac:dyDescent="0.25">
      <c r="A52" t="s">
        <v>45</v>
      </c>
    </row>
    <row r="53" spans="1:1" x14ac:dyDescent="0.25">
      <c r="A53" t="s">
        <v>46</v>
      </c>
    </row>
    <row r="54" spans="1:1" x14ac:dyDescent="0.25">
      <c r="A54" t="s">
        <v>47</v>
      </c>
    </row>
    <row r="55" spans="1:1" x14ac:dyDescent="0.25">
      <c r="A55" t="s">
        <v>254</v>
      </c>
    </row>
    <row r="56" spans="1:1" x14ac:dyDescent="0.25">
      <c r="A56" t="s">
        <v>48</v>
      </c>
    </row>
    <row r="57" spans="1:1" x14ac:dyDescent="0.25">
      <c r="A57" t="s">
        <v>593</v>
      </c>
    </row>
    <row r="58" spans="1:1" x14ac:dyDescent="0.25">
      <c r="A58" t="s">
        <v>661</v>
      </c>
    </row>
    <row r="59" spans="1:1" x14ac:dyDescent="0.25">
      <c r="A59" t="s">
        <v>49</v>
      </c>
    </row>
    <row r="60" spans="1:1" x14ac:dyDescent="0.25">
      <c r="A60" t="s">
        <v>50</v>
      </c>
    </row>
    <row r="61" spans="1:1" x14ac:dyDescent="0.25">
      <c r="A61" t="s">
        <v>51</v>
      </c>
    </row>
    <row r="62" spans="1:1" x14ac:dyDescent="0.25">
      <c r="A62" t="s">
        <v>52</v>
      </c>
    </row>
    <row r="63" spans="1:1" x14ac:dyDescent="0.25">
      <c r="A63" t="s">
        <v>53</v>
      </c>
    </row>
    <row r="64" spans="1:1" x14ac:dyDescent="0.25">
      <c r="A64" t="s">
        <v>54</v>
      </c>
    </row>
    <row r="65" spans="1:1" x14ac:dyDescent="0.25">
      <c r="A65" t="s">
        <v>55</v>
      </c>
    </row>
    <row r="66" spans="1:1" x14ac:dyDescent="0.25">
      <c r="A66" t="s">
        <v>257</v>
      </c>
    </row>
    <row r="67" spans="1:1" x14ac:dyDescent="0.25">
      <c r="A67" t="s">
        <v>387</v>
      </c>
    </row>
    <row r="68" spans="1:1" x14ac:dyDescent="0.25">
      <c r="A68" t="s">
        <v>56</v>
      </c>
    </row>
    <row r="69" spans="1:1" x14ac:dyDescent="0.25">
      <c r="A69" t="s">
        <v>388</v>
      </c>
    </row>
    <row r="70" spans="1:1" x14ac:dyDescent="0.25">
      <c r="A70" t="s">
        <v>57</v>
      </c>
    </row>
    <row r="71" spans="1:1" x14ac:dyDescent="0.25">
      <c r="A71" t="s">
        <v>58</v>
      </c>
    </row>
    <row r="72" spans="1:1" x14ac:dyDescent="0.25">
      <c r="A72" t="s">
        <v>59</v>
      </c>
    </row>
    <row r="73" spans="1:1" x14ac:dyDescent="0.25">
      <c r="A73" t="s">
        <v>60</v>
      </c>
    </row>
    <row r="74" spans="1:1" x14ac:dyDescent="0.25">
      <c r="A74" t="s">
        <v>613</v>
      </c>
    </row>
    <row r="75" spans="1:1" x14ac:dyDescent="0.25">
      <c r="A75" t="s">
        <v>61</v>
      </c>
    </row>
    <row r="76" spans="1:1" x14ac:dyDescent="0.25">
      <c r="A76" t="s">
        <v>62</v>
      </c>
    </row>
    <row r="77" spans="1:1" x14ac:dyDescent="0.25">
      <c r="A77" t="s">
        <v>63</v>
      </c>
    </row>
    <row r="78" spans="1:1" x14ac:dyDescent="0.25">
      <c r="A78" t="s">
        <v>64</v>
      </c>
    </row>
    <row r="79" spans="1:1" x14ac:dyDescent="0.25">
      <c r="A79" t="s">
        <v>65</v>
      </c>
    </row>
    <row r="80" spans="1:1" x14ac:dyDescent="0.25">
      <c r="A80" t="s">
        <v>594</v>
      </c>
    </row>
    <row r="81" spans="1:1" x14ac:dyDescent="0.25">
      <c r="A81" t="s">
        <v>261</v>
      </c>
    </row>
    <row r="82" spans="1:1" x14ac:dyDescent="0.25">
      <c r="A82" t="s">
        <v>66</v>
      </c>
    </row>
    <row r="83" spans="1:1" x14ac:dyDescent="0.25">
      <c r="A83" t="s">
        <v>67</v>
      </c>
    </row>
    <row r="84" spans="1:1" x14ac:dyDescent="0.25">
      <c r="A84" t="s">
        <v>68</v>
      </c>
    </row>
    <row r="85" spans="1:1" x14ac:dyDescent="0.25">
      <c r="A85" t="s">
        <v>69</v>
      </c>
    </row>
    <row r="86" spans="1:1" x14ac:dyDescent="0.25">
      <c r="A86" t="s">
        <v>70</v>
      </c>
    </row>
    <row r="87" spans="1:1" x14ac:dyDescent="0.25">
      <c r="A87" t="s">
        <v>389</v>
      </c>
    </row>
    <row r="88" spans="1:1" x14ac:dyDescent="0.25">
      <c r="A88" t="s">
        <v>71</v>
      </c>
    </row>
    <row r="89" spans="1:1" x14ac:dyDescent="0.25">
      <c r="A89" t="s">
        <v>72</v>
      </c>
    </row>
    <row r="90" spans="1:1" x14ac:dyDescent="0.25">
      <c r="A90" t="s">
        <v>73</v>
      </c>
    </row>
    <row r="91" spans="1:1" x14ac:dyDescent="0.25">
      <c r="A91" t="s">
        <v>653</v>
      </c>
    </row>
    <row r="92" spans="1:1" x14ac:dyDescent="0.25">
      <c r="A92" t="s">
        <v>390</v>
      </c>
    </row>
    <row r="93" spans="1:1" x14ac:dyDescent="0.25">
      <c r="A93" t="s">
        <v>74</v>
      </c>
    </row>
    <row r="94" spans="1:1" x14ac:dyDescent="0.25">
      <c r="A94" t="s">
        <v>75</v>
      </c>
    </row>
    <row r="95" spans="1:1" x14ac:dyDescent="0.25">
      <c r="A95" t="s">
        <v>76</v>
      </c>
    </row>
    <row r="96" spans="1:1" x14ac:dyDescent="0.25">
      <c r="A96" t="s">
        <v>391</v>
      </c>
    </row>
    <row r="97" spans="1:1" x14ac:dyDescent="0.25">
      <c r="A97" t="s">
        <v>77</v>
      </c>
    </row>
    <row r="98" spans="1:1" x14ac:dyDescent="0.25">
      <c r="A98" t="s">
        <v>78</v>
      </c>
    </row>
    <row r="99" spans="1:1" x14ac:dyDescent="0.25">
      <c r="A99" t="s">
        <v>79</v>
      </c>
    </row>
    <row r="100" spans="1:1" x14ac:dyDescent="0.25">
      <c r="A100" t="s">
        <v>80</v>
      </c>
    </row>
    <row r="101" spans="1:1" x14ac:dyDescent="0.25">
      <c r="A101" t="s">
        <v>392</v>
      </c>
    </row>
    <row r="102" spans="1:1" x14ac:dyDescent="0.25">
      <c r="A102" t="s">
        <v>81</v>
      </c>
    </row>
    <row r="103" spans="1:1" x14ac:dyDescent="0.25">
      <c r="A103" t="s">
        <v>393</v>
      </c>
    </row>
    <row r="104" spans="1:1" x14ac:dyDescent="0.25">
      <c r="A104" t="s">
        <v>82</v>
      </c>
    </row>
    <row r="105" spans="1:1" x14ac:dyDescent="0.25">
      <c r="A105" t="s">
        <v>394</v>
      </c>
    </row>
    <row r="106" spans="1:1" x14ac:dyDescent="0.25">
      <c r="A106" t="s">
        <v>83</v>
      </c>
    </row>
    <row r="107" spans="1:1" x14ac:dyDescent="0.25">
      <c r="A107" t="s">
        <v>598</v>
      </c>
    </row>
    <row r="108" spans="1:1" x14ac:dyDescent="0.25">
      <c r="A108" t="s">
        <v>395</v>
      </c>
    </row>
    <row r="109" spans="1:1" x14ac:dyDescent="0.25">
      <c r="A109" t="s">
        <v>84</v>
      </c>
    </row>
    <row r="110" spans="1:1" x14ac:dyDescent="0.25">
      <c r="A110" t="s">
        <v>396</v>
      </c>
    </row>
    <row r="111" spans="1:1" x14ac:dyDescent="0.25">
      <c r="A111" t="s">
        <v>85</v>
      </c>
    </row>
    <row r="112" spans="1:1" x14ac:dyDescent="0.25">
      <c r="A112" t="s">
        <v>86</v>
      </c>
    </row>
    <row r="113" spans="1:1" x14ac:dyDescent="0.25">
      <c r="A113" t="s">
        <v>87</v>
      </c>
    </row>
    <row r="114" spans="1:1" x14ac:dyDescent="0.25">
      <c r="A114" t="s">
        <v>88</v>
      </c>
    </row>
    <row r="115" spans="1:1" x14ac:dyDescent="0.25">
      <c r="A115" t="s">
        <v>89</v>
      </c>
    </row>
    <row r="116" spans="1:1" x14ac:dyDescent="0.25">
      <c r="A116" t="s">
        <v>397</v>
      </c>
    </row>
    <row r="117" spans="1:1" x14ac:dyDescent="0.25">
      <c r="A117" t="s">
        <v>90</v>
      </c>
    </row>
    <row r="118" spans="1:1" x14ac:dyDescent="0.25">
      <c r="A118" t="s">
        <v>91</v>
      </c>
    </row>
    <row r="119" spans="1:1" x14ac:dyDescent="0.25">
      <c r="A119" t="s">
        <v>92</v>
      </c>
    </row>
    <row r="120" spans="1:1" x14ac:dyDescent="0.25">
      <c r="A120" t="s">
        <v>93</v>
      </c>
    </row>
    <row r="121" spans="1:1" x14ac:dyDescent="0.25">
      <c r="A121" t="s">
        <v>94</v>
      </c>
    </row>
    <row r="122" spans="1:1" x14ac:dyDescent="0.25">
      <c r="A122" t="s">
        <v>95</v>
      </c>
    </row>
    <row r="123" spans="1:1" x14ac:dyDescent="0.25">
      <c r="A123" t="s">
        <v>96</v>
      </c>
    </row>
    <row r="124" spans="1:1" x14ac:dyDescent="0.25">
      <c r="A124" t="s">
        <v>97</v>
      </c>
    </row>
    <row r="125" spans="1:1" x14ac:dyDescent="0.25">
      <c r="A125" t="s">
        <v>98</v>
      </c>
    </row>
    <row r="126" spans="1:1" x14ac:dyDescent="0.25">
      <c r="A126" t="s">
        <v>99</v>
      </c>
    </row>
    <row r="127" spans="1:1" x14ac:dyDescent="0.25">
      <c r="A127" t="s">
        <v>267</v>
      </c>
    </row>
    <row r="128" spans="1:1" x14ac:dyDescent="0.25">
      <c r="A128" t="s">
        <v>100</v>
      </c>
    </row>
    <row r="129" spans="1:1" x14ac:dyDescent="0.25">
      <c r="A129" t="s">
        <v>398</v>
      </c>
    </row>
    <row r="130" spans="1:1" x14ac:dyDescent="0.25">
      <c r="A130" t="s">
        <v>101</v>
      </c>
    </row>
    <row r="131" spans="1:1" x14ac:dyDescent="0.25">
      <c r="A131" t="s">
        <v>102</v>
      </c>
    </row>
    <row r="132" spans="1:1" x14ac:dyDescent="0.25">
      <c r="A132" t="s">
        <v>103</v>
      </c>
    </row>
    <row r="133" spans="1:1" x14ac:dyDescent="0.25">
      <c r="A133" t="s">
        <v>104</v>
      </c>
    </row>
    <row r="134" spans="1:1" x14ac:dyDescent="0.25">
      <c r="A134" t="s">
        <v>105</v>
      </c>
    </row>
    <row r="135" spans="1:1" x14ac:dyDescent="0.25">
      <c r="A135" t="s">
        <v>106</v>
      </c>
    </row>
    <row r="136" spans="1:1" x14ac:dyDescent="0.25">
      <c r="A136" t="s">
        <v>654</v>
      </c>
    </row>
    <row r="137" spans="1:1" x14ac:dyDescent="0.25">
      <c r="A137" t="s">
        <v>399</v>
      </c>
    </row>
    <row r="138" spans="1:1" x14ac:dyDescent="0.25">
      <c r="A138" t="s">
        <v>107</v>
      </c>
    </row>
    <row r="139" spans="1:1" x14ac:dyDescent="0.25">
      <c r="A139" t="s">
        <v>600</v>
      </c>
    </row>
    <row r="140" spans="1:1" x14ac:dyDescent="0.25">
      <c r="A140" t="s">
        <v>400</v>
      </c>
    </row>
    <row r="141" spans="1:1" x14ac:dyDescent="0.25">
      <c r="A141" t="s">
        <v>108</v>
      </c>
    </row>
    <row r="142" spans="1:1" x14ac:dyDescent="0.25">
      <c r="A142" t="s">
        <v>109</v>
      </c>
    </row>
    <row r="143" spans="1:1" x14ac:dyDescent="0.25">
      <c r="A143" t="s">
        <v>110</v>
      </c>
    </row>
    <row r="144" spans="1:1" x14ac:dyDescent="0.25">
      <c r="A144" t="s">
        <v>111</v>
      </c>
    </row>
    <row r="145" spans="1:1" x14ac:dyDescent="0.25">
      <c r="A145" t="s">
        <v>112</v>
      </c>
    </row>
    <row r="146" spans="1:1" x14ac:dyDescent="0.25">
      <c r="A146" t="s">
        <v>113</v>
      </c>
    </row>
    <row r="147" spans="1:1" x14ac:dyDescent="0.25">
      <c r="A147" t="s">
        <v>114</v>
      </c>
    </row>
    <row r="148" spans="1:1" x14ac:dyDescent="0.25">
      <c r="A148" t="s">
        <v>115</v>
      </c>
    </row>
    <row r="149" spans="1:1" x14ac:dyDescent="0.25">
      <c r="A149" t="s">
        <v>116</v>
      </c>
    </row>
    <row r="150" spans="1:1" x14ac:dyDescent="0.25">
      <c r="A150" t="s">
        <v>117</v>
      </c>
    </row>
    <row r="151" spans="1:1" x14ac:dyDescent="0.25">
      <c r="A151" t="s">
        <v>118</v>
      </c>
    </row>
    <row r="152" spans="1:1" x14ac:dyDescent="0.25">
      <c r="A152" t="s">
        <v>119</v>
      </c>
    </row>
    <row r="153" spans="1:1" x14ac:dyDescent="0.25">
      <c r="A153" t="s">
        <v>401</v>
      </c>
    </row>
    <row r="154" spans="1:1" x14ac:dyDescent="0.25">
      <c r="A154" t="s">
        <v>120</v>
      </c>
    </row>
    <row r="155" spans="1:1" x14ac:dyDescent="0.25">
      <c r="A155" t="s">
        <v>665</v>
      </c>
    </row>
    <row r="156" spans="1:1" x14ac:dyDescent="0.25">
      <c r="A156" t="s">
        <v>402</v>
      </c>
    </row>
    <row r="157" spans="1:1" x14ac:dyDescent="0.25">
      <c r="A157" t="s">
        <v>666</v>
      </c>
    </row>
    <row r="158" spans="1:1" x14ac:dyDescent="0.25">
      <c r="A158" t="s">
        <v>121</v>
      </c>
    </row>
    <row r="159" spans="1:1" x14ac:dyDescent="0.25">
      <c r="A159" t="s">
        <v>122</v>
      </c>
    </row>
    <row r="160" spans="1:1" x14ac:dyDescent="0.25">
      <c r="A160" t="s">
        <v>403</v>
      </c>
    </row>
    <row r="161" spans="1:1" x14ac:dyDescent="0.25">
      <c r="A161" t="s">
        <v>123</v>
      </c>
    </row>
    <row r="162" spans="1:1" x14ac:dyDescent="0.25">
      <c r="A162" t="s">
        <v>124</v>
      </c>
    </row>
    <row r="163" spans="1:1" x14ac:dyDescent="0.25">
      <c r="A163" t="s">
        <v>125</v>
      </c>
    </row>
    <row r="164" spans="1:1" x14ac:dyDescent="0.25">
      <c r="A164" t="s">
        <v>126</v>
      </c>
    </row>
    <row r="165" spans="1:1" x14ac:dyDescent="0.25">
      <c r="A165" t="s">
        <v>127</v>
      </c>
    </row>
    <row r="166" spans="1:1" x14ac:dyDescent="0.25">
      <c r="A166" t="s">
        <v>128</v>
      </c>
    </row>
    <row r="167" spans="1:1" x14ac:dyDescent="0.25">
      <c r="A167" t="s">
        <v>129</v>
      </c>
    </row>
    <row r="168" spans="1:1" x14ac:dyDescent="0.25">
      <c r="A168" t="s">
        <v>130</v>
      </c>
    </row>
    <row r="169" spans="1:1" x14ac:dyDescent="0.25">
      <c r="A169" t="s">
        <v>131</v>
      </c>
    </row>
    <row r="170" spans="1:1" x14ac:dyDescent="0.25">
      <c r="A170" t="s">
        <v>132</v>
      </c>
    </row>
    <row r="171" spans="1:1" x14ac:dyDescent="0.25">
      <c r="A171" t="s">
        <v>133</v>
      </c>
    </row>
    <row r="172" spans="1:1" x14ac:dyDescent="0.25">
      <c r="A172" t="s">
        <v>134</v>
      </c>
    </row>
    <row r="173" spans="1:1" x14ac:dyDescent="0.25">
      <c r="A173" t="s">
        <v>135</v>
      </c>
    </row>
    <row r="174" spans="1:1" x14ac:dyDescent="0.25">
      <c r="A174" t="s">
        <v>136</v>
      </c>
    </row>
    <row r="175" spans="1:1" x14ac:dyDescent="0.25">
      <c r="A175" t="s">
        <v>137</v>
      </c>
    </row>
    <row r="176" spans="1:1" x14ac:dyDescent="0.25">
      <c r="A176" t="s">
        <v>138</v>
      </c>
    </row>
    <row r="177" spans="1:1" x14ac:dyDescent="0.25">
      <c r="A177" t="s">
        <v>274</v>
      </c>
    </row>
    <row r="178" spans="1:1" x14ac:dyDescent="0.25">
      <c r="A178" t="s">
        <v>139</v>
      </c>
    </row>
    <row r="179" spans="1:1" x14ac:dyDescent="0.25">
      <c r="A179" t="s">
        <v>140</v>
      </c>
    </row>
    <row r="180" spans="1:1" x14ac:dyDescent="0.25">
      <c r="A180" t="s">
        <v>404</v>
      </c>
    </row>
    <row r="181" spans="1:1" x14ac:dyDescent="0.25">
      <c r="A181" t="s">
        <v>405</v>
      </c>
    </row>
    <row r="182" spans="1:1" x14ac:dyDescent="0.25">
      <c r="A182" t="s">
        <v>141</v>
      </c>
    </row>
    <row r="183" spans="1:1" x14ac:dyDescent="0.25">
      <c r="A183" t="s">
        <v>142</v>
      </c>
    </row>
    <row r="184" spans="1:1" x14ac:dyDescent="0.25">
      <c r="A184" t="s">
        <v>143</v>
      </c>
    </row>
    <row r="185" spans="1:1" x14ac:dyDescent="0.25">
      <c r="A185" t="s">
        <v>144</v>
      </c>
    </row>
    <row r="186" spans="1:1" x14ac:dyDescent="0.25">
      <c r="A186" t="s">
        <v>145</v>
      </c>
    </row>
    <row r="187" spans="1:1" x14ac:dyDescent="0.25">
      <c r="A187" t="s">
        <v>146</v>
      </c>
    </row>
    <row r="188" spans="1:1" x14ac:dyDescent="0.25">
      <c r="A188" t="s">
        <v>277</v>
      </c>
    </row>
    <row r="189" spans="1:1" x14ac:dyDescent="0.25">
      <c r="A189" t="s">
        <v>147</v>
      </c>
    </row>
    <row r="190" spans="1:1" x14ac:dyDescent="0.25">
      <c r="A190" t="s">
        <v>148</v>
      </c>
    </row>
    <row r="191" spans="1:1" x14ac:dyDescent="0.25">
      <c r="A191" t="s">
        <v>149</v>
      </c>
    </row>
    <row r="192" spans="1:1" x14ac:dyDescent="0.25">
      <c r="A192" t="s">
        <v>282</v>
      </c>
    </row>
    <row r="193" spans="1:1" x14ac:dyDescent="0.25">
      <c r="A193" t="s">
        <v>150</v>
      </c>
    </row>
    <row r="194" spans="1:1" x14ac:dyDescent="0.25">
      <c r="A194" t="s">
        <v>151</v>
      </c>
    </row>
    <row r="195" spans="1:1" x14ac:dyDescent="0.25">
      <c r="A195" t="s">
        <v>152</v>
      </c>
    </row>
    <row r="196" spans="1:1" x14ac:dyDescent="0.25">
      <c r="A196" t="s">
        <v>153</v>
      </c>
    </row>
    <row r="197" spans="1:1" x14ac:dyDescent="0.25">
      <c r="A197" t="s">
        <v>154</v>
      </c>
    </row>
    <row r="198" spans="1:1" x14ac:dyDescent="0.25">
      <c r="A198" t="s">
        <v>155</v>
      </c>
    </row>
    <row r="199" spans="1:1" x14ac:dyDescent="0.25">
      <c r="A199" t="s">
        <v>156</v>
      </c>
    </row>
    <row r="200" spans="1:1" x14ac:dyDescent="0.25">
      <c r="A200" t="s">
        <v>157</v>
      </c>
    </row>
    <row r="201" spans="1:1" x14ac:dyDescent="0.25">
      <c r="A201" t="s">
        <v>158</v>
      </c>
    </row>
    <row r="202" spans="1:1" x14ac:dyDescent="0.25">
      <c r="A202" t="s">
        <v>159</v>
      </c>
    </row>
    <row r="203" spans="1:1" x14ac:dyDescent="0.25">
      <c r="A203" t="s">
        <v>406</v>
      </c>
    </row>
    <row r="204" spans="1:1" x14ac:dyDescent="0.25">
      <c r="A204" t="s">
        <v>407</v>
      </c>
    </row>
    <row r="205" spans="1:1" x14ac:dyDescent="0.25">
      <c r="A205" t="s">
        <v>160</v>
      </c>
    </row>
    <row r="206" spans="1:1" x14ac:dyDescent="0.25">
      <c r="A206" t="s">
        <v>408</v>
      </c>
    </row>
    <row r="207" spans="1:1" x14ac:dyDescent="0.25">
      <c r="A207" t="s">
        <v>161</v>
      </c>
    </row>
    <row r="208" spans="1:1" x14ac:dyDescent="0.25">
      <c r="A208" t="s">
        <v>162</v>
      </c>
    </row>
    <row r="209" spans="1:1" x14ac:dyDescent="0.25">
      <c r="A209" t="s">
        <v>163</v>
      </c>
    </row>
    <row r="210" spans="1:1" x14ac:dyDescent="0.25">
      <c r="A210" t="s">
        <v>603</v>
      </c>
    </row>
    <row r="211" spans="1:1" x14ac:dyDescent="0.25">
      <c r="A211" t="s">
        <v>164</v>
      </c>
    </row>
    <row r="212" spans="1:1" x14ac:dyDescent="0.25">
      <c r="A212" t="s">
        <v>604</v>
      </c>
    </row>
    <row r="213" spans="1:1" x14ac:dyDescent="0.25">
      <c r="A213" t="s">
        <v>409</v>
      </c>
    </row>
    <row r="214" spans="1:1" x14ac:dyDescent="0.25">
      <c r="A214" t="s">
        <v>165</v>
      </c>
    </row>
    <row r="215" spans="1:1" x14ac:dyDescent="0.25">
      <c r="A215" t="s">
        <v>166</v>
      </c>
    </row>
    <row r="216" spans="1:1" x14ac:dyDescent="0.25">
      <c r="A216" t="s">
        <v>167</v>
      </c>
    </row>
    <row r="217" spans="1:1" x14ac:dyDescent="0.25">
      <c r="A217" t="s">
        <v>168</v>
      </c>
    </row>
    <row r="218" spans="1:1" x14ac:dyDescent="0.25">
      <c r="A218" t="s">
        <v>410</v>
      </c>
    </row>
    <row r="219" spans="1:1" x14ac:dyDescent="0.25">
      <c r="A219" t="s">
        <v>169</v>
      </c>
    </row>
    <row r="220" spans="1:1" x14ac:dyDescent="0.25">
      <c r="A220" t="s">
        <v>655</v>
      </c>
    </row>
    <row r="221" spans="1:1" x14ac:dyDescent="0.25">
      <c r="A221" t="s">
        <v>170</v>
      </c>
    </row>
    <row r="222" spans="1:1" x14ac:dyDescent="0.25">
      <c r="A222" t="s">
        <v>171</v>
      </c>
    </row>
    <row r="223" spans="1:1" x14ac:dyDescent="0.25">
      <c r="A223" t="s">
        <v>172</v>
      </c>
    </row>
    <row r="224" spans="1:1" x14ac:dyDescent="0.25">
      <c r="A224" t="s">
        <v>173</v>
      </c>
    </row>
    <row r="225" spans="1:1" x14ac:dyDescent="0.25">
      <c r="A225" t="s">
        <v>174</v>
      </c>
    </row>
    <row r="226" spans="1:1" x14ac:dyDescent="0.25">
      <c r="A226" t="s">
        <v>607</v>
      </c>
    </row>
    <row r="227" spans="1:1" x14ac:dyDescent="0.25">
      <c r="A227" t="s">
        <v>175</v>
      </c>
    </row>
    <row r="228" spans="1:1" x14ac:dyDescent="0.25">
      <c r="A228" t="s">
        <v>176</v>
      </c>
    </row>
    <row r="229" spans="1:1" x14ac:dyDescent="0.25">
      <c r="A229" t="s">
        <v>177</v>
      </c>
    </row>
    <row r="230" spans="1:1" x14ac:dyDescent="0.25">
      <c r="A230" t="s">
        <v>178</v>
      </c>
    </row>
    <row r="231" spans="1:1" x14ac:dyDescent="0.25">
      <c r="A231" t="s">
        <v>179</v>
      </c>
    </row>
    <row r="232" spans="1:1" x14ac:dyDescent="0.25">
      <c r="A232" t="s">
        <v>180</v>
      </c>
    </row>
    <row r="233" spans="1:1" x14ac:dyDescent="0.25">
      <c r="A233" t="s">
        <v>411</v>
      </c>
    </row>
    <row r="234" spans="1:1" x14ac:dyDescent="0.25">
      <c r="A234" t="s">
        <v>181</v>
      </c>
    </row>
    <row r="235" spans="1:1" x14ac:dyDescent="0.25">
      <c r="A235" t="s">
        <v>667</v>
      </c>
    </row>
    <row r="236" spans="1:1" x14ac:dyDescent="0.25">
      <c r="A236" t="s">
        <v>182</v>
      </c>
    </row>
    <row r="237" spans="1:1" x14ac:dyDescent="0.25">
      <c r="A237" t="s">
        <v>668</v>
      </c>
    </row>
    <row r="238" spans="1:1" x14ac:dyDescent="0.25">
      <c r="A238" t="s">
        <v>183</v>
      </c>
    </row>
    <row r="239" spans="1:1" x14ac:dyDescent="0.25">
      <c r="A239" t="s">
        <v>184</v>
      </c>
    </row>
    <row r="240" spans="1:1" x14ac:dyDescent="0.25">
      <c r="A240" t="s">
        <v>185</v>
      </c>
    </row>
    <row r="241" spans="1:1" x14ac:dyDescent="0.25">
      <c r="A241" t="s">
        <v>186</v>
      </c>
    </row>
    <row r="242" spans="1:1" x14ac:dyDescent="0.25">
      <c r="A242" t="s">
        <v>187</v>
      </c>
    </row>
    <row r="243" spans="1:1" x14ac:dyDescent="0.25">
      <c r="A243" t="s">
        <v>669</v>
      </c>
    </row>
    <row r="244" spans="1:1" x14ac:dyDescent="0.25">
      <c r="A244" t="s">
        <v>188</v>
      </c>
    </row>
    <row r="245" spans="1:1" x14ac:dyDescent="0.25">
      <c r="A245" t="s">
        <v>656</v>
      </c>
    </row>
    <row r="246" spans="1:1" x14ac:dyDescent="0.25">
      <c r="A246" t="s">
        <v>670</v>
      </c>
    </row>
    <row r="247" spans="1:1" x14ac:dyDescent="0.25">
      <c r="A247" t="s">
        <v>189</v>
      </c>
    </row>
    <row r="248" spans="1:1" x14ac:dyDescent="0.25">
      <c r="A248" t="s">
        <v>190</v>
      </c>
    </row>
    <row r="249" spans="1:1" x14ac:dyDescent="0.25">
      <c r="A249" t="s">
        <v>191</v>
      </c>
    </row>
    <row r="250" spans="1:1" x14ac:dyDescent="0.25">
      <c r="A250" t="s">
        <v>412</v>
      </c>
    </row>
    <row r="251" spans="1:1" x14ac:dyDescent="0.25">
      <c r="A251" t="s">
        <v>291</v>
      </c>
    </row>
    <row r="252" spans="1:1" x14ac:dyDescent="0.25">
      <c r="A252" t="s">
        <v>292</v>
      </c>
    </row>
    <row r="253" spans="1:1" x14ac:dyDescent="0.25">
      <c r="A253" t="s">
        <v>192</v>
      </c>
    </row>
    <row r="254" spans="1:1" x14ac:dyDescent="0.25">
      <c r="A254" t="s">
        <v>657</v>
      </c>
    </row>
    <row r="255" spans="1:1" x14ac:dyDescent="0.25">
      <c r="A255" t="s">
        <v>193</v>
      </c>
    </row>
    <row r="256" spans="1:1" x14ac:dyDescent="0.25">
      <c r="A256" t="s">
        <v>413</v>
      </c>
    </row>
    <row r="257" spans="1:1" x14ac:dyDescent="0.25">
      <c r="A257" t="s">
        <v>194</v>
      </c>
    </row>
    <row r="258" spans="1:1" x14ac:dyDescent="0.25">
      <c r="A258" t="s">
        <v>414</v>
      </c>
    </row>
    <row r="259" spans="1:1" x14ac:dyDescent="0.25">
      <c r="A259" t="s">
        <v>195</v>
      </c>
    </row>
    <row r="260" spans="1:1" x14ac:dyDescent="0.25">
      <c r="A260" t="s">
        <v>196</v>
      </c>
    </row>
    <row r="261" spans="1:1" x14ac:dyDescent="0.25">
      <c r="A261" t="s">
        <v>197</v>
      </c>
    </row>
    <row r="262" spans="1:1" x14ac:dyDescent="0.25">
      <c r="A262" t="s">
        <v>198</v>
      </c>
    </row>
    <row r="263" spans="1:1" x14ac:dyDescent="0.25">
      <c r="A263" t="s">
        <v>199</v>
      </c>
    </row>
    <row r="264" spans="1:1" x14ac:dyDescent="0.25">
      <c r="A264" t="s">
        <v>200</v>
      </c>
    </row>
    <row r="265" spans="1:1" x14ac:dyDescent="0.25">
      <c r="A265" t="s">
        <v>201</v>
      </c>
    </row>
    <row r="266" spans="1:1" x14ac:dyDescent="0.25">
      <c r="A266" t="s">
        <v>202</v>
      </c>
    </row>
    <row r="267" spans="1:1" x14ac:dyDescent="0.25">
      <c r="A267" t="s">
        <v>203</v>
      </c>
    </row>
    <row r="268" spans="1:1" x14ac:dyDescent="0.25">
      <c r="A268" t="s">
        <v>204</v>
      </c>
    </row>
    <row r="269" spans="1:1" x14ac:dyDescent="0.25">
      <c r="A269" t="s">
        <v>205</v>
      </c>
    </row>
    <row r="270" spans="1:1" x14ac:dyDescent="0.25">
      <c r="A270" t="s">
        <v>297</v>
      </c>
    </row>
    <row r="271" spans="1:1" x14ac:dyDescent="0.25">
      <c r="A271" t="s">
        <v>206</v>
      </c>
    </row>
    <row r="272" spans="1:1" x14ac:dyDescent="0.25">
      <c r="A272" t="s">
        <v>207</v>
      </c>
    </row>
    <row r="273" spans="1:1" x14ac:dyDescent="0.25">
      <c r="A273" t="s">
        <v>208</v>
      </c>
    </row>
    <row r="274" spans="1:1" x14ac:dyDescent="0.25">
      <c r="A274" t="s">
        <v>415</v>
      </c>
    </row>
    <row r="275" spans="1:1" x14ac:dyDescent="0.25">
      <c r="A275" t="s">
        <v>209</v>
      </c>
    </row>
    <row r="276" spans="1:1" x14ac:dyDescent="0.25">
      <c r="A276" t="s">
        <v>671</v>
      </c>
    </row>
    <row r="277" spans="1:1" x14ac:dyDescent="0.25">
      <c r="A277" t="s">
        <v>210</v>
      </c>
    </row>
    <row r="278" spans="1:1" x14ac:dyDescent="0.25">
      <c r="A278" t="s">
        <v>211</v>
      </c>
    </row>
    <row r="279" spans="1:1" x14ac:dyDescent="0.25">
      <c r="A279" t="s">
        <v>212</v>
      </c>
    </row>
    <row r="280" spans="1:1" x14ac:dyDescent="0.25">
      <c r="A280" t="s">
        <v>672</v>
      </c>
    </row>
    <row r="281" spans="1:1" x14ac:dyDescent="0.25">
      <c r="A281" t="s">
        <v>673</v>
      </c>
    </row>
    <row r="282" spans="1:1" x14ac:dyDescent="0.25">
      <c r="A282" t="s">
        <v>213</v>
      </c>
    </row>
    <row r="283" spans="1:1" x14ac:dyDescent="0.25">
      <c r="A283" t="s">
        <v>416</v>
      </c>
    </row>
    <row r="284" spans="1:1" x14ac:dyDescent="0.25">
      <c r="A284" t="s">
        <v>214</v>
      </c>
    </row>
    <row r="285" spans="1:1" x14ac:dyDescent="0.25">
      <c r="A285" t="s">
        <v>215</v>
      </c>
    </row>
    <row r="286" spans="1:1" x14ac:dyDescent="0.25">
      <c r="A286" t="s">
        <v>417</v>
      </c>
    </row>
    <row r="287" spans="1:1" x14ac:dyDescent="0.25">
      <c r="A287" t="s">
        <v>216</v>
      </c>
    </row>
    <row r="288" spans="1:1" x14ac:dyDescent="0.25">
      <c r="A288" t="s">
        <v>217</v>
      </c>
    </row>
    <row r="289" spans="1:1" x14ac:dyDescent="0.25">
      <c r="A289" s="42" t="s">
        <v>21</v>
      </c>
    </row>
    <row r="290" spans="1:1" x14ac:dyDescent="0.25">
      <c r="A290" s="42" t="s">
        <v>659</v>
      </c>
    </row>
    <row r="291" spans="1:1" x14ac:dyDescent="0.25">
      <c r="A291" s="42" t="s">
        <v>660</v>
      </c>
    </row>
    <row r="292" spans="1:1" x14ac:dyDescent="0.25">
      <c r="A292" s="42" t="s">
        <v>260</v>
      </c>
    </row>
    <row r="293" spans="1:1" x14ac:dyDescent="0.25">
      <c r="A293" s="42" t="s">
        <v>662</v>
      </c>
    </row>
    <row r="294" spans="1:1" x14ac:dyDescent="0.25">
      <c r="A294" s="42" t="s">
        <v>265</v>
      </c>
    </row>
    <row r="295" spans="1:1" x14ac:dyDescent="0.25">
      <c r="A295" s="42" t="s">
        <v>663</v>
      </c>
    </row>
    <row r="296" spans="1:1" x14ac:dyDescent="0.25">
      <c r="A296" s="42" t="s">
        <v>664</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6"/>
  <sheetViews>
    <sheetView tabSelected="1" workbookViewId="0">
      <selection activeCell="A10" sqref="A10"/>
    </sheetView>
  </sheetViews>
  <sheetFormatPr defaultRowHeight="15" x14ac:dyDescent="0.25"/>
  <cols>
    <col min="1" max="1" width="38.28515625" bestFit="1" customWidth="1"/>
    <col min="2" max="2" width="15.140625" bestFit="1" customWidth="1"/>
    <col min="3" max="3" width="13.7109375" bestFit="1" customWidth="1"/>
    <col min="4" max="4" width="15.7109375" bestFit="1" customWidth="1"/>
    <col min="5" max="5" width="18.140625" bestFit="1" customWidth="1"/>
    <col min="6" max="6" width="11.28515625" bestFit="1" customWidth="1"/>
    <col min="7" max="7" width="13.7109375" bestFit="1" customWidth="1"/>
  </cols>
  <sheetData>
    <row r="1" spans="1:7" x14ac:dyDescent="0.25">
      <c r="A1" t="s">
        <v>763</v>
      </c>
      <c r="B1" t="s">
        <v>764</v>
      </c>
      <c r="C1" t="s">
        <v>765</v>
      </c>
      <c r="D1" t="s">
        <v>766</v>
      </c>
      <c r="E1" t="s">
        <v>767</v>
      </c>
      <c r="F1" t="s">
        <v>768</v>
      </c>
      <c r="G1" t="s">
        <v>769</v>
      </c>
    </row>
    <row r="2" spans="1:7" x14ac:dyDescent="0.25">
      <c r="A2" t="s">
        <v>1</v>
      </c>
      <c r="B2">
        <v>11</v>
      </c>
      <c r="C2">
        <v>0</v>
      </c>
      <c r="D2">
        <v>65</v>
      </c>
      <c r="E2">
        <v>0</v>
      </c>
      <c r="F2">
        <v>138</v>
      </c>
      <c r="G2">
        <v>0</v>
      </c>
    </row>
    <row r="3" spans="1:7" x14ac:dyDescent="0.25">
      <c r="A3" t="s">
        <v>7</v>
      </c>
      <c r="B3">
        <v>2</v>
      </c>
      <c r="C3">
        <v>0</v>
      </c>
      <c r="D3">
        <v>0</v>
      </c>
      <c r="E3">
        <v>0</v>
      </c>
      <c r="F3">
        <v>36</v>
      </c>
      <c r="G3">
        <v>0</v>
      </c>
    </row>
    <row r="4" spans="1:7" x14ac:dyDescent="0.25">
      <c r="A4" t="s">
        <v>8</v>
      </c>
      <c r="B4">
        <v>1</v>
      </c>
      <c r="C4">
        <v>0</v>
      </c>
      <c r="D4">
        <v>0</v>
      </c>
      <c r="E4">
        <v>0</v>
      </c>
      <c r="F4">
        <v>12</v>
      </c>
      <c r="G4">
        <v>0</v>
      </c>
    </row>
    <row r="5" spans="1:7" x14ac:dyDescent="0.25">
      <c r="A5" t="s">
        <v>658</v>
      </c>
      <c r="B5">
        <v>10</v>
      </c>
      <c r="C5">
        <v>0</v>
      </c>
      <c r="D5">
        <v>15</v>
      </c>
      <c r="E5">
        <v>0</v>
      </c>
      <c r="F5">
        <v>150</v>
      </c>
      <c r="G5">
        <v>0</v>
      </c>
    </row>
    <row r="6" spans="1:7" x14ac:dyDescent="0.25">
      <c r="A6" t="s">
        <v>9</v>
      </c>
      <c r="B6">
        <v>18</v>
      </c>
      <c r="C6">
        <v>0</v>
      </c>
      <c r="D6">
        <v>183</v>
      </c>
      <c r="E6">
        <v>0</v>
      </c>
      <c r="F6">
        <v>127</v>
      </c>
      <c r="G6">
        <v>1</v>
      </c>
    </row>
    <row r="7" spans="1:7" x14ac:dyDescent="0.25">
      <c r="A7" t="s">
        <v>10</v>
      </c>
      <c r="B7">
        <v>2</v>
      </c>
      <c r="C7">
        <v>0</v>
      </c>
      <c r="D7">
        <v>0</v>
      </c>
      <c r="E7">
        <v>0</v>
      </c>
      <c r="F7">
        <v>41</v>
      </c>
      <c r="G7">
        <v>1</v>
      </c>
    </row>
    <row r="8" spans="1:7" x14ac:dyDescent="0.25">
      <c r="A8" t="s">
        <v>11</v>
      </c>
      <c r="B8">
        <v>35</v>
      </c>
      <c r="C8">
        <v>0</v>
      </c>
      <c r="D8">
        <v>204</v>
      </c>
      <c r="E8">
        <v>0</v>
      </c>
      <c r="F8">
        <v>584</v>
      </c>
      <c r="G8">
        <v>0</v>
      </c>
    </row>
    <row r="9" spans="1:7" x14ac:dyDescent="0.25">
      <c r="A9" t="s">
        <v>12</v>
      </c>
      <c r="B9">
        <v>11</v>
      </c>
      <c r="C9">
        <v>0</v>
      </c>
      <c r="D9">
        <v>0</v>
      </c>
      <c r="E9">
        <v>0</v>
      </c>
      <c r="F9">
        <v>215</v>
      </c>
      <c r="G9">
        <v>3</v>
      </c>
    </row>
    <row r="10" spans="1:7" x14ac:dyDescent="0.25">
      <c r="A10" t="s">
        <v>13</v>
      </c>
      <c r="B10">
        <v>40</v>
      </c>
      <c r="C10">
        <v>0</v>
      </c>
      <c r="D10">
        <v>33</v>
      </c>
      <c r="E10">
        <v>0</v>
      </c>
      <c r="F10">
        <v>693</v>
      </c>
      <c r="G10">
        <v>5</v>
      </c>
    </row>
    <row r="11" spans="1:7" x14ac:dyDescent="0.25">
      <c r="A11" t="s">
        <v>14</v>
      </c>
      <c r="B11">
        <v>34</v>
      </c>
      <c r="C11">
        <v>6</v>
      </c>
      <c r="D11">
        <v>0</v>
      </c>
      <c r="E11">
        <v>0</v>
      </c>
      <c r="F11">
        <v>1119</v>
      </c>
      <c r="G11">
        <v>25</v>
      </c>
    </row>
    <row r="12" spans="1:7" x14ac:dyDescent="0.25">
      <c r="A12" t="s">
        <v>15</v>
      </c>
      <c r="B12">
        <v>31</v>
      </c>
      <c r="C12">
        <v>0</v>
      </c>
      <c r="D12">
        <v>215</v>
      </c>
      <c r="E12">
        <v>0</v>
      </c>
      <c r="F12">
        <v>383</v>
      </c>
      <c r="G12">
        <v>1</v>
      </c>
    </row>
    <row r="13" spans="1:7" x14ac:dyDescent="0.25">
      <c r="A13" t="s">
        <v>16</v>
      </c>
      <c r="B13">
        <v>0</v>
      </c>
      <c r="C13">
        <v>0</v>
      </c>
      <c r="D13">
        <v>0</v>
      </c>
      <c r="E13">
        <v>0</v>
      </c>
      <c r="F13">
        <v>2</v>
      </c>
      <c r="G13">
        <v>0</v>
      </c>
    </row>
    <row r="14" spans="1:7" x14ac:dyDescent="0.25">
      <c r="A14" t="s">
        <v>17</v>
      </c>
      <c r="B14">
        <v>38</v>
      </c>
      <c r="C14">
        <v>1</v>
      </c>
      <c r="D14">
        <v>250</v>
      </c>
      <c r="E14">
        <v>0</v>
      </c>
      <c r="F14">
        <v>1035</v>
      </c>
      <c r="G14">
        <v>14</v>
      </c>
    </row>
    <row r="15" spans="1:7" x14ac:dyDescent="0.25">
      <c r="A15" t="s">
        <v>380</v>
      </c>
      <c r="B15">
        <v>1</v>
      </c>
      <c r="C15">
        <v>0</v>
      </c>
      <c r="D15">
        <v>0</v>
      </c>
      <c r="E15">
        <v>0</v>
      </c>
      <c r="F15">
        <v>13</v>
      </c>
      <c r="G15">
        <v>0</v>
      </c>
    </row>
    <row r="16" spans="1:7" x14ac:dyDescent="0.25">
      <c r="A16" t="s">
        <v>18</v>
      </c>
      <c r="B16">
        <v>5</v>
      </c>
      <c r="C16">
        <v>1</v>
      </c>
      <c r="D16">
        <v>44</v>
      </c>
      <c r="E16">
        <v>0</v>
      </c>
      <c r="F16">
        <v>70</v>
      </c>
      <c r="G16">
        <v>0</v>
      </c>
    </row>
    <row r="17" spans="1:7" x14ac:dyDescent="0.25">
      <c r="A17" t="s">
        <v>19</v>
      </c>
      <c r="B17">
        <v>1</v>
      </c>
      <c r="C17">
        <v>0</v>
      </c>
      <c r="D17">
        <v>0</v>
      </c>
      <c r="E17">
        <v>0</v>
      </c>
      <c r="F17">
        <v>6</v>
      </c>
      <c r="G17">
        <v>0</v>
      </c>
    </row>
    <row r="18" spans="1:7" x14ac:dyDescent="0.25">
      <c r="A18" t="s">
        <v>20</v>
      </c>
      <c r="B18">
        <v>14</v>
      </c>
      <c r="C18">
        <v>0</v>
      </c>
      <c r="D18">
        <v>74</v>
      </c>
      <c r="E18">
        <v>0</v>
      </c>
      <c r="F18">
        <v>235</v>
      </c>
      <c r="G18">
        <v>0</v>
      </c>
    </row>
    <row r="19" spans="1:7" x14ac:dyDescent="0.25">
      <c r="A19" t="s">
        <v>21</v>
      </c>
      <c r="B19">
        <v>2</v>
      </c>
      <c r="C19">
        <v>0</v>
      </c>
      <c r="D19">
        <v>9</v>
      </c>
      <c r="E19">
        <v>0</v>
      </c>
      <c r="F19">
        <v>45</v>
      </c>
      <c r="G19">
        <v>0</v>
      </c>
    </row>
    <row r="20" spans="1:7" x14ac:dyDescent="0.25">
      <c r="A20" t="s">
        <v>22</v>
      </c>
      <c r="B20">
        <v>3</v>
      </c>
      <c r="C20">
        <v>0</v>
      </c>
      <c r="D20">
        <v>0</v>
      </c>
      <c r="E20">
        <v>0</v>
      </c>
      <c r="F20">
        <v>47</v>
      </c>
      <c r="G20">
        <v>0</v>
      </c>
    </row>
    <row r="21" spans="1:7" x14ac:dyDescent="0.25">
      <c r="A21" t="s">
        <v>23</v>
      </c>
      <c r="B21">
        <v>0</v>
      </c>
      <c r="C21">
        <v>0</v>
      </c>
      <c r="D21">
        <v>0</v>
      </c>
      <c r="E21">
        <v>0</v>
      </c>
      <c r="F21">
        <v>4</v>
      </c>
      <c r="G21">
        <v>1</v>
      </c>
    </row>
    <row r="22" spans="1:7" x14ac:dyDescent="0.25">
      <c r="A22" t="s">
        <v>24</v>
      </c>
      <c r="B22">
        <v>9</v>
      </c>
      <c r="C22">
        <v>0</v>
      </c>
      <c r="D22">
        <v>52</v>
      </c>
      <c r="E22">
        <v>0</v>
      </c>
      <c r="F22">
        <v>186</v>
      </c>
      <c r="G22">
        <v>0</v>
      </c>
    </row>
    <row r="23" spans="1:7" x14ac:dyDescent="0.25">
      <c r="A23" t="s">
        <v>25</v>
      </c>
      <c r="B23">
        <v>14</v>
      </c>
      <c r="C23">
        <v>0</v>
      </c>
      <c r="D23">
        <v>62</v>
      </c>
      <c r="E23">
        <v>0</v>
      </c>
      <c r="F23">
        <v>242</v>
      </c>
      <c r="G23">
        <v>1</v>
      </c>
    </row>
    <row r="24" spans="1:7" x14ac:dyDescent="0.25">
      <c r="A24" t="s">
        <v>381</v>
      </c>
      <c r="B24">
        <v>3</v>
      </c>
      <c r="C24">
        <v>0</v>
      </c>
      <c r="D24">
        <v>0</v>
      </c>
      <c r="E24">
        <v>1</v>
      </c>
      <c r="F24">
        <v>51</v>
      </c>
      <c r="G24">
        <v>1</v>
      </c>
    </row>
    <row r="25" spans="1:7" x14ac:dyDescent="0.25">
      <c r="A25" t="s">
        <v>26</v>
      </c>
      <c r="B25">
        <v>1</v>
      </c>
      <c r="C25">
        <v>0</v>
      </c>
      <c r="D25">
        <v>0</v>
      </c>
      <c r="E25">
        <v>0</v>
      </c>
      <c r="F25">
        <v>12</v>
      </c>
      <c r="G25">
        <v>0</v>
      </c>
    </row>
    <row r="26" spans="1:7" x14ac:dyDescent="0.25">
      <c r="A26" t="s">
        <v>382</v>
      </c>
      <c r="B26">
        <v>4</v>
      </c>
      <c r="C26">
        <v>0</v>
      </c>
      <c r="D26">
        <v>19</v>
      </c>
      <c r="E26">
        <v>0</v>
      </c>
      <c r="F26">
        <v>53</v>
      </c>
      <c r="G26">
        <v>0</v>
      </c>
    </row>
    <row r="27" spans="1:7" x14ac:dyDescent="0.25">
      <c r="A27" t="s">
        <v>27</v>
      </c>
      <c r="B27">
        <v>6</v>
      </c>
      <c r="C27">
        <v>0</v>
      </c>
      <c r="D27">
        <v>0</v>
      </c>
      <c r="E27">
        <v>0</v>
      </c>
      <c r="F27">
        <v>85</v>
      </c>
      <c r="G27">
        <v>0</v>
      </c>
    </row>
    <row r="28" spans="1:7" x14ac:dyDescent="0.25">
      <c r="A28" t="s">
        <v>28</v>
      </c>
      <c r="B28">
        <v>3</v>
      </c>
      <c r="C28">
        <v>0</v>
      </c>
      <c r="D28">
        <v>0</v>
      </c>
      <c r="E28">
        <v>0</v>
      </c>
      <c r="F28">
        <v>67</v>
      </c>
      <c r="G28">
        <v>1</v>
      </c>
    </row>
    <row r="29" spans="1:7" x14ac:dyDescent="0.25">
      <c r="A29" t="s">
        <v>383</v>
      </c>
      <c r="B29">
        <v>1</v>
      </c>
      <c r="C29">
        <v>0</v>
      </c>
      <c r="D29">
        <v>0</v>
      </c>
      <c r="E29">
        <v>0</v>
      </c>
      <c r="F29">
        <v>5</v>
      </c>
      <c r="G29">
        <v>0</v>
      </c>
    </row>
    <row r="30" spans="1:7" x14ac:dyDescent="0.25">
      <c r="A30" t="s">
        <v>29</v>
      </c>
      <c r="B30">
        <v>28</v>
      </c>
      <c r="C30">
        <v>0</v>
      </c>
      <c r="D30">
        <v>0</v>
      </c>
      <c r="E30">
        <v>0</v>
      </c>
      <c r="F30">
        <v>611</v>
      </c>
      <c r="G30">
        <v>0</v>
      </c>
    </row>
    <row r="31" spans="1:7" x14ac:dyDescent="0.25">
      <c r="A31" t="s">
        <v>30</v>
      </c>
      <c r="B31">
        <v>38</v>
      </c>
      <c r="C31">
        <v>0</v>
      </c>
      <c r="D31">
        <v>19</v>
      </c>
      <c r="E31">
        <v>0</v>
      </c>
      <c r="F31">
        <v>676</v>
      </c>
      <c r="G31">
        <v>9</v>
      </c>
    </row>
    <row r="32" spans="1:7" x14ac:dyDescent="0.25">
      <c r="A32" t="s">
        <v>31</v>
      </c>
      <c r="B32">
        <v>0</v>
      </c>
      <c r="C32">
        <v>0</v>
      </c>
      <c r="D32">
        <v>11</v>
      </c>
      <c r="E32">
        <v>0</v>
      </c>
      <c r="F32">
        <v>189</v>
      </c>
      <c r="G32">
        <v>2</v>
      </c>
    </row>
    <row r="33" spans="1:7" x14ac:dyDescent="0.25">
      <c r="A33" t="s">
        <v>32</v>
      </c>
      <c r="B33">
        <v>9</v>
      </c>
      <c r="C33">
        <v>0</v>
      </c>
      <c r="D33">
        <v>23</v>
      </c>
      <c r="E33">
        <v>0</v>
      </c>
      <c r="F33">
        <v>133</v>
      </c>
      <c r="G33">
        <v>0</v>
      </c>
    </row>
    <row r="34" spans="1:7" x14ac:dyDescent="0.25">
      <c r="A34" t="s">
        <v>384</v>
      </c>
      <c r="B34">
        <v>11</v>
      </c>
      <c r="C34">
        <v>0</v>
      </c>
      <c r="D34">
        <v>51</v>
      </c>
      <c r="E34">
        <v>0</v>
      </c>
      <c r="F34">
        <v>219</v>
      </c>
      <c r="G34">
        <v>0</v>
      </c>
    </row>
    <row r="35" spans="1:7" x14ac:dyDescent="0.25">
      <c r="A35" t="s">
        <v>247</v>
      </c>
      <c r="B35">
        <v>3</v>
      </c>
      <c r="C35">
        <v>0</v>
      </c>
      <c r="D35">
        <v>0</v>
      </c>
      <c r="E35">
        <v>0</v>
      </c>
      <c r="F35">
        <v>53</v>
      </c>
      <c r="G35">
        <v>0</v>
      </c>
    </row>
    <row r="36" spans="1:7" x14ac:dyDescent="0.25">
      <c r="A36" t="s">
        <v>248</v>
      </c>
      <c r="B36">
        <v>4</v>
      </c>
      <c r="C36">
        <v>0</v>
      </c>
      <c r="D36">
        <v>43</v>
      </c>
      <c r="E36">
        <v>0</v>
      </c>
      <c r="F36">
        <v>26</v>
      </c>
      <c r="G36">
        <v>0</v>
      </c>
    </row>
    <row r="37" spans="1:7" x14ac:dyDescent="0.25">
      <c r="A37" t="s">
        <v>249</v>
      </c>
      <c r="B37">
        <v>12</v>
      </c>
      <c r="C37">
        <v>0</v>
      </c>
      <c r="D37">
        <v>0</v>
      </c>
      <c r="E37">
        <v>0</v>
      </c>
      <c r="F37">
        <v>152</v>
      </c>
      <c r="G37">
        <v>0</v>
      </c>
    </row>
    <row r="38" spans="1:7" x14ac:dyDescent="0.25">
      <c r="A38" t="s">
        <v>385</v>
      </c>
      <c r="B38">
        <v>4</v>
      </c>
      <c r="C38">
        <v>0</v>
      </c>
      <c r="D38">
        <v>0</v>
      </c>
      <c r="E38">
        <v>0</v>
      </c>
      <c r="F38">
        <v>47</v>
      </c>
      <c r="G38">
        <v>0</v>
      </c>
    </row>
    <row r="39" spans="1:7" x14ac:dyDescent="0.25">
      <c r="A39" t="s">
        <v>33</v>
      </c>
      <c r="B39">
        <v>36</v>
      </c>
      <c r="C39">
        <v>1</v>
      </c>
      <c r="D39">
        <v>44</v>
      </c>
      <c r="E39">
        <v>0</v>
      </c>
      <c r="F39">
        <v>507</v>
      </c>
      <c r="G39">
        <v>12</v>
      </c>
    </row>
    <row r="40" spans="1:7" x14ac:dyDescent="0.25">
      <c r="A40" t="s">
        <v>34</v>
      </c>
      <c r="B40">
        <v>4</v>
      </c>
      <c r="C40">
        <v>0</v>
      </c>
      <c r="D40">
        <v>4</v>
      </c>
      <c r="E40">
        <v>0</v>
      </c>
      <c r="F40">
        <v>34</v>
      </c>
      <c r="G40">
        <v>0</v>
      </c>
    </row>
    <row r="41" spans="1:7" x14ac:dyDescent="0.25">
      <c r="A41" t="s">
        <v>35</v>
      </c>
      <c r="B41">
        <v>2</v>
      </c>
      <c r="C41">
        <v>0</v>
      </c>
      <c r="D41">
        <v>0</v>
      </c>
      <c r="E41">
        <v>0</v>
      </c>
      <c r="F41">
        <v>53</v>
      </c>
      <c r="G41">
        <v>0</v>
      </c>
    </row>
    <row r="42" spans="1:7" x14ac:dyDescent="0.25">
      <c r="A42" t="s">
        <v>250</v>
      </c>
      <c r="B42">
        <v>2</v>
      </c>
      <c r="C42">
        <v>0</v>
      </c>
      <c r="D42">
        <v>0</v>
      </c>
      <c r="E42">
        <v>0</v>
      </c>
      <c r="F42">
        <v>16</v>
      </c>
      <c r="G42">
        <v>0</v>
      </c>
    </row>
    <row r="43" spans="1:7" x14ac:dyDescent="0.25">
      <c r="A43" t="s">
        <v>36</v>
      </c>
      <c r="B43">
        <v>1</v>
      </c>
      <c r="C43">
        <v>0</v>
      </c>
      <c r="D43">
        <v>0</v>
      </c>
      <c r="E43">
        <v>0</v>
      </c>
      <c r="F43">
        <v>20</v>
      </c>
      <c r="G43">
        <v>0</v>
      </c>
    </row>
    <row r="44" spans="1:7" x14ac:dyDescent="0.25">
      <c r="A44" t="s">
        <v>37</v>
      </c>
      <c r="B44">
        <v>5</v>
      </c>
      <c r="C44">
        <v>0</v>
      </c>
      <c r="D44">
        <v>0</v>
      </c>
      <c r="E44">
        <v>0</v>
      </c>
      <c r="F44">
        <v>54</v>
      </c>
      <c r="G44">
        <v>0</v>
      </c>
    </row>
    <row r="45" spans="1:7" x14ac:dyDescent="0.25">
      <c r="A45" t="s">
        <v>38</v>
      </c>
      <c r="B45">
        <v>6</v>
      </c>
      <c r="C45">
        <v>0</v>
      </c>
      <c r="D45">
        <v>27</v>
      </c>
      <c r="E45">
        <v>0</v>
      </c>
      <c r="F45">
        <v>118</v>
      </c>
      <c r="G45">
        <v>0</v>
      </c>
    </row>
    <row r="46" spans="1:7" x14ac:dyDescent="0.25">
      <c r="A46" t="s">
        <v>39</v>
      </c>
      <c r="B46">
        <v>2</v>
      </c>
      <c r="C46">
        <v>0</v>
      </c>
      <c r="D46">
        <v>16</v>
      </c>
      <c r="E46">
        <v>0</v>
      </c>
      <c r="F46">
        <v>24</v>
      </c>
      <c r="G46">
        <v>0</v>
      </c>
    </row>
    <row r="47" spans="1:7" x14ac:dyDescent="0.25">
      <c r="A47" t="s">
        <v>386</v>
      </c>
      <c r="B47">
        <v>1</v>
      </c>
      <c r="C47">
        <v>0</v>
      </c>
      <c r="D47">
        <v>0</v>
      </c>
      <c r="E47">
        <v>0</v>
      </c>
      <c r="F47">
        <v>25</v>
      </c>
      <c r="G47">
        <v>0</v>
      </c>
    </row>
    <row r="48" spans="1:7" x14ac:dyDescent="0.25">
      <c r="A48" t="s">
        <v>659</v>
      </c>
    </row>
    <row r="49" spans="1:7" x14ac:dyDescent="0.25">
      <c r="A49" t="s">
        <v>40</v>
      </c>
      <c r="B49">
        <v>2</v>
      </c>
      <c r="C49">
        <v>0</v>
      </c>
      <c r="D49">
        <v>0</v>
      </c>
      <c r="E49">
        <v>0</v>
      </c>
      <c r="F49">
        <v>14</v>
      </c>
      <c r="G49">
        <v>0</v>
      </c>
    </row>
    <row r="50" spans="1:7" x14ac:dyDescent="0.25">
      <c r="A50" t="s">
        <v>41</v>
      </c>
      <c r="B50">
        <v>3</v>
      </c>
      <c r="C50">
        <v>0</v>
      </c>
      <c r="D50">
        <v>10</v>
      </c>
      <c r="E50">
        <v>0</v>
      </c>
      <c r="F50">
        <v>40</v>
      </c>
      <c r="G50">
        <v>0</v>
      </c>
    </row>
    <row r="51" spans="1:7" x14ac:dyDescent="0.25">
      <c r="A51" t="s">
        <v>42</v>
      </c>
      <c r="B51">
        <v>1</v>
      </c>
      <c r="C51">
        <v>0</v>
      </c>
      <c r="D51">
        <v>0</v>
      </c>
      <c r="E51">
        <v>0</v>
      </c>
      <c r="F51">
        <v>18</v>
      </c>
      <c r="G51">
        <v>2</v>
      </c>
    </row>
    <row r="52" spans="1:7" x14ac:dyDescent="0.25">
      <c r="A52" t="s">
        <v>43</v>
      </c>
      <c r="B52">
        <v>0</v>
      </c>
      <c r="C52">
        <v>0</v>
      </c>
      <c r="D52">
        <v>4</v>
      </c>
      <c r="E52">
        <v>0</v>
      </c>
      <c r="F52">
        <v>10</v>
      </c>
      <c r="G52">
        <v>0</v>
      </c>
    </row>
    <row r="53" spans="1:7" x14ac:dyDescent="0.25">
      <c r="A53" t="s">
        <v>44</v>
      </c>
      <c r="B53">
        <v>1</v>
      </c>
      <c r="C53">
        <v>0</v>
      </c>
      <c r="D53">
        <v>0</v>
      </c>
      <c r="E53">
        <v>0</v>
      </c>
      <c r="F53">
        <v>16</v>
      </c>
      <c r="G53">
        <v>0</v>
      </c>
    </row>
    <row r="54" spans="1:7" x14ac:dyDescent="0.25">
      <c r="A54" t="s">
        <v>45</v>
      </c>
      <c r="B54">
        <v>2</v>
      </c>
      <c r="C54">
        <v>0</v>
      </c>
      <c r="D54">
        <v>0</v>
      </c>
      <c r="E54">
        <v>0</v>
      </c>
      <c r="F54">
        <v>22</v>
      </c>
      <c r="G54">
        <v>0</v>
      </c>
    </row>
    <row r="55" spans="1:7" x14ac:dyDescent="0.25">
      <c r="A55" t="s">
        <v>660</v>
      </c>
    </row>
    <row r="56" spans="1:7" x14ac:dyDescent="0.25">
      <c r="A56" t="s">
        <v>46</v>
      </c>
      <c r="B56">
        <v>1</v>
      </c>
      <c r="C56">
        <v>0</v>
      </c>
      <c r="D56">
        <v>0</v>
      </c>
      <c r="E56">
        <v>0</v>
      </c>
      <c r="F56">
        <v>32</v>
      </c>
      <c r="G56">
        <v>0</v>
      </c>
    </row>
    <row r="57" spans="1:7" x14ac:dyDescent="0.25">
      <c r="A57" t="s">
        <v>47</v>
      </c>
      <c r="B57">
        <v>2</v>
      </c>
      <c r="C57">
        <v>0</v>
      </c>
      <c r="D57">
        <v>0</v>
      </c>
      <c r="E57">
        <v>0</v>
      </c>
      <c r="F57">
        <v>32</v>
      </c>
      <c r="G57">
        <v>0</v>
      </c>
    </row>
    <row r="58" spans="1:7" x14ac:dyDescent="0.25">
      <c r="A58" t="s">
        <v>254</v>
      </c>
      <c r="B58">
        <v>2</v>
      </c>
      <c r="C58">
        <v>0</v>
      </c>
      <c r="D58">
        <v>6</v>
      </c>
      <c r="E58">
        <v>0</v>
      </c>
      <c r="F58">
        <v>32</v>
      </c>
      <c r="G58">
        <v>0</v>
      </c>
    </row>
    <row r="59" spans="1:7" x14ac:dyDescent="0.25">
      <c r="A59" t="s">
        <v>48</v>
      </c>
      <c r="B59">
        <v>0</v>
      </c>
      <c r="C59">
        <v>0</v>
      </c>
      <c r="D59">
        <v>0</v>
      </c>
      <c r="E59">
        <v>0</v>
      </c>
      <c r="F59">
        <v>142</v>
      </c>
      <c r="G59">
        <v>0</v>
      </c>
    </row>
    <row r="60" spans="1:7" x14ac:dyDescent="0.25">
      <c r="A60" t="s">
        <v>593</v>
      </c>
      <c r="B60">
        <v>3</v>
      </c>
      <c r="C60">
        <v>0</v>
      </c>
      <c r="D60">
        <v>14</v>
      </c>
      <c r="E60">
        <v>0</v>
      </c>
      <c r="F60">
        <v>56</v>
      </c>
      <c r="G60">
        <v>0</v>
      </c>
    </row>
    <row r="61" spans="1:7" x14ac:dyDescent="0.25">
      <c r="A61" t="s">
        <v>661</v>
      </c>
      <c r="B61">
        <v>1</v>
      </c>
      <c r="C61">
        <v>0</v>
      </c>
      <c r="D61">
        <v>0</v>
      </c>
      <c r="E61">
        <v>0</v>
      </c>
      <c r="F61">
        <v>1</v>
      </c>
      <c r="G61">
        <v>1</v>
      </c>
    </row>
    <row r="62" spans="1:7" x14ac:dyDescent="0.25">
      <c r="A62" t="s">
        <v>49</v>
      </c>
      <c r="B62">
        <v>9</v>
      </c>
      <c r="C62">
        <v>0</v>
      </c>
      <c r="D62">
        <v>80</v>
      </c>
      <c r="E62">
        <v>0</v>
      </c>
      <c r="F62">
        <v>159</v>
      </c>
      <c r="G62">
        <v>2</v>
      </c>
    </row>
    <row r="63" spans="1:7" x14ac:dyDescent="0.25">
      <c r="A63" t="s">
        <v>50</v>
      </c>
      <c r="B63">
        <v>7</v>
      </c>
      <c r="C63">
        <v>0</v>
      </c>
      <c r="D63">
        <v>2</v>
      </c>
      <c r="E63">
        <v>0</v>
      </c>
      <c r="F63">
        <v>153</v>
      </c>
      <c r="G63">
        <v>1</v>
      </c>
    </row>
    <row r="64" spans="1:7" x14ac:dyDescent="0.25">
      <c r="A64" t="s">
        <v>51</v>
      </c>
      <c r="B64">
        <v>15</v>
      </c>
      <c r="C64">
        <v>0</v>
      </c>
      <c r="D64">
        <v>0</v>
      </c>
      <c r="E64">
        <v>0</v>
      </c>
      <c r="F64">
        <v>296</v>
      </c>
      <c r="G64">
        <v>2</v>
      </c>
    </row>
    <row r="65" spans="1:7" x14ac:dyDescent="0.25">
      <c r="A65" t="s">
        <v>52</v>
      </c>
      <c r="B65">
        <v>1</v>
      </c>
      <c r="C65">
        <v>0</v>
      </c>
      <c r="D65">
        <v>0</v>
      </c>
      <c r="E65">
        <v>0</v>
      </c>
      <c r="F65">
        <v>12</v>
      </c>
      <c r="G65">
        <v>0</v>
      </c>
    </row>
    <row r="66" spans="1:7" x14ac:dyDescent="0.25">
      <c r="A66" t="s">
        <v>53</v>
      </c>
      <c r="B66">
        <v>6</v>
      </c>
      <c r="C66">
        <v>1</v>
      </c>
      <c r="D66">
        <v>9</v>
      </c>
      <c r="E66">
        <v>0</v>
      </c>
      <c r="F66">
        <v>92</v>
      </c>
      <c r="G66">
        <v>2</v>
      </c>
    </row>
    <row r="67" spans="1:7" x14ac:dyDescent="0.25">
      <c r="A67" t="s">
        <v>54</v>
      </c>
      <c r="B67">
        <v>44</v>
      </c>
      <c r="C67">
        <v>0</v>
      </c>
      <c r="D67">
        <v>807</v>
      </c>
      <c r="E67">
        <v>1</v>
      </c>
      <c r="F67">
        <v>228</v>
      </c>
      <c r="G67">
        <v>9</v>
      </c>
    </row>
    <row r="68" spans="1:7" x14ac:dyDescent="0.25">
      <c r="A68" t="s">
        <v>55</v>
      </c>
      <c r="B68">
        <v>6</v>
      </c>
      <c r="C68">
        <v>1</v>
      </c>
      <c r="D68">
        <v>0</v>
      </c>
      <c r="E68">
        <v>0</v>
      </c>
      <c r="F68">
        <v>160</v>
      </c>
      <c r="G68">
        <v>0</v>
      </c>
    </row>
    <row r="69" spans="1:7" x14ac:dyDescent="0.25">
      <c r="A69" t="s">
        <v>257</v>
      </c>
      <c r="B69">
        <v>5</v>
      </c>
      <c r="C69">
        <v>0</v>
      </c>
      <c r="D69">
        <v>1</v>
      </c>
      <c r="E69">
        <v>0</v>
      </c>
      <c r="F69">
        <v>89</v>
      </c>
      <c r="G69">
        <v>0</v>
      </c>
    </row>
    <row r="70" spans="1:7" x14ac:dyDescent="0.25">
      <c r="A70" t="s">
        <v>387</v>
      </c>
      <c r="B70">
        <v>1</v>
      </c>
      <c r="C70">
        <v>0</v>
      </c>
      <c r="D70">
        <v>0</v>
      </c>
      <c r="E70">
        <v>0</v>
      </c>
      <c r="F70">
        <v>12</v>
      </c>
      <c r="G70">
        <v>0</v>
      </c>
    </row>
    <row r="71" spans="1:7" x14ac:dyDescent="0.25">
      <c r="A71" t="s">
        <v>56</v>
      </c>
      <c r="B71">
        <v>1</v>
      </c>
      <c r="C71">
        <v>0</v>
      </c>
      <c r="D71">
        <v>0</v>
      </c>
      <c r="E71">
        <v>0</v>
      </c>
      <c r="F71">
        <v>23</v>
      </c>
      <c r="G71">
        <v>0</v>
      </c>
    </row>
    <row r="72" spans="1:7" x14ac:dyDescent="0.25">
      <c r="A72" t="s">
        <v>388</v>
      </c>
      <c r="B72">
        <v>16</v>
      </c>
      <c r="C72">
        <v>0</v>
      </c>
      <c r="D72">
        <v>232</v>
      </c>
      <c r="E72">
        <v>1</v>
      </c>
      <c r="F72">
        <v>232</v>
      </c>
      <c r="G72">
        <v>1</v>
      </c>
    </row>
    <row r="73" spans="1:7" x14ac:dyDescent="0.25">
      <c r="A73" t="s">
        <v>57</v>
      </c>
      <c r="B73">
        <v>7</v>
      </c>
      <c r="C73">
        <v>0</v>
      </c>
      <c r="D73">
        <v>24</v>
      </c>
      <c r="E73">
        <v>0</v>
      </c>
      <c r="F73">
        <v>110</v>
      </c>
      <c r="G73">
        <v>0</v>
      </c>
    </row>
    <row r="74" spans="1:7" x14ac:dyDescent="0.25">
      <c r="A74" t="s">
        <v>58</v>
      </c>
      <c r="B74">
        <v>0</v>
      </c>
      <c r="C74">
        <v>0</v>
      </c>
      <c r="D74">
        <v>0</v>
      </c>
      <c r="E74">
        <v>0</v>
      </c>
      <c r="F74">
        <v>2</v>
      </c>
      <c r="G74">
        <v>0</v>
      </c>
    </row>
    <row r="75" spans="1:7" x14ac:dyDescent="0.25">
      <c r="A75" t="s">
        <v>59</v>
      </c>
      <c r="B75">
        <v>36</v>
      </c>
      <c r="C75">
        <v>0</v>
      </c>
      <c r="D75">
        <v>247</v>
      </c>
      <c r="E75">
        <v>0</v>
      </c>
      <c r="F75">
        <v>708</v>
      </c>
      <c r="G75">
        <v>5</v>
      </c>
    </row>
    <row r="76" spans="1:7" x14ac:dyDescent="0.25">
      <c r="A76" t="s">
        <v>60</v>
      </c>
      <c r="B76">
        <v>35</v>
      </c>
      <c r="C76">
        <v>0</v>
      </c>
      <c r="D76">
        <v>389</v>
      </c>
      <c r="E76">
        <v>0</v>
      </c>
      <c r="F76">
        <v>299</v>
      </c>
      <c r="G76">
        <v>13</v>
      </c>
    </row>
    <row r="77" spans="1:7" x14ac:dyDescent="0.25">
      <c r="A77" t="s">
        <v>613</v>
      </c>
      <c r="B77">
        <v>1</v>
      </c>
      <c r="C77">
        <v>0</v>
      </c>
      <c r="D77">
        <v>0</v>
      </c>
      <c r="E77">
        <v>0</v>
      </c>
      <c r="F77">
        <v>2</v>
      </c>
      <c r="G77">
        <v>0</v>
      </c>
    </row>
    <row r="78" spans="1:7" x14ac:dyDescent="0.25">
      <c r="A78" t="s">
        <v>61</v>
      </c>
      <c r="B78">
        <v>13</v>
      </c>
      <c r="C78">
        <v>0</v>
      </c>
      <c r="D78">
        <v>833</v>
      </c>
      <c r="E78">
        <v>0</v>
      </c>
      <c r="F78">
        <v>252</v>
      </c>
      <c r="G78">
        <v>7</v>
      </c>
    </row>
    <row r="79" spans="1:7" x14ac:dyDescent="0.25">
      <c r="A79" t="s">
        <v>260</v>
      </c>
    </row>
    <row r="80" spans="1:7" x14ac:dyDescent="0.25">
      <c r="A80" t="s">
        <v>62</v>
      </c>
      <c r="B80">
        <v>9</v>
      </c>
      <c r="C80">
        <v>0</v>
      </c>
      <c r="D80">
        <v>67</v>
      </c>
      <c r="E80">
        <v>1</v>
      </c>
      <c r="F80">
        <v>123</v>
      </c>
      <c r="G80">
        <v>1</v>
      </c>
    </row>
    <row r="81" spans="1:7" x14ac:dyDescent="0.25">
      <c r="A81" t="s">
        <v>63</v>
      </c>
      <c r="B81">
        <v>3</v>
      </c>
      <c r="C81">
        <v>0</v>
      </c>
      <c r="D81">
        <v>0</v>
      </c>
      <c r="E81">
        <v>0</v>
      </c>
      <c r="F81">
        <v>63</v>
      </c>
      <c r="G81">
        <v>0</v>
      </c>
    </row>
    <row r="82" spans="1:7" x14ac:dyDescent="0.25">
      <c r="A82" t="s">
        <v>64</v>
      </c>
      <c r="B82">
        <v>20</v>
      </c>
      <c r="C82">
        <v>0</v>
      </c>
      <c r="D82">
        <v>243</v>
      </c>
      <c r="E82">
        <v>0</v>
      </c>
      <c r="F82">
        <v>413</v>
      </c>
      <c r="G82">
        <v>13</v>
      </c>
    </row>
    <row r="83" spans="1:7" x14ac:dyDescent="0.25">
      <c r="A83" t="s">
        <v>65</v>
      </c>
      <c r="B83">
        <v>3</v>
      </c>
      <c r="C83">
        <v>0</v>
      </c>
      <c r="D83">
        <v>14</v>
      </c>
      <c r="E83">
        <v>0</v>
      </c>
      <c r="F83">
        <v>43</v>
      </c>
      <c r="G83">
        <v>1</v>
      </c>
    </row>
    <row r="84" spans="1:7" x14ac:dyDescent="0.25">
      <c r="A84" t="s">
        <v>594</v>
      </c>
      <c r="B84">
        <v>1</v>
      </c>
      <c r="C84">
        <v>0</v>
      </c>
      <c r="D84">
        <v>0</v>
      </c>
      <c r="E84">
        <v>0</v>
      </c>
      <c r="F84">
        <v>13</v>
      </c>
      <c r="G84">
        <v>0</v>
      </c>
    </row>
    <row r="85" spans="1:7" x14ac:dyDescent="0.25">
      <c r="A85" t="s">
        <v>261</v>
      </c>
      <c r="B85">
        <v>0</v>
      </c>
      <c r="C85">
        <v>0</v>
      </c>
      <c r="D85">
        <v>0</v>
      </c>
      <c r="E85">
        <v>0</v>
      </c>
      <c r="F85">
        <v>9</v>
      </c>
      <c r="G85">
        <v>0</v>
      </c>
    </row>
    <row r="86" spans="1:7" x14ac:dyDescent="0.25">
      <c r="A86" t="s">
        <v>66</v>
      </c>
      <c r="B86">
        <v>4</v>
      </c>
      <c r="C86">
        <v>0</v>
      </c>
      <c r="D86">
        <v>31</v>
      </c>
      <c r="E86">
        <v>0</v>
      </c>
      <c r="F86">
        <v>66</v>
      </c>
      <c r="G86">
        <v>0</v>
      </c>
    </row>
    <row r="87" spans="1:7" x14ac:dyDescent="0.25">
      <c r="A87" t="s">
        <v>67</v>
      </c>
      <c r="B87">
        <v>3</v>
      </c>
      <c r="C87">
        <v>0</v>
      </c>
      <c r="D87">
        <v>0</v>
      </c>
      <c r="E87">
        <v>0</v>
      </c>
      <c r="F87">
        <v>41</v>
      </c>
      <c r="G87">
        <v>0</v>
      </c>
    </row>
    <row r="88" spans="1:7" x14ac:dyDescent="0.25">
      <c r="A88" t="s">
        <v>68</v>
      </c>
      <c r="B88">
        <v>11</v>
      </c>
      <c r="C88">
        <v>0</v>
      </c>
      <c r="D88">
        <v>37</v>
      </c>
      <c r="E88">
        <v>0</v>
      </c>
      <c r="F88">
        <v>159</v>
      </c>
      <c r="G88">
        <v>0</v>
      </c>
    </row>
    <row r="89" spans="1:7" x14ac:dyDescent="0.25">
      <c r="A89" t="s">
        <v>69</v>
      </c>
      <c r="B89">
        <v>6</v>
      </c>
      <c r="C89">
        <v>0</v>
      </c>
      <c r="D89">
        <v>1</v>
      </c>
      <c r="E89">
        <v>1</v>
      </c>
      <c r="F89">
        <v>81</v>
      </c>
      <c r="G89">
        <v>0</v>
      </c>
    </row>
    <row r="90" spans="1:7" x14ac:dyDescent="0.25">
      <c r="A90" t="s">
        <v>70</v>
      </c>
      <c r="B90">
        <v>4</v>
      </c>
      <c r="C90">
        <v>0</v>
      </c>
      <c r="D90">
        <v>45</v>
      </c>
      <c r="E90">
        <v>0</v>
      </c>
      <c r="F90">
        <v>73</v>
      </c>
      <c r="G90">
        <v>0</v>
      </c>
    </row>
    <row r="91" spans="1:7" x14ac:dyDescent="0.25">
      <c r="A91" t="s">
        <v>662</v>
      </c>
    </row>
    <row r="92" spans="1:7" x14ac:dyDescent="0.25">
      <c r="A92" t="s">
        <v>389</v>
      </c>
      <c r="B92">
        <v>0</v>
      </c>
      <c r="C92">
        <v>0</v>
      </c>
      <c r="D92">
        <v>0</v>
      </c>
      <c r="E92">
        <v>0</v>
      </c>
      <c r="F92">
        <v>4</v>
      </c>
      <c r="G92">
        <v>0</v>
      </c>
    </row>
    <row r="93" spans="1:7" x14ac:dyDescent="0.25">
      <c r="A93" t="s">
        <v>71</v>
      </c>
      <c r="B93">
        <v>1</v>
      </c>
      <c r="C93">
        <v>0</v>
      </c>
      <c r="D93">
        <v>0</v>
      </c>
      <c r="E93">
        <v>0</v>
      </c>
      <c r="F93">
        <v>7</v>
      </c>
      <c r="G93">
        <v>0</v>
      </c>
    </row>
    <row r="94" spans="1:7" x14ac:dyDescent="0.25">
      <c r="A94" t="s">
        <v>72</v>
      </c>
      <c r="B94">
        <v>2</v>
      </c>
      <c r="C94">
        <v>0</v>
      </c>
      <c r="D94">
        <v>6</v>
      </c>
      <c r="E94">
        <v>0</v>
      </c>
      <c r="F94">
        <v>30</v>
      </c>
      <c r="G94">
        <v>0</v>
      </c>
    </row>
    <row r="95" spans="1:7" x14ac:dyDescent="0.25">
      <c r="A95" t="s">
        <v>73</v>
      </c>
      <c r="B95">
        <v>0</v>
      </c>
      <c r="C95">
        <v>1</v>
      </c>
      <c r="D95">
        <v>0</v>
      </c>
      <c r="E95">
        <v>0</v>
      </c>
      <c r="F95">
        <v>14</v>
      </c>
      <c r="G95">
        <v>0</v>
      </c>
    </row>
    <row r="96" spans="1:7" x14ac:dyDescent="0.25">
      <c r="A96" t="s">
        <v>653</v>
      </c>
      <c r="B96">
        <v>4</v>
      </c>
      <c r="C96">
        <v>0</v>
      </c>
      <c r="D96">
        <v>4</v>
      </c>
      <c r="E96">
        <v>0</v>
      </c>
      <c r="F96">
        <v>76</v>
      </c>
      <c r="G96">
        <v>0</v>
      </c>
    </row>
    <row r="97" spans="1:7" x14ac:dyDescent="0.25">
      <c r="A97" t="s">
        <v>390</v>
      </c>
      <c r="B97">
        <v>39</v>
      </c>
      <c r="C97">
        <v>2</v>
      </c>
      <c r="D97">
        <v>0</v>
      </c>
      <c r="E97">
        <v>0</v>
      </c>
      <c r="F97">
        <v>1132</v>
      </c>
      <c r="G97">
        <v>8</v>
      </c>
    </row>
    <row r="98" spans="1:7" x14ac:dyDescent="0.25">
      <c r="A98" t="s">
        <v>74</v>
      </c>
      <c r="B98">
        <v>6</v>
      </c>
      <c r="C98">
        <v>0</v>
      </c>
      <c r="D98">
        <v>0</v>
      </c>
      <c r="E98">
        <v>0</v>
      </c>
      <c r="F98">
        <v>97</v>
      </c>
      <c r="G98">
        <v>0</v>
      </c>
    </row>
    <row r="99" spans="1:7" x14ac:dyDescent="0.25">
      <c r="A99" t="s">
        <v>75</v>
      </c>
      <c r="B99">
        <v>0</v>
      </c>
      <c r="C99">
        <v>0</v>
      </c>
      <c r="D99">
        <v>0</v>
      </c>
      <c r="E99">
        <v>0</v>
      </c>
      <c r="F99">
        <v>20</v>
      </c>
      <c r="G99">
        <v>0</v>
      </c>
    </row>
    <row r="100" spans="1:7" x14ac:dyDescent="0.25">
      <c r="A100" t="s">
        <v>76</v>
      </c>
      <c r="B100">
        <v>6</v>
      </c>
      <c r="C100">
        <v>0</v>
      </c>
      <c r="D100">
        <v>27</v>
      </c>
      <c r="E100">
        <v>0</v>
      </c>
      <c r="F100">
        <v>81</v>
      </c>
      <c r="G100">
        <v>2</v>
      </c>
    </row>
    <row r="101" spans="1:7" x14ac:dyDescent="0.25">
      <c r="A101" t="s">
        <v>391</v>
      </c>
      <c r="B101">
        <v>1</v>
      </c>
      <c r="C101">
        <v>0</v>
      </c>
      <c r="D101">
        <v>0</v>
      </c>
      <c r="E101">
        <v>0</v>
      </c>
      <c r="F101">
        <v>20</v>
      </c>
      <c r="G101">
        <v>0</v>
      </c>
    </row>
    <row r="102" spans="1:7" x14ac:dyDescent="0.25">
      <c r="A102" t="s">
        <v>77</v>
      </c>
      <c r="B102">
        <v>1</v>
      </c>
      <c r="C102">
        <v>0</v>
      </c>
      <c r="D102">
        <v>4</v>
      </c>
      <c r="E102">
        <v>0</v>
      </c>
      <c r="F102">
        <v>0</v>
      </c>
      <c r="G102">
        <v>0</v>
      </c>
    </row>
    <row r="103" spans="1:7" x14ac:dyDescent="0.25">
      <c r="A103" t="s">
        <v>78</v>
      </c>
      <c r="B103">
        <v>37</v>
      </c>
      <c r="C103">
        <v>0</v>
      </c>
      <c r="D103">
        <v>7</v>
      </c>
      <c r="E103">
        <v>3</v>
      </c>
      <c r="F103">
        <v>696</v>
      </c>
      <c r="G103">
        <v>0</v>
      </c>
    </row>
    <row r="104" spans="1:7" x14ac:dyDescent="0.25">
      <c r="A104" t="s">
        <v>79</v>
      </c>
      <c r="B104">
        <v>1</v>
      </c>
      <c r="C104">
        <v>0</v>
      </c>
      <c r="D104">
        <v>0</v>
      </c>
      <c r="E104">
        <v>0</v>
      </c>
      <c r="F104">
        <v>12</v>
      </c>
      <c r="G104">
        <v>0</v>
      </c>
    </row>
    <row r="105" spans="1:7" x14ac:dyDescent="0.25">
      <c r="A105" t="s">
        <v>80</v>
      </c>
      <c r="B105">
        <v>3</v>
      </c>
      <c r="C105">
        <v>0</v>
      </c>
      <c r="D105">
        <v>0</v>
      </c>
      <c r="E105">
        <v>0</v>
      </c>
      <c r="F105">
        <v>49</v>
      </c>
      <c r="G105">
        <v>2</v>
      </c>
    </row>
    <row r="106" spans="1:7" x14ac:dyDescent="0.25">
      <c r="A106" t="s">
        <v>392</v>
      </c>
      <c r="B106">
        <v>1</v>
      </c>
      <c r="C106">
        <v>0</v>
      </c>
      <c r="D106">
        <v>0</v>
      </c>
      <c r="E106">
        <v>0</v>
      </c>
      <c r="F106">
        <v>3</v>
      </c>
      <c r="G106">
        <v>0</v>
      </c>
    </row>
    <row r="107" spans="1:7" x14ac:dyDescent="0.25">
      <c r="A107" t="s">
        <v>81</v>
      </c>
      <c r="B107">
        <v>22</v>
      </c>
      <c r="C107">
        <v>0</v>
      </c>
      <c r="D107">
        <v>66</v>
      </c>
      <c r="E107">
        <v>0</v>
      </c>
      <c r="F107">
        <v>175</v>
      </c>
      <c r="G107">
        <v>8</v>
      </c>
    </row>
    <row r="108" spans="1:7" x14ac:dyDescent="0.25">
      <c r="A108" t="s">
        <v>265</v>
      </c>
      <c r="B108">
        <v>41</v>
      </c>
      <c r="C108">
        <v>0</v>
      </c>
      <c r="D108">
        <v>205</v>
      </c>
      <c r="E108">
        <v>0</v>
      </c>
      <c r="F108">
        <v>617</v>
      </c>
      <c r="G108">
        <v>4</v>
      </c>
    </row>
    <row r="109" spans="1:7" x14ac:dyDescent="0.25">
      <c r="A109" t="s">
        <v>393</v>
      </c>
      <c r="B109">
        <v>74</v>
      </c>
      <c r="C109">
        <v>2</v>
      </c>
      <c r="D109">
        <v>841</v>
      </c>
      <c r="E109">
        <v>0</v>
      </c>
      <c r="F109">
        <v>680</v>
      </c>
      <c r="G109">
        <v>8</v>
      </c>
    </row>
    <row r="110" spans="1:7" x14ac:dyDescent="0.25">
      <c r="A110" t="s">
        <v>82</v>
      </c>
      <c r="B110">
        <v>3</v>
      </c>
      <c r="C110">
        <v>0</v>
      </c>
      <c r="D110">
        <v>0</v>
      </c>
      <c r="E110">
        <v>0</v>
      </c>
      <c r="F110">
        <v>48</v>
      </c>
      <c r="G110">
        <v>0</v>
      </c>
    </row>
    <row r="111" spans="1:7" x14ac:dyDescent="0.25">
      <c r="A111" t="s">
        <v>394</v>
      </c>
      <c r="B111">
        <v>6</v>
      </c>
      <c r="C111">
        <v>0</v>
      </c>
      <c r="D111">
        <v>0</v>
      </c>
      <c r="E111">
        <v>0</v>
      </c>
      <c r="F111">
        <v>84</v>
      </c>
      <c r="G111">
        <v>2</v>
      </c>
    </row>
    <row r="112" spans="1:7" x14ac:dyDescent="0.25">
      <c r="A112" t="s">
        <v>83</v>
      </c>
      <c r="B112">
        <v>2</v>
      </c>
      <c r="C112">
        <v>0</v>
      </c>
      <c r="D112">
        <v>0</v>
      </c>
      <c r="E112">
        <v>0</v>
      </c>
      <c r="F112">
        <v>37</v>
      </c>
      <c r="G112">
        <v>0</v>
      </c>
    </row>
    <row r="113" spans="1:7" x14ac:dyDescent="0.25">
      <c r="A113" t="s">
        <v>598</v>
      </c>
      <c r="B113">
        <v>1</v>
      </c>
      <c r="C113">
        <v>0</v>
      </c>
      <c r="D113">
        <v>0</v>
      </c>
      <c r="E113">
        <v>0</v>
      </c>
      <c r="F113">
        <v>10</v>
      </c>
      <c r="G113">
        <v>0</v>
      </c>
    </row>
    <row r="114" spans="1:7" x14ac:dyDescent="0.25">
      <c r="A114" t="s">
        <v>395</v>
      </c>
      <c r="B114">
        <v>5</v>
      </c>
      <c r="C114">
        <v>0</v>
      </c>
      <c r="D114">
        <v>0</v>
      </c>
      <c r="E114">
        <v>0</v>
      </c>
      <c r="F114">
        <v>75</v>
      </c>
      <c r="G114">
        <v>0</v>
      </c>
    </row>
    <row r="115" spans="1:7" x14ac:dyDescent="0.25">
      <c r="A115" t="s">
        <v>84</v>
      </c>
      <c r="B115">
        <v>2</v>
      </c>
      <c r="C115">
        <v>0</v>
      </c>
      <c r="D115">
        <v>0</v>
      </c>
      <c r="E115">
        <v>0</v>
      </c>
      <c r="F115">
        <v>46</v>
      </c>
      <c r="G115">
        <v>1</v>
      </c>
    </row>
    <row r="116" spans="1:7" x14ac:dyDescent="0.25">
      <c r="A116" t="s">
        <v>396</v>
      </c>
      <c r="B116">
        <v>1</v>
      </c>
      <c r="C116">
        <v>0</v>
      </c>
      <c r="D116">
        <v>0</v>
      </c>
      <c r="E116">
        <v>0</v>
      </c>
      <c r="F116">
        <v>16</v>
      </c>
      <c r="G116">
        <v>1</v>
      </c>
    </row>
    <row r="117" spans="1:7" x14ac:dyDescent="0.25">
      <c r="A117" t="s">
        <v>85</v>
      </c>
      <c r="B117">
        <v>5</v>
      </c>
      <c r="C117">
        <v>0</v>
      </c>
      <c r="D117">
        <v>23</v>
      </c>
      <c r="E117">
        <v>0</v>
      </c>
      <c r="F117">
        <v>55</v>
      </c>
      <c r="G117">
        <v>0</v>
      </c>
    </row>
    <row r="118" spans="1:7" x14ac:dyDescent="0.25">
      <c r="A118" t="s">
        <v>152</v>
      </c>
      <c r="B118">
        <v>1</v>
      </c>
      <c r="C118">
        <v>0</v>
      </c>
      <c r="D118">
        <v>0</v>
      </c>
      <c r="E118">
        <v>0</v>
      </c>
      <c r="F118">
        <v>20</v>
      </c>
      <c r="G118">
        <v>0</v>
      </c>
    </row>
    <row r="119" spans="1:7" x14ac:dyDescent="0.25">
      <c r="A119" t="s">
        <v>86</v>
      </c>
      <c r="B119">
        <v>18</v>
      </c>
      <c r="C119">
        <v>0</v>
      </c>
      <c r="D119">
        <v>30</v>
      </c>
      <c r="E119">
        <v>0</v>
      </c>
      <c r="F119">
        <v>382</v>
      </c>
      <c r="G119">
        <v>0</v>
      </c>
    </row>
    <row r="120" spans="1:7" x14ac:dyDescent="0.25">
      <c r="A120" t="s">
        <v>87</v>
      </c>
      <c r="B120">
        <v>41</v>
      </c>
      <c r="C120">
        <v>0</v>
      </c>
      <c r="D120">
        <v>1059</v>
      </c>
      <c r="E120">
        <v>0</v>
      </c>
      <c r="F120">
        <v>454</v>
      </c>
      <c r="G120">
        <v>13</v>
      </c>
    </row>
    <row r="121" spans="1:7" x14ac:dyDescent="0.25">
      <c r="A121" t="s">
        <v>88</v>
      </c>
      <c r="B121">
        <v>5</v>
      </c>
      <c r="C121">
        <v>0</v>
      </c>
      <c r="D121">
        <v>44</v>
      </c>
      <c r="E121">
        <v>0</v>
      </c>
      <c r="F121">
        <v>89</v>
      </c>
      <c r="G121">
        <v>0</v>
      </c>
    </row>
    <row r="122" spans="1:7" x14ac:dyDescent="0.25">
      <c r="A122" t="s">
        <v>89</v>
      </c>
      <c r="B122">
        <v>1</v>
      </c>
      <c r="C122">
        <v>0</v>
      </c>
      <c r="D122">
        <v>0</v>
      </c>
      <c r="E122">
        <v>0</v>
      </c>
      <c r="F122">
        <v>5</v>
      </c>
      <c r="G122">
        <v>0</v>
      </c>
    </row>
    <row r="123" spans="1:7" x14ac:dyDescent="0.25">
      <c r="A123" t="s">
        <v>397</v>
      </c>
      <c r="B123">
        <v>2</v>
      </c>
      <c r="C123">
        <v>0</v>
      </c>
      <c r="D123">
        <v>0</v>
      </c>
      <c r="E123">
        <v>0</v>
      </c>
      <c r="F123">
        <v>27</v>
      </c>
      <c r="G123">
        <v>0</v>
      </c>
    </row>
    <row r="124" spans="1:7" x14ac:dyDescent="0.25">
      <c r="A124" t="s">
        <v>90</v>
      </c>
      <c r="B124">
        <v>1</v>
      </c>
      <c r="C124">
        <v>0</v>
      </c>
      <c r="D124">
        <v>0</v>
      </c>
      <c r="E124">
        <v>0</v>
      </c>
      <c r="F124">
        <v>19</v>
      </c>
      <c r="G124">
        <v>0</v>
      </c>
    </row>
    <row r="125" spans="1:7" x14ac:dyDescent="0.25">
      <c r="A125" t="s">
        <v>91</v>
      </c>
      <c r="B125">
        <v>21</v>
      </c>
      <c r="C125">
        <v>0</v>
      </c>
      <c r="D125">
        <v>192</v>
      </c>
      <c r="E125">
        <v>2</v>
      </c>
      <c r="F125">
        <v>219</v>
      </c>
      <c r="G125">
        <v>6</v>
      </c>
    </row>
    <row r="126" spans="1:7" x14ac:dyDescent="0.25">
      <c r="A126" t="s">
        <v>92</v>
      </c>
      <c r="B126">
        <v>1</v>
      </c>
      <c r="C126">
        <v>0</v>
      </c>
      <c r="D126">
        <v>0</v>
      </c>
      <c r="E126">
        <v>0</v>
      </c>
      <c r="F126">
        <v>12</v>
      </c>
      <c r="G126">
        <v>0</v>
      </c>
    </row>
    <row r="127" spans="1:7" x14ac:dyDescent="0.25">
      <c r="A127" t="s">
        <v>93</v>
      </c>
      <c r="B127">
        <v>2</v>
      </c>
      <c r="C127">
        <v>0</v>
      </c>
      <c r="D127">
        <v>0</v>
      </c>
      <c r="E127">
        <v>0</v>
      </c>
      <c r="F127">
        <v>26</v>
      </c>
      <c r="G127">
        <v>0</v>
      </c>
    </row>
    <row r="128" spans="1:7" x14ac:dyDescent="0.25">
      <c r="A128" t="s">
        <v>94</v>
      </c>
      <c r="B128">
        <v>2</v>
      </c>
      <c r="C128">
        <v>0</v>
      </c>
      <c r="D128">
        <v>0</v>
      </c>
      <c r="E128">
        <v>0</v>
      </c>
      <c r="F128">
        <v>9</v>
      </c>
      <c r="G128">
        <v>0</v>
      </c>
    </row>
    <row r="129" spans="1:7" x14ac:dyDescent="0.25">
      <c r="A129" t="s">
        <v>95</v>
      </c>
      <c r="B129">
        <v>8</v>
      </c>
      <c r="C129">
        <v>0</v>
      </c>
      <c r="D129">
        <v>0</v>
      </c>
      <c r="E129">
        <v>0</v>
      </c>
      <c r="F129">
        <v>176</v>
      </c>
      <c r="G129">
        <v>0</v>
      </c>
    </row>
    <row r="130" spans="1:7" x14ac:dyDescent="0.25">
      <c r="A130" t="s">
        <v>96</v>
      </c>
      <c r="B130">
        <v>3</v>
      </c>
      <c r="C130">
        <v>0</v>
      </c>
      <c r="D130">
        <v>57</v>
      </c>
      <c r="E130">
        <v>2</v>
      </c>
      <c r="F130">
        <v>57</v>
      </c>
      <c r="G130">
        <v>2</v>
      </c>
    </row>
    <row r="131" spans="1:7" x14ac:dyDescent="0.25">
      <c r="A131" t="s">
        <v>97</v>
      </c>
      <c r="B131">
        <v>1</v>
      </c>
      <c r="C131">
        <v>0</v>
      </c>
      <c r="D131">
        <v>0</v>
      </c>
      <c r="E131">
        <v>0</v>
      </c>
      <c r="F131">
        <v>12</v>
      </c>
      <c r="G131">
        <v>0</v>
      </c>
    </row>
    <row r="132" spans="1:7" x14ac:dyDescent="0.25">
      <c r="A132" t="s">
        <v>98</v>
      </c>
      <c r="B132">
        <v>2</v>
      </c>
      <c r="C132">
        <v>0</v>
      </c>
      <c r="D132">
        <v>2</v>
      </c>
      <c r="E132">
        <v>0</v>
      </c>
      <c r="F132">
        <v>40</v>
      </c>
      <c r="G132">
        <v>0</v>
      </c>
    </row>
    <row r="133" spans="1:7" x14ac:dyDescent="0.25">
      <c r="A133" t="s">
        <v>99</v>
      </c>
      <c r="B133">
        <v>1</v>
      </c>
      <c r="C133">
        <v>0</v>
      </c>
      <c r="D133">
        <v>0</v>
      </c>
      <c r="E133">
        <v>0</v>
      </c>
      <c r="F133">
        <v>17</v>
      </c>
      <c r="G133">
        <v>0</v>
      </c>
    </row>
    <row r="134" spans="1:7" x14ac:dyDescent="0.25">
      <c r="A134" t="s">
        <v>663</v>
      </c>
    </row>
    <row r="135" spans="1:7" x14ac:dyDescent="0.25">
      <c r="A135" t="s">
        <v>267</v>
      </c>
      <c r="B135">
        <v>22</v>
      </c>
      <c r="C135">
        <v>1</v>
      </c>
      <c r="D135">
        <v>27</v>
      </c>
      <c r="E135">
        <v>3</v>
      </c>
      <c r="F135">
        <v>605</v>
      </c>
      <c r="G135">
        <v>62</v>
      </c>
    </row>
    <row r="136" spans="1:7" x14ac:dyDescent="0.25">
      <c r="A136" t="s">
        <v>100</v>
      </c>
      <c r="B136">
        <v>1</v>
      </c>
      <c r="C136">
        <v>0</v>
      </c>
      <c r="D136">
        <v>2</v>
      </c>
      <c r="E136">
        <v>0</v>
      </c>
      <c r="F136">
        <v>12</v>
      </c>
      <c r="G136">
        <v>0</v>
      </c>
    </row>
    <row r="137" spans="1:7" x14ac:dyDescent="0.25">
      <c r="A137" t="s">
        <v>398</v>
      </c>
      <c r="B137">
        <v>27</v>
      </c>
      <c r="C137">
        <v>0</v>
      </c>
      <c r="D137">
        <v>0</v>
      </c>
      <c r="E137">
        <v>0</v>
      </c>
      <c r="F137">
        <v>498</v>
      </c>
      <c r="G137">
        <v>0</v>
      </c>
    </row>
    <row r="138" spans="1:7" x14ac:dyDescent="0.25">
      <c r="A138" t="s">
        <v>101</v>
      </c>
      <c r="B138">
        <v>7</v>
      </c>
      <c r="C138">
        <v>0</v>
      </c>
      <c r="D138">
        <v>5</v>
      </c>
      <c r="E138">
        <v>0</v>
      </c>
      <c r="F138">
        <v>116</v>
      </c>
      <c r="G138">
        <v>0</v>
      </c>
    </row>
    <row r="139" spans="1:7" x14ac:dyDescent="0.25">
      <c r="A139" t="s">
        <v>102</v>
      </c>
      <c r="B139">
        <v>8</v>
      </c>
      <c r="C139">
        <v>0</v>
      </c>
      <c r="D139">
        <v>134</v>
      </c>
      <c r="E139">
        <v>0</v>
      </c>
      <c r="F139">
        <v>84</v>
      </c>
      <c r="G139">
        <v>0</v>
      </c>
    </row>
    <row r="140" spans="1:7" x14ac:dyDescent="0.25">
      <c r="A140" t="s">
        <v>103</v>
      </c>
      <c r="B140">
        <v>7</v>
      </c>
      <c r="C140">
        <v>0</v>
      </c>
      <c r="D140">
        <v>7</v>
      </c>
      <c r="E140">
        <v>0</v>
      </c>
      <c r="F140">
        <v>80</v>
      </c>
      <c r="G140">
        <v>0</v>
      </c>
    </row>
    <row r="141" spans="1:7" x14ac:dyDescent="0.25">
      <c r="A141" t="s">
        <v>104</v>
      </c>
      <c r="B141">
        <v>2</v>
      </c>
      <c r="C141">
        <v>0</v>
      </c>
      <c r="D141">
        <v>11</v>
      </c>
      <c r="E141">
        <v>0</v>
      </c>
      <c r="F141">
        <v>26</v>
      </c>
      <c r="G141">
        <v>1</v>
      </c>
    </row>
    <row r="142" spans="1:7" x14ac:dyDescent="0.25">
      <c r="A142" t="s">
        <v>105</v>
      </c>
      <c r="B142">
        <v>1</v>
      </c>
      <c r="C142">
        <v>0</v>
      </c>
      <c r="D142">
        <v>0</v>
      </c>
      <c r="E142">
        <v>0</v>
      </c>
      <c r="F142">
        <v>4</v>
      </c>
      <c r="G142">
        <v>0</v>
      </c>
    </row>
    <row r="143" spans="1:7" x14ac:dyDescent="0.25">
      <c r="A143" t="s">
        <v>106</v>
      </c>
      <c r="B143">
        <v>17</v>
      </c>
      <c r="C143">
        <v>0</v>
      </c>
      <c r="D143">
        <v>40</v>
      </c>
      <c r="E143">
        <v>0</v>
      </c>
      <c r="F143">
        <v>356</v>
      </c>
      <c r="G143">
        <v>0</v>
      </c>
    </row>
    <row r="144" spans="1:7" x14ac:dyDescent="0.25">
      <c r="A144" t="s">
        <v>654</v>
      </c>
      <c r="B144">
        <v>6</v>
      </c>
      <c r="C144">
        <v>0</v>
      </c>
      <c r="D144">
        <v>16</v>
      </c>
      <c r="E144">
        <v>0</v>
      </c>
      <c r="F144">
        <v>54</v>
      </c>
      <c r="G144">
        <v>0</v>
      </c>
    </row>
    <row r="145" spans="1:7" x14ac:dyDescent="0.25">
      <c r="A145" t="s">
        <v>399</v>
      </c>
      <c r="B145">
        <v>2</v>
      </c>
      <c r="C145">
        <v>0</v>
      </c>
      <c r="D145">
        <v>0</v>
      </c>
      <c r="E145">
        <v>0</v>
      </c>
      <c r="F145">
        <v>21</v>
      </c>
      <c r="G145">
        <v>1</v>
      </c>
    </row>
    <row r="146" spans="1:7" x14ac:dyDescent="0.25">
      <c r="A146" t="s">
        <v>107</v>
      </c>
      <c r="B146">
        <v>21</v>
      </c>
      <c r="C146">
        <v>0</v>
      </c>
      <c r="D146">
        <v>0</v>
      </c>
      <c r="E146">
        <v>0</v>
      </c>
      <c r="F146">
        <v>399</v>
      </c>
      <c r="G146">
        <v>1</v>
      </c>
    </row>
    <row r="147" spans="1:7" x14ac:dyDescent="0.25">
      <c r="A147" t="s">
        <v>600</v>
      </c>
      <c r="B147">
        <v>2</v>
      </c>
      <c r="C147">
        <v>0</v>
      </c>
      <c r="D147">
        <v>0</v>
      </c>
      <c r="E147">
        <v>0</v>
      </c>
      <c r="F147">
        <v>35</v>
      </c>
      <c r="G147">
        <v>0</v>
      </c>
    </row>
    <row r="148" spans="1:7" x14ac:dyDescent="0.25">
      <c r="A148" t="s">
        <v>400</v>
      </c>
      <c r="B148">
        <v>2</v>
      </c>
      <c r="C148">
        <v>0</v>
      </c>
      <c r="D148">
        <v>0</v>
      </c>
      <c r="E148">
        <v>1</v>
      </c>
      <c r="F148">
        <v>68</v>
      </c>
      <c r="G148">
        <v>2</v>
      </c>
    </row>
    <row r="149" spans="1:7" x14ac:dyDescent="0.25">
      <c r="A149" t="s">
        <v>664</v>
      </c>
    </row>
    <row r="150" spans="1:7" x14ac:dyDescent="0.25">
      <c r="A150" t="s">
        <v>108</v>
      </c>
      <c r="B150">
        <v>1</v>
      </c>
      <c r="C150">
        <v>0</v>
      </c>
      <c r="D150">
        <v>4</v>
      </c>
      <c r="E150">
        <v>0</v>
      </c>
      <c r="F150">
        <v>4</v>
      </c>
      <c r="G150">
        <v>0</v>
      </c>
    </row>
    <row r="151" spans="1:7" x14ac:dyDescent="0.25">
      <c r="A151" t="s">
        <v>109</v>
      </c>
      <c r="B151">
        <v>13</v>
      </c>
      <c r="C151">
        <v>1</v>
      </c>
      <c r="D151">
        <v>130</v>
      </c>
      <c r="E151">
        <v>0</v>
      </c>
      <c r="F151">
        <v>235</v>
      </c>
      <c r="G151">
        <v>1</v>
      </c>
    </row>
    <row r="152" spans="1:7" x14ac:dyDescent="0.25">
      <c r="A152" t="s">
        <v>110</v>
      </c>
      <c r="B152">
        <v>30</v>
      </c>
      <c r="C152">
        <v>0</v>
      </c>
      <c r="D152">
        <v>361</v>
      </c>
      <c r="E152">
        <v>0</v>
      </c>
      <c r="F152">
        <v>404</v>
      </c>
      <c r="G152">
        <v>2</v>
      </c>
    </row>
    <row r="153" spans="1:7" x14ac:dyDescent="0.25">
      <c r="A153" t="s">
        <v>111</v>
      </c>
      <c r="B153">
        <v>3</v>
      </c>
      <c r="C153">
        <v>0</v>
      </c>
      <c r="D153">
        <v>0</v>
      </c>
      <c r="E153">
        <v>0</v>
      </c>
      <c r="F153">
        <v>84</v>
      </c>
      <c r="G153">
        <v>0</v>
      </c>
    </row>
    <row r="154" spans="1:7" x14ac:dyDescent="0.25">
      <c r="A154" t="s">
        <v>112</v>
      </c>
      <c r="B154">
        <v>2</v>
      </c>
      <c r="C154">
        <v>0</v>
      </c>
      <c r="D154">
        <v>0</v>
      </c>
      <c r="E154">
        <v>0</v>
      </c>
      <c r="F154">
        <v>45</v>
      </c>
      <c r="G154">
        <v>1</v>
      </c>
    </row>
    <row r="155" spans="1:7" x14ac:dyDescent="0.25">
      <c r="A155" t="s">
        <v>113</v>
      </c>
      <c r="B155">
        <v>3</v>
      </c>
      <c r="C155">
        <v>0</v>
      </c>
      <c r="D155">
        <v>0</v>
      </c>
      <c r="E155">
        <v>0</v>
      </c>
      <c r="F155">
        <v>25</v>
      </c>
      <c r="G155">
        <v>0</v>
      </c>
    </row>
    <row r="156" spans="1:7" x14ac:dyDescent="0.25">
      <c r="A156" t="s">
        <v>114</v>
      </c>
      <c r="B156">
        <v>1</v>
      </c>
      <c r="C156">
        <v>0</v>
      </c>
      <c r="D156">
        <v>0</v>
      </c>
      <c r="E156">
        <v>0</v>
      </c>
      <c r="F156">
        <v>10</v>
      </c>
      <c r="G156">
        <v>0</v>
      </c>
    </row>
    <row r="157" spans="1:7" x14ac:dyDescent="0.25">
      <c r="A157" t="s">
        <v>115</v>
      </c>
      <c r="B157">
        <v>3</v>
      </c>
      <c r="C157">
        <v>1</v>
      </c>
      <c r="D157">
        <v>0</v>
      </c>
      <c r="E157">
        <v>0</v>
      </c>
      <c r="F157">
        <v>68</v>
      </c>
      <c r="G157">
        <v>0</v>
      </c>
    </row>
    <row r="158" spans="1:7" x14ac:dyDescent="0.25">
      <c r="A158" t="s">
        <v>116</v>
      </c>
      <c r="B158">
        <v>5</v>
      </c>
      <c r="C158">
        <v>0</v>
      </c>
      <c r="D158">
        <v>0</v>
      </c>
      <c r="E158">
        <v>0</v>
      </c>
      <c r="F158">
        <v>89</v>
      </c>
      <c r="G158">
        <v>0</v>
      </c>
    </row>
    <row r="159" spans="1:7" x14ac:dyDescent="0.25">
      <c r="A159" t="s">
        <v>117</v>
      </c>
      <c r="B159">
        <v>7</v>
      </c>
      <c r="C159">
        <v>0</v>
      </c>
      <c r="D159">
        <v>100</v>
      </c>
      <c r="E159">
        <v>0</v>
      </c>
      <c r="F159">
        <v>14</v>
      </c>
      <c r="G159">
        <v>0</v>
      </c>
    </row>
    <row r="160" spans="1:7" x14ac:dyDescent="0.25">
      <c r="A160" t="s">
        <v>118</v>
      </c>
      <c r="B160">
        <v>4</v>
      </c>
      <c r="C160">
        <v>0</v>
      </c>
      <c r="D160">
        <v>0</v>
      </c>
      <c r="E160">
        <v>0</v>
      </c>
      <c r="F160">
        <v>45</v>
      </c>
      <c r="G160">
        <v>0</v>
      </c>
    </row>
    <row r="161" spans="1:7" x14ac:dyDescent="0.25">
      <c r="A161" t="s">
        <v>119</v>
      </c>
      <c r="B161">
        <v>7</v>
      </c>
      <c r="C161">
        <v>0</v>
      </c>
      <c r="D161">
        <v>0</v>
      </c>
      <c r="E161">
        <v>0</v>
      </c>
      <c r="F161">
        <v>113</v>
      </c>
      <c r="G161">
        <v>0</v>
      </c>
    </row>
    <row r="162" spans="1:7" x14ac:dyDescent="0.25">
      <c r="A162" t="s">
        <v>401</v>
      </c>
      <c r="B162">
        <v>14</v>
      </c>
      <c r="C162">
        <v>0</v>
      </c>
      <c r="D162">
        <v>96</v>
      </c>
      <c r="E162">
        <v>0</v>
      </c>
      <c r="F162">
        <v>294</v>
      </c>
      <c r="G162">
        <v>0</v>
      </c>
    </row>
    <row r="163" spans="1:7" x14ac:dyDescent="0.25">
      <c r="A163" t="s">
        <v>120</v>
      </c>
      <c r="B163">
        <v>5</v>
      </c>
      <c r="C163">
        <v>0</v>
      </c>
      <c r="D163">
        <v>60</v>
      </c>
      <c r="E163">
        <v>0</v>
      </c>
      <c r="F163">
        <v>71</v>
      </c>
      <c r="G163">
        <v>0</v>
      </c>
    </row>
    <row r="164" spans="1:7" x14ac:dyDescent="0.25">
      <c r="A164" t="s">
        <v>665</v>
      </c>
      <c r="B164">
        <v>0</v>
      </c>
      <c r="C164">
        <v>0</v>
      </c>
      <c r="D164">
        <v>0</v>
      </c>
      <c r="E164">
        <v>0</v>
      </c>
      <c r="F164">
        <v>10</v>
      </c>
      <c r="G164">
        <v>0</v>
      </c>
    </row>
    <row r="165" spans="1:7" x14ac:dyDescent="0.25">
      <c r="A165" t="s">
        <v>402</v>
      </c>
      <c r="B165">
        <v>31</v>
      </c>
      <c r="C165">
        <v>0</v>
      </c>
      <c r="D165">
        <v>165</v>
      </c>
      <c r="E165">
        <v>0</v>
      </c>
      <c r="F165">
        <v>695</v>
      </c>
      <c r="G165">
        <v>2</v>
      </c>
    </row>
    <row r="166" spans="1:7" x14ac:dyDescent="0.25">
      <c r="A166" t="s">
        <v>666</v>
      </c>
      <c r="B166">
        <v>1</v>
      </c>
      <c r="C166">
        <v>0</v>
      </c>
      <c r="D166">
        <v>0</v>
      </c>
      <c r="E166">
        <v>0</v>
      </c>
      <c r="F166">
        <v>21</v>
      </c>
      <c r="G166">
        <v>0</v>
      </c>
    </row>
    <row r="167" spans="1:7" x14ac:dyDescent="0.25">
      <c r="A167" t="s">
        <v>121</v>
      </c>
      <c r="B167">
        <v>44</v>
      </c>
      <c r="C167">
        <v>0</v>
      </c>
      <c r="D167">
        <v>533</v>
      </c>
      <c r="E167">
        <v>0</v>
      </c>
      <c r="F167">
        <v>478</v>
      </c>
      <c r="G167">
        <v>8</v>
      </c>
    </row>
    <row r="168" spans="1:7" x14ac:dyDescent="0.25">
      <c r="A168" t="s">
        <v>122</v>
      </c>
      <c r="B168">
        <v>14</v>
      </c>
      <c r="C168">
        <v>0</v>
      </c>
      <c r="D168">
        <v>33</v>
      </c>
      <c r="E168">
        <v>0</v>
      </c>
      <c r="F168">
        <v>351</v>
      </c>
      <c r="G168">
        <v>0</v>
      </c>
    </row>
    <row r="169" spans="1:7" x14ac:dyDescent="0.25">
      <c r="A169" t="s">
        <v>403</v>
      </c>
      <c r="B169">
        <v>1</v>
      </c>
      <c r="C169">
        <v>0</v>
      </c>
      <c r="D169">
        <v>0</v>
      </c>
      <c r="E169">
        <v>0</v>
      </c>
      <c r="F169">
        <v>14</v>
      </c>
      <c r="G169">
        <v>0</v>
      </c>
    </row>
    <row r="170" spans="1:7" x14ac:dyDescent="0.25">
      <c r="A170" t="s">
        <v>123</v>
      </c>
      <c r="B170">
        <v>1</v>
      </c>
      <c r="C170">
        <v>0</v>
      </c>
      <c r="D170">
        <v>0</v>
      </c>
      <c r="E170">
        <v>0</v>
      </c>
      <c r="F170">
        <v>19</v>
      </c>
      <c r="G170">
        <v>2</v>
      </c>
    </row>
    <row r="171" spans="1:7" x14ac:dyDescent="0.25">
      <c r="A171" t="s">
        <v>124</v>
      </c>
      <c r="B171">
        <v>4</v>
      </c>
      <c r="C171">
        <v>0</v>
      </c>
      <c r="D171">
        <v>11</v>
      </c>
      <c r="E171">
        <v>0</v>
      </c>
      <c r="F171">
        <v>37</v>
      </c>
      <c r="G171">
        <v>1</v>
      </c>
    </row>
    <row r="172" spans="1:7" x14ac:dyDescent="0.25">
      <c r="A172" t="s">
        <v>125</v>
      </c>
      <c r="B172">
        <v>1</v>
      </c>
      <c r="C172">
        <v>1</v>
      </c>
      <c r="D172">
        <v>0</v>
      </c>
      <c r="E172">
        <v>1</v>
      </c>
      <c r="F172">
        <v>48</v>
      </c>
      <c r="G172">
        <v>1</v>
      </c>
    </row>
    <row r="173" spans="1:7" x14ac:dyDescent="0.25">
      <c r="A173" t="s">
        <v>126</v>
      </c>
      <c r="B173">
        <v>1</v>
      </c>
      <c r="C173">
        <v>0</v>
      </c>
      <c r="D173">
        <v>0</v>
      </c>
      <c r="E173">
        <v>0</v>
      </c>
      <c r="F173">
        <v>19</v>
      </c>
      <c r="G173">
        <v>0</v>
      </c>
    </row>
    <row r="174" spans="1:7" x14ac:dyDescent="0.25">
      <c r="A174" t="s">
        <v>127</v>
      </c>
      <c r="B174">
        <v>3</v>
      </c>
      <c r="C174">
        <v>0</v>
      </c>
      <c r="D174">
        <v>0</v>
      </c>
      <c r="E174">
        <v>0</v>
      </c>
      <c r="F174">
        <v>57</v>
      </c>
      <c r="G174">
        <v>0</v>
      </c>
    </row>
    <row r="175" spans="1:7" x14ac:dyDescent="0.25">
      <c r="A175" t="s">
        <v>128</v>
      </c>
      <c r="B175">
        <v>24</v>
      </c>
      <c r="C175">
        <v>0</v>
      </c>
      <c r="D175">
        <v>136</v>
      </c>
      <c r="E175">
        <v>0</v>
      </c>
      <c r="F175">
        <v>373</v>
      </c>
      <c r="G175">
        <v>0</v>
      </c>
    </row>
    <row r="176" spans="1:7" x14ac:dyDescent="0.25">
      <c r="A176" t="s">
        <v>129</v>
      </c>
      <c r="B176">
        <v>5</v>
      </c>
      <c r="C176">
        <v>0</v>
      </c>
      <c r="D176">
        <v>1</v>
      </c>
      <c r="E176">
        <v>0</v>
      </c>
      <c r="F176">
        <v>101</v>
      </c>
      <c r="G176">
        <v>2</v>
      </c>
    </row>
    <row r="177" spans="1:7" x14ac:dyDescent="0.25">
      <c r="A177" t="s">
        <v>130</v>
      </c>
      <c r="B177">
        <v>3</v>
      </c>
      <c r="C177">
        <v>0</v>
      </c>
      <c r="D177">
        <v>5</v>
      </c>
      <c r="E177">
        <v>0</v>
      </c>
      <c r="F177">
        <v>43</v>
      </c>
      <c r="G177">
        <v>0</v>
      </c>
    </row>
    <row r="178" spans="1:7" x14ac:dyDescent="0.25">
      <c r="A178" t="s">
        <v>131</v>
      </c>
      <c r="B178">
        <v>1</v>
      </c>
      <c r="C178">
        <v>0</v>
      </c>
      <c r="D178">
        <v>0</v>
      </c>
      <c r="E178">
        <v>0</v>
      </c>
      <c r="F178">
        <v>4</v>
      </c>
      <c r="G178">
        <v>0</v>
      </c>
    </row>
    <row r="179" spans="1:7" x14ac:dyDescent="0.25">
      <c r="A179" t="s">
        <v>132</v>
      </c>
      <c r="B179">
        <v>2</v>
      </c>
      <c r="C179">
        <v>0</v>
      </c>
      <c r="D179">
        <v>0</v>
      </c>
      <c r="E179">
        <v>0</v>
      </c>
      <c r="F179">
        <v>51</v>
      </c>
      <c r="G179">
        <v>1</v>
      </c>
    </row>
    <row r="180" spans="1:7" x14ac:dyDescent="0.25">
      <c r="A180" t="s">
        <v>133</v>
      </c>
      <c r="B180">
        <v>1</v>
      </c>
      <c r="C180">
        <v>0</v>
      </c>
      <c r="D180">
        <v>0</v>
      </c>
      <c r="E180">
        <v>0</v>
      </c>
      <c r="F180">
        <v>6</v>
      </c>
      <c r="G180">
        <v>0</v>
      </c>
    </row>
    <row r="181" spans="1:7" x14ac:dyDescent="0.25">
      <c r="A181" t="s">
        <v>134</v>
      </c>
      <c r="B181">
        <v>1</v>
      </c>
      <c r="C181">
        <v>0</v>
      </c>
      <c r="D181">
        <v>0</v>
      </c>
      <c r="E181">
        <v>0</v>
      </c>
      <c r="F181">
        <v>7</v>
      </c>
      <c r="G181">
        <v>0</v>
      </c>
    </row>
    <row r="182" spans="1:7" x14ac:dyDescent="0.25">
      <c r="A182" t="s">
        <v>135</v>
      </c>
      <c r="B182">
        <v>1</v>
      </c>
      <c r="C182">
        <v>0</v>
      </c>
      <c r="D182">
        <v>0</v>
      </c>
      <c r="E182">
        <v>0</v>
      </c>
      <c r="F182">
        <v>14</v>
      </c>
      <c r="G182">
        <v>0</v>
      </c>
    </row>
    <row r="183" spans="1:7" x14ac:dyDescent="0.25">
      <c r="A183" t="s">
        <v>136</v>
      </c>
      <c r="B183">
        <v>2</v>
      </c>
      <c r="C183">
        <v>0</v>
      </c>
      <c r="D183">
        <v>0</v>
      </c>
      <c r="E183">
        <v>0</v>
      </c>
      <c r="F183">
        <v>40</v>
      </c>
      <c r="G183">
        <v>1</v>
      </c>
    </row>
    <row r="184" spans="1:7" x14ac:dyDescent="0.25">
      <c r="A184" t="s">
        <v>137</v>
      </c>
      <c r="B184">
        <v>4</v>
      </c>
      <c r="C184">
        <v>0</v>
      </c>
      <c r="D184">
        <v>1</v>
      </c>
      <c r="E184">
        <v>1</v>
      </c>
      <c r="F184">
        <v>107</v>
      </c>
      <c r="G184">
        <v>6</v>
      </c>
    </row>
    <row r="185" spans="1:7" x14ac:dyDescent="0.25">
      <c r="A185" t="s">
        <v>138</v>
      </c>
      <c r="B185">
        <v>6</v>
      </c>
      <c r="C185">
        <v>0</v>
      </c>
      <c r="D185">
        <v>0</v>
      </c>
      <c r="E185">
        <v>0</v>
      </c>
      <c r="F185">
        <v>174</v>
      </c>
      <c r="G185">
        <v>7</v>
      </c>
    </row>
    <row r="186" spans="1:7" x14ac:dyDescent="0.25">
      <c r="A186" t="s">
        <v>274</v>
      </c>
      <c r="B186">
        <v>1</v>
      </c>
      <c r="C186">
        <v>0</v>
      </c>
      <c r="D186">
        <v>0</v>
      </c>
      <c r="E186">
        <v>0</v>
      </c>
      <c r="F186">
        <v>3</v>
      </c>
      <c r="G186">
        <v>0</v>
      </c>
    </row>
    <row r="187" spans="1:7" x14ac:dyDescent="0.25">
      <c r="A187" t="s">
        <v>139</v>
      </c>
      <c r="B187">
        <v>1</v>
      </c>
      <c r="C187">
        <v>0</v>
      </c>
      <c r="D187">
        <v>0</v>
      </c>
      <c r="E187">
        <v>0</v>
      </c>
      <c r="F187">
        <v>18</v>
      </c>
      <c r="G187">
        <v>0</v>
      </c>
    </row>
    <row r="188" spans="1:7" x14ac:dyDescent="0.25">
      <c r="A188" t="s">
        <v>140</v>
      </c>
      <c r="B188">
        <v>41</v>
      </c>
      <c r="C188">
        <v>0</v>
      </c>
      <c r="D188">
        <v>384</v>
      </c>
      <c r="E188">
        <v>2</v>
      </c>
      <c r="F188">
        <v>478</v>
      </c>
      <c r="G188">
        <v>0</v>
      </c>
    </row>
    <row r="189" spans="1:7" x14ac:dyDescent="0.25">
      <c r="A189" t="s">
        <v>404</v>
      </c>
      <c r="B189">
        <v>1</v>
      </c>
      <c r="C189">
        <v>0</v>
      </c>
      <c r="D189">
        <v>0</v>
      </c>
      <c r="E189">
        <v>0</v>
      </c>
      <c r="F189">
        <v>21</v>
      </c>
      <c r="G189">
        <v>0</v>
      </c>
    </row>
    <row r="190" spans="1:7" x14ac:dyDescent="0.25">
      <c r="A190" t="s">
        <v>405</v>
      </c>
      <c r="B190">
        <v>0</v>
      </c>
      <c r="C190">
        <v>0</v>
      </c>
      <c r="D190">
        <v>0</v>
      </c>
      <c r="E190">
        <v>0</v>
      </c>
      <c r="F190">
        <v>9</v>
      </c>
      <c r="G190">
        <v>0</v>
      </c>
    </row>
    <row r="191" spans="1:7" x14ac:dyDescent="0.25">
      <c r="A191" t="s">
        <v>141</v>
      </c>
      <c r="B191">
        <v>0</v>
      </c>
      <c r="C191">
        <v>0</v>
      </c>
      <c r="D191">
        <v>7</v>
      </c>
      <c r="E191">
        <v>0</v>
      </c>
      <c r="F191">
        <v>14</v>
      </c>
      <c r="G191">
        <v>0</v>
      </c>
    </row>
    <row r="192" spans="1:7" x14ac:dyDescent="0.25">
      <c r="A192" t="s">
        <v>142</v>
      </c>
      <c r="B192">
        <v>24</v>
      </c>
      <c r="C192">
        <v>0</v>
      </c>
      <c r="D192">
        <v>422</v>
      </c>
      <c r="E192">
        <v>0</v>
      </c>
      <c r="F192">
        <v>70</v>
      </c>
      <c r="G192">
        <v>2</v>
      </c>
    </row>
    <row r="193" spans="1:7" x14ac:dyDescent="0.25">
      <c r="A193" t="s">
        <v>143</v>
      </c>
      <c r="B193">
        <v>2</v>
      </c>
      <c r="C193">
        <v>0</v>
      </c>
      <c r="D193">
        <v>0</v>
      </c>
      <c r="E193">
        <v>0</v>
      </c>
      <c r="F193">
        <v>47</v>
      </c>
      <c r="G193">
        <v>1</v>
      </c>
    </row>
    <row r="194" spans="1:7" x14ac:dyDescent="0.25">
      <c r="A194" t="s">
        <v>144</v>
      </c>
      <c r="B194">
        <v>1</v>
      </c>
      <c r="C194">
        <v>0</v>
      </c>
      <c r="D194">
        <v>4</v>
      </c>
      <c r="E194">
        <v>0</v>
      </c>
      <c r="F194">
        <v>18</v>
      </c>
      <c r="G194">
        <v>0</v>
      </c>
    </row>
    <row r="195" spans="1:7" x14ac:dyDescent="0.25">
      <c r="A195" t="s">
        <v>145</v>
      </c>
      <c r="B195">
        <v>11</v>
      </c>
      <c r="C195">
        <v>1</v>
      </c>
      <c r="D195">
        <v>144</v>
      </c>
      <c r="E195">
        <v>0</v>
      </c>
      <c r="F195">
        <v>89</v>
      </c>
      <c r="G195">
        <v>0</v>
      </c>
    </row>
    <row r="196" spans="1:7" x14ac:dyDescent="0.25">
      <c r="A196" t="s">
        <v>146</v>
      </c>
      <c r="B196">
        <v>4</v>
      </c>
      <c r="C196">
        <v>0</v>
      </c>
      <c r="D196">
        <v>94</v>
      </c>
      <c r="E196">
        <v>1</v>
      </c>
      <c r="F196">
        <v>94</v>
      </c>
      <c r="G196">
        <v>1</v>
      </c>
    </row>
    <row r="197" spans="1:7" x14ac:dyDescent="0.25">
      <c r="A197" t="s">
        <v>277</v>
      </c>
      <c r="B197">
        <v>0</v>
      </c>
      <c r="C197">
        <v>0</v>
      </c>
      <c r="D197">
        <v>0</v>
      </c>
      <c r="E197">
        <v>0</v>
      </c>
      <c r="F197">
        <v>23</v>
      </c>
      <c r="G197">
        <v>1</v>
      </c>
    </row>
    <row r="198" spans="1:7" x14ac:dyDescent="0.25">
      <c r="A198" t="s">
        <v>147</v>
      </c>
      <c r="B198">
        <v>9</v>
      </c>
      <c r="C198">
        <v>0</v>
      </c>
      <c r="D198">
        <v>0</v>
      </c>
      <c r="E198">
        <v>0</v>
      </c>
      <c r="F198">
        <v>187</v>
      </c>
      <c r="G198">
        <v>1</v>
      </c>
    </row>
    <row r="199" spans="1:7" x14ac:dyDescent="0.25">
      <c r="A199" t="s">
        <v>148</v>
      </c>
      <c r="B199">
        <v>7</v>
      </c>
      <c r="C199">
        <v>0</v>
      </c>
      <c r="D199">
        <v>0</v>
      </c>
      <c r="E199">
        <v>0</v>
      </c>
      <c r="F199">
        <v>128</v>
      </c>
      <c r="G199">
        <v>0</v>
      </c>
    </row>
    <row r="200" spans="1:7" x14ac:dyDescent="0.25">
      <c r="A200" t="s">
        <v>149</v>
      </c>
      <c r="B200">
        <v>45</v>
      </c>
      <c r="C200">
        <v>0</v>
      </c>
      <c r="D200">
        <v>57</v>
      </c>
      <c r="E200">
        <v>0</v>
      </c>
      <c r="F200">
        <v>1068</v>
      </c>
      <c r="G200">
        <v>12</v>
      </c>
    </row>
    <row r="201" spans="1:7" x14ac:dyDescent="0.25">
      <c r="A201" t="s">
        <v>282</v>
      </c>
      <c r="B201">
        <v>1</v>
      </c>
      <c r="C201">
        <v>0</v>
      </c>
      <c r="D201">
        <v>0</v>
      </c>
      <c r="E201">
        <v>0</v>
      </c>
      <c r="F201">
        <v>3</v>
      </c>
      <c r="G201">
        <v>0</v>
      </c>
    </row>
    <row r="202" spans="1:7" x14ac:dyDescent="0.25">
      <c r="A202" t="s">
        <v>150</v>
      </c>
      <c r="B202">
        <v>1</v>
      </c>
      <c r="C202">
        <v>0</v>
      </c>
      <c r="D202">
        <v>0</v>
      </c>
      <c r="E202">
        <v>0</v>
      </c>
      <c r="F202">
        <v>19</v>
      </c>
      <c r="G202">
        <v>0</v>
      </c>
    </row>
    <row r="203" spans="1:7" x14ac:dyDescent="0.25">
      <c r="A203" t="s">
        <v>151</v>
      </c>
      <c r="B203">
        <v>4</v>
      </c>
      <c r="C203">
        <v>0</v>
      </c>
      <c r="D203">
        <v>0</v>
      </c>
      <c r="E203">
        <v>0</v>
      </c>
      <c r="F203">
        <v>74</v>
      </c>
      <c r="G203">
        <v>0</v>
      </c>
    </row>
    <row r="204" spans="1:7" x14ac:dyDescent="0.25">
      <c r="A204" t="s">
        <v>153</v>
      </c>
      <c r="B204">
        <v>8</v>
      </c>
      <c r="C204">
        <v>0</v>
      </c>
      <c r="D204">
        <v>22</v>
      </c>
      <c r="E204">
        <v>0</v>
      </c>
      <c r="F204">
        <v>152</v>
      </c>
      <c r="G204">
        <v>0</v>
      </c>
    </row>
    <row r="205" spans="1:7" x14ac:dyDescent="0.25">
      <c r="A205" t="s">
        <v>154</v>
      </c>
      <c r="B205">
        <v>3</v>
      </c>
      <c r="C205">
        <v>0</v>
      </c>
      <c r="D205">
        <v>15</v>
      </c>
      <c r="E205">
        <v>0</v>
      </c>
      <c r="F205">
        <v>41</v>
      </c>
      <c r="G205">
        <v>0</v>
      </c>
    </row>
    <row r="206" spans="1:7" x14ac:dyDescent="0.25">
      <c r="A206" t="s">
        <v>155</v>
      </c>
      <c r="B206">
        <v>2</v>
      </c>
      <c r="C206">
        <v>0</v>
      </c>
      <c r="D206">
        <v>0</v>
      </c>
      <c r="E206">
        <v>0</v>
      </c>
      <c r="F206">
        <v>40</v>
      </c>
      <c r="G206">
        <v>0</v>
      </c>
    </row>
    <row r="207" spans="1:7" x14ac:dyDescent="0.25">
      <c r="A207" t="s">
        <v>156</v>
      </c>
      <c r="B207">
        <v>2</v>
      </c>
      <c r="C207">
        <v>0</v>
      </c>
      <c r="D207">
        <v>4</v>
      </c>
      <c r="E207">
        <v>0</v>
      </c>
      <c r="F207">
        <v>36</v>
      </c>
      <c r="G207">
        <v>0</v>
      </c>
    </row>
    <row r="208" spans="1:7" x14ac:dyDescent="0.25">
      <c r="A208" t="s">
        <v>157</v>
      </c>
      <c r="B208">
        <v>45</v>
      </c>
      <c r="C208">
        <v>4</v>
      </c>
      <c r="D208">
        <v>251</v>
      </c>
      <c r="E208">
        <v>0</v>
      </c>
      <c r="F208">
        <v>572</v>
      </c>
      <c r="G208">
        <v>22</v>
      </c>
    </row>
    <row r="209" spans="1:7" x14ac:dyDescent="0.25">
      <c r="A209" t="s">
        <v>158</v>
      </c>
      <c r="B209">
        <v>2</v>
      </c>
      <c r="C209">
        <v>0</v>
      </c>
      <c r="D209">
        <v>0</v>
      </c>
      <c r="E209">
        <v>0</v>
      </c>
      <c r="F209">
        <v>27</v>
      </c>
      <c r="G209">
        <v>0</v>
      </c>
    </row>
    <row r="210" spans="1:7" x14ac:dyDescent="0.25">
      <c r="A210" t="s">
        <v>159</v>
      </c>
      <c r="B210">
        <v>37</v>
      </c>
      <c r="C210">
        <v>0</v>
      </c>
      <c r="D210">
        <v>147</v>
      </c>
      <c r="E210">
        <v>0</v>
      </c>
      <c r="F210">
        <v>486</v>
      </c>
      <c r="G210">
        <v>6</v>
      </c>
    </row>
    <row r="211" spans="1:7" x14ac:dyDescent="0.25">
      <c r="A211" t="s">
        <v>406</v>
      </c>
      <c r="B211">
        <v>3</v>
      </c>
      <c r="C211">
        <v>2</v>
      </c>
      <c r="D211">
        <v>5</v>
      </c>
      <c r="E211">
        <v>0</v>
      </c>
      <c r="F211">
        <v>98</v>
      </c>
      <c r="G211">
        <v>4</v>
      </c>
    </row>
    <row r="212" spans="1:7" x14ac:dyDescent="0.25">
      <c r="A212" t="s">
        <v>407</v>
      </c>
      <c r="B212">
        <v>1</v>
      </c>
      <c r="C212">
        <v>0</v>
      </c>
      <c r="D212">
        <v>0</v>
      </c>
      <c r="E212">
        <v>0</v>
      </c>
      <c r="F212">
        <v>26</v>
      </c>
      <c r="G212">
        <v>0</v>
      </c>
    </row>
    <row r="213" spans="1:7" x14ac:dyDescent="0.25">
      <c r="A213" t="s">
        <v>160</v>
      </c>
      <c r="B213">
        <v>6</v>
      </c>
      <c r="C213">
        <v>0</v>
      </c>
      <c r="D213">
        <v>0</v>
      </c>
      <c r="E213">
        <v>0</v>
      </c>
      <c r="F213">
        <v>103</v>
      </c>
      <c r="G213">
        <v>0</v>
      </c>
    </row>
    <row r="214" spans="1:7" x14ac:dyDescent="0.25">
      <c r="A214" t="s">
        <v>408</v>
      </c>
      <c r="B214">
        <v>7</v>
      </c>
      <c r="C214">
        <v>0</v>
      </c>
      <c r="D214">
        <v>0</v>
      </c>
      <c r="E214">
        <v>0</v>
      </c>
      <c r="F214">
        <v>169</v>
      </c>
      <c r="G214">
        <v>0</v>
      </c>
    </row>
    <row r="215" spans="1:7" x14ac:dyDescent="0.25">
      <c r="A215" t="s">
        <v>161</v>
      </c>
      <c r="B215">
        <v>8</v>
      </c>
      <c r="C215">
        <v>0</v>
      </c>
      <c r="D215">
        <v>45</v>
      </c>
      <c r="E215">
        <v>0</v>
      </c>
      <c r="F215">
        <v>117</v>
      </c>
      <c r="G215">
        <v>2</v>
      </c>
    </row>
    <row r="216" spans="1:7" x14ac:dyDescent="0.25">
      <c r="A216" t="s">
        <v>162</v>
      </c>
      <c r="B216">
        <v>0</v>
      </c>
      <c r="C216">
        <v>0</v>
      </c>
      <c r="D216">
        <v>0</v>
      </c>
      <c r="E216">
        <v>0</v>
      </c>
      <c r="F216">
        <v>2</v>
      </c>
      <c r="G216">
        <v>0</v>
      </c>
    </row>
    <row r="217" spans="1:7" x14ac:dyDescent="0.25">
      <c r="A217" t="s">
        <v>163</v>
      </c>
      <c r="B217">
        <v>1</v>
      </c>
      <c r="C217">
        <v>0</v>
      </c>
      <c r="D217">
        <v>0</v>
      </c>
      <c r="E217">
        <v>0</v>
      </c>
      <c r="F217">
        <v>19</v>
      </c>
      <c r="G217">
        <v>0</v>
      </c>
    </row>
    <row r="218" spans="1:7" x14ac:dyDescent="0.25">
      <c r="A218" t="s">
        <v>603</v>
      </c>
      <c r="B218">
        <v>5</v>
      </c>
      <c r="C218">
        <v>0</v>
      </c>
      <c r="D218">
        <v>0</v>
      </c>
      <c r="E218">
        <v>0</v>
      </c>
      <c r="F218">
        <v>78</v>
      </c>
      <c r="G218">
        <v>0</v>
      </c>
    </row>
    <row r="219" spans="1:7" x14ac:dyDescent="0.25">
      <c r="A219" t="s">
        <v>164</v>
      </c>
      <c r="B219">
        <v>2</v>
      </c>
      <c r="C219">
        <v>0</v>
      </c>
      <c r="D219">
        <v>34</v>
      </c>
      <c r="E219">
        <v>0</v>
      </c>
      <c r="F219">
        <v>20</v>
      </c>
      <c r="G219">
        <v>0</v>
      </c>
    </row>
    <row r="220" spans="1:7" x14ac:dyDescent="0.25">
      <c r="A220" t="s">
        <v>604</v>
      </c>
      <c r="B220">
        <v>1</v>
      </c>
      <c r="C220">
        <v>0</v>
      </c>
      <c r="D220">
        <v>0</v>
      </c>
      <c r="E220">
        <v>0</v>
      </c>
      <c r="F220">
        <v>5</v>
      </c>
      <c r="G220">
        <v>0</v>
      </c>
    </row>
    <row r="221" spans="1:7" x14ac:dyDescent="0.25">
      <c r="A221" t="s">
        <v>409</v>
      </c>
      <c r="B221">
        <v>98</v>
      </c>
      <c r="C221">
        <v>4</v>
      </c>
      <c r="D221">
        <v>1792</v>
      </c>
      <c r="E221">
        <v>5</v>
      </c>
      <c r="F221">
        <v>2601</v>
      </c>
      <c r="G221">
        <v>22</v>
      </c>
    </row>
    <row r="222" spans="1:7" x14ac:dyDescent="0.25">
      <c r="A222" t="s">
        <v>165</v>
      </c>
      <c r="B222">
        <v>16</v>
      </c>
      <c r="C222">
        <v>0</v>
      </c>
      <c r="D222">
        <v>135</v>
      </c>
      <c r="E222">
        <v>0</v>
      </c>
      <c r="F222">
        <v>133</v>
      </c>
      <c r="G222">
        <v>0</v>
      </c>
    </row>
    <row r="223" spans="1:7" x14ac:dyDescent="0.25">
      <c r="A223" t="s">
        <v>166</v>
      </c>
      <c r="B223">
        <v>11</v>
      </c>
      <c r="C223">
        <v>0</v>
      </c>
      <c r="D223">
        <v>0</v>
      </c>
      <c r="E223">
        <v>0</v>
      </c>
      <c r="F223">
        <v>162</v>
      </c>
      <c r="G223">
        <v>0</v>
      </c>
    </row>
    <row r="224" spans="1:7" x14ac:dyDescent="0.25">
      <c r="A224" t="s">
        <v>167</v>
      </c>
      <c r="B224">
        <v>2</v>
      </c>
      <c r="C224">
        <v>0</v>
      </c>
      <c r="D224">
        <v>0</v>
      </c>
      <c r="E224">
        <v>0</v>
      </c>
      <c r="F224">
        <v>20</v>
      </c>
      <c r="G224">
        <v>0</v>
      </c>
    </row>
    <row r="225" spans="1:7" x14ac:dyDescent="0.25">
      <c r="A225" t="s">
        <v>168</v>
      </c>
      <c r="B225">
        <v>9</v>
      </c>
      <c r="C225">
        <v>0</v>
      </c>
      <c r="D225">
        <v>34</v>
      </c>
      <c r="E225">
        <v>0</v>
      </c>
      <c r="F225">
        <v>135</v>
      </c>
      <c r="G225">
        <v>1</v>
      </c>
    </row>
    <row r="226" spans="1:7" x14ac:dyDescent="0.25">
      <c r="A226" t="s">
        <v>410</v>
      </c>
      <c r="B226">
        <v>0</v>
      </c>
      <c r="C226">
        <v>0</v>
      </c>
      <c r="D226">
        <v>0</v>
      </c>
      <c r="E226">
        <v>0</v>
      </c>
      <c r="F226">
        <v>2</v>
      </c>
      <c r="G226">
        <v>0</v>
      </c>
    </row>
    <row r="227" spans="1:7" x14ac:dyDescent="0.25">
      <c r="A227" t="s">
        <v>169</v>
      </c>
      <c r="B227">
        <v>7</v>
      </c>
      <c r="C227">
        <v>0</v>
      </c>
      <c r="D227">
        <v>87</v>
      </c>
      <c r="E227">
        <v>0</v>
      </c>
      <c r="F227">
        <v>154</v>
      </c>
      <c r="G227">
        <v>0</v>
      </c>
    </row>
    <row r="228" spans="1:7" x14ac:dyDescent="0.25">
      <c r="A228" t="s">
        <v>655</v>
      </c>
      <c r="B228">
        <v>22</v>
      </c>
      <c r="C228">
        <v>0</v>
      </c>
      <c r="D228">
        <v>169</v>
      </c>
      <c r="E228">
        <v>2</v>
      </c>
      <c r="F228">
        <v>421</v>
      </c>
      <c r="G228">
        <v>3</v>
      </c>
    </row>
    <row r="229" spans="1:7" x14ac:dyDescent="0.25">
      <c r="A229" t="s">
        <v>170</v>
      </c>
      <c r="B229">
        <v>0</v>
      </c>
      <c r="C229">
        <v>0</v>
      </c>
      <c r="D229">
        <v>0</v>
      </c>
      <c r="E229">
        <v>0</v>
      </c>
      <c r="F229">
        <v>5</v>
      </c>
      <c r="G229">
        <v>0</v>
      </c>
    </row>
    <row r="230" spans="1:7" x14ac:dyDescent="0.25">
      <c r="A230" t="s">
        <v>171</v>
      </c>
      <c r="B230">
        <v>0</v>
      </c>
      <c r="C230">
        <v>0</v>
      </c>
      <c r="D230">
        <v>0</v>
      </c>
      <c r="E230">
        <v>0</v>
      </c>
      <c r="F230">
        <v>6</v>
      </c>
      <c r="G230">
        <v>0</v>
      </c>
    </row>
    <row r="231" spans="1:7" x14ac:dyDescent="0.25">
      <c r="A231" t="s">
        <v>172</v>
      </c>
      <c r="B231">
        <v>21</v>
      </c>
      <c r="C231">
        <v>0</v>
      </c>
      <c r="D231">
        <v>375</v>
      </c>
      <c r="E231">
        <v>0</v>
      </c>
      <c r="F231">
        <v>197</v>
      </c>
      <c r="G231">
        <v>1</v>
      </c>
    </row>
    <row r="232" spans="1:7" x14ac:dyDescent="0.25">
      <c r="A232" t="s">
        <v>173</v>
      </c>
      <c r="B232">
        <v>13</v>
      </c>
      <c r="C232">
        <v>1</v>
      </c>
      <c r="D232">
        <v>68</v>
      </c>
      <c r="E232">
        <v>0</v>
      </c>
      <c r="F232">
        <v>225</v>
      </c>
      <c r="G232">
        <v>2</v>
      </c>
    </row>
    <row r="233" spans="1:7" x14ac:dyDescent="0.25">
      <c r="A233" t="s">
        <v>174</v>
      </c>
      <c r="B233">
        <v>3</v>
      </c>
      <c r="C233">
        <v>0</v>
      </c>
      <c r="D233">
        <v>0</v>
      </c>
      <c r="E233">
        <v>0</v>
      </c>
      <c r="F233">
        <v>33</v>
      </c>
      <c r="G233">
        <v>0</v>
      </c>
    </row>
    <row r="234" spans="1:7" x14ac:dyDescent="0.25">
      <c r="A234" t="s">
        <v>607</v>
      </c>
      <c r="B234">
        <v>2</v>
      </c>
      <c r="C234">
        <v>0</v>
      </c>
      <c r="D234">
        <v>5</v>
      </c>
      <c r="E234">
        <v>0</v>
      </c>
      <c r="F234">
        <v>32</v>
      </c>
      <c r="G234">
        <v>0</v>
      </c>
    </row>
    <row r="235" spans="1:7" x14ac:dyDescent="0.25">
      <c r="A235" t="s">
        <v>176</v>
      </c>
      <c r="B235">
        <v>22</v>
      </c>
      <c r="C235">
        <v>2</v>
      </c>
      <c r="D235">
        <v>328</v>
      </c>
      <c r="E235">
        <v>0</v>
      </c>
      <c r="F235">
        <v>164</v>
      </c>
      <c r="G235">
        <v>3</v>
      </c>
    </row>
    <row r="236" spans="1:7" x14ac:dyDescent="0.25">
      <c r="A236" t="s">
        <v>177</v>
      </c>
      <c r="B236">
        <v>6</v>
      </c>
      <c r="C236">
        <v>0</v>
      </c>
      <c r="D236">
        <v>38</v>
      </c>
      <c r="E236">
        <v>0</v>
      </c>
      <c r="F236">
        <v>59</v>
      </c>
      <c r="G236">
        <v>1</v>
      </c>
    </row>
    <row r="237" spans="1:7" x14ac:dyDescent="0.25">
      <c r="A237" t="s">
        <v>178</v>
      </c>
      <c r="B237">
        <v>1</v>
      </c>
      <c r="C237">
        <v>0</v>
      </c>
      <c r="D237">
        <v>0</v>
      </c>
      <c r="E237">
        <v>0</v>
      </c>
      <c r="F237">
        <v>12</v>
      </c>
      <c r="G237">
        <v>0</v>
      </c>
    </row>
    <row r="238" spans="1:7" x14ac:dyDescent="0.25">
      <c r="A238" t="s">
        <v>179</v>
      </c>
      <c r="B238">
        <v>68</v>
      </c>
      <c r="C238">
        <v>0</v>
      </c>
      <c r="D238">
        <v>832</v>
      </c>
      <c r="E238">
        <v>0</v>
      </c>
      <c r="F238">
        <v>889</v>
      </c>
      <c r="G238">
        <v>5</v>
      </c>
    </row>
    <row r="239" spans="1:7" x14ac:dyDescent="0.25">
      <c r="A239" t="s">
        <v>180</v>
      </c>
      <c r="B239">
        <v>1</v>
      </c>
      <c r="C239">
        <v>0</v>
      </c>
      <c r="D239">
        <v>0</v>
      </c>
      <c r="E239">
        <v>0</v>
      </c>
      <c r="F239">
        <v>13</v>
      </c>
      <c r="G239">
        <v>0</v>
      </c>
    </row>
    <row r="240" spans="1:7" x14ac:dyDescent="0.25">
      <c r="A240" t="s">
        <v>411</v>
      </c>
      <c r="B240">
        <v>1</v>
      </c>
      <c r="C240">
        <v>0</v>
      </c>
      <c r="D240">
        <v>0</v>
      </c>
      <c r="E240">
        <v>0</v>
      </c>
      <c r="F240">
        <v>18</v>
      </c>
      <c r="G240">
        <v>0</v>
      </c>
    </row>
    <row r="241" spans="1:7" x14ac:dyDescent="0.25">
      <c r="A241" t="s">
        <v>181</v>
      </c>
      <c r="B241">
        <v>15</v>
      </c>
      <c r="C241">
        <v>0</v>
      </c>
      <c r="D241">
        <v>97</v>
      </c>
      <c r="E241">
        <v>0</v>
      </c>
      <c r="F241">
        <v>205</v>
      </c>
      <c r="G241">
        <v>1</v>
      </c>
    </row>
    <row r="242" spans="1:7" x14ac:dyDescent="0.25">
      <c r="A242" t="s">
        <v>667</v>
      </c>
      <c r="B242">
        <v>0</v>
      </c>
      <c r="C242">
        <v>0</v>
      </c>
      <c r="D242">
        <v>0</v>
      </c>
      <c r="E242">
        <v>0</v>
      </c>
      <c r="F242">
        <v>2</v>
      </c>
      <c r="G242">
        <v>0</v>
      </c>
    </row>
    <row r="243" spans="1:7" x14ac:dyDescent="0.25">
      <c r="A243" t="s">
        <v>182</v>
      </c>
      <c r="B243">
        <v>0</v>
      </c>
      <c r="C243">
        <v>0</v>
      </c>
      <c r="D243">
        <v>0</v>
      </c>
      <c r="E243">
        <v>0</v>
      </c>
      <c r="F243">
        <v>2</v>
      </c>
      <c r="G243">
        <v>0</v>
      </c>
    </row>
    <row r="244" spans="1:7" x14ac:dyDescent="0.25">
      <c r="A244" t="s">
        <v>668</v>
      </c>
      <c r="B244">
        <v>0</v>
      </c>
      <c r="C244">
        <v>0</v>
      </c>
      <c r="D244">
        <v>0</v>
      </c>
      <c r="E244">
        <v>0</v>
      </c>
      <c r="F244">
        <v>1</v>
      </c>
      <c r="G244">
        <v>0</v>
      </c>
    </row>
    <row r="245" spans="1:7" x14ac:dyDescent="0.25">
      <c r="A245" t="s">
        <v>183</v>
      </c>
      <c r="B245">
        <v>6</v>
      </c>
      <c r="C245">
        <v>0</v>
      </c>
      <c r="D245">
        <v>7</v>
      </c>
      <c r="E245">
        <v>0</v>
      </c>
      <c r="F245">
        <v>132</v>
      </c>
      <c r="G245">
        <v>1</v>
      </c>
    </row>
    <row r="246" spans="1:7" x14ac:dyDescent="0.25">
      <c r="A246" t="s">
        <v>184</v>
      </c>
      <c r="B246">
        <v>1</v>
      </c>
      <c r="C246">
        <v>0</v>
      </c>
      <c r="D246">
        <v>0</v>
      </c>
      <c r="E246">
        <v>0</v>
      </c>
      <c r="F246">
        <v>4</v>
      </c>
      <c r="G246">
        <v>0</v>
      </c>
    </row>
    <row r="247" spans="1:7" x14ac:dyDescent="0.25">
      <c r="A247" t="s">
        <v>185</v>
      </c>
      <c r="B247">
        <v>4</v>
      </c>
      <c r="C247">
        <v>0</v>
      </c>
      <c r="D247">
        <v>0</v>
      </c>
      <c r="E247">
        <v>0</v>
      </c>
      <c r="F247">
        <v>61</v>
      </c>
      <c r="G247">
        <v>0</v>
      </c>
    </row>
    <row r="248" spans="1:7" x14ac:dyDescent="0.25">
      <c r="A248" t="s">
        <v>186</v>
      </c>
      <c r="B248">
        <v>6</v>
      </c>
      <c r="C248">
        <v>0</v>
      </c>
      <c r="D248">
        <v>28</v>
      </c>
      <c r="E248">
        <v>0</v>
      </c>
      <c r="F248">
        <v>87</v>
      </c>
      <c r="G248">
        <v>0</v>
      </c>
    </row>
    <row r="249" spans="1:7" x14ac:dyDescent="0.25">
      <c r="A249" t="s">
        <v>187</v>
      </c>
      <c r="B249">
        <v>1</v>
      </c>
      <c r="C249">
        <v>0</v>
      </c>
      <c r="D249">
        <v>0</v>
      </c>
      <c r="E249">
        <v>0</v>
      </c>
      <c r="F249">
        <v>6</v>
      </c>
      <c r="G249">
        <v>0</v>
      </c>
    </row>
    <row r="250" spans="1:7" x14ac:dyDescent="0.25">
      <c r="A250" t="s">
        <v>669</v>
      </c>
      <c r="B250">
        <v>22</v>
      </c>
      <c r="C250">
        <v>0</v>
      </c>
      <c r="D250">
        <v>80</v>
      </c>
      <c r="E250">
        <v>0</v>
      </c>
      <c r="F250">
        <v>273</v>
      </c>
      <c r="G250">
        <v>0</v>
      </c>
    </row>
    <row r="251" spans="1:7" x14ac:dyDescent="0.25">
      <c r="A251" t="s">
        <v>188</v>
      </c>
      <c r="B251">
        <v>18</v>
      </c>
      <c r="C251">
        <v>0</v>
      </c>
      <c r="D251">
        <v>0</v>
      </c>
      <c r="E251">
        <v>0</v>
      </c>
      <c r="F251">
        <v>386</v>
      </c>
      <c r="G251">
        <v>2</v>
      </c>
    </row>
    <row r="252" spans="1:7" x14ac:dyDescent="0.25">
      <c r="A252" t="s">
        <v>656</v>
      </c>
      <c r="B252">
        <v>57</v>
      </c>
      <c r="C252">
        <v>0</v>
      </c>
      <c r="D252">
        <v>1072</v>
      </c>
      <c r="E252">
        <v>0</v>
      </c>
      <c r="F252">
        <v>457</v>
      </c>
      <c r="G252">
        <v>7</v>
      </c>
    </row>
    <row r="253" spans="1:7" x14ac:dyDescent="0.25">
      <c r="A253" t="s">
        <v>670</v>
      </c>
      <c r="B253">
        <v>2</v>
      </c>
      <c r="C253">
        <v>0</v>
      </c>
      <c r="D253">
        <v>0</v>
      </c>
      <c r="E253">
        <v>0</v>
      </c>
      <c r="F253">
        <v>18</v>
      </c>
      <c r="G253">
        <v>0</v>
      </c>
    </row>
    <row r="254" spans="1:7" x14ac:dyDescent="0.25">
      <c r="A254" t="s">
        <v>189</v>
      </c>
      <c r="B254">
        <v>14</v>
      </c>
      <c r="C254">
        <v>0</v>
      </c>
      <c r="D254">
        <v>316</v>
      </c>
      <c r="E254">
        <v>0</v>
      </c>
      <c r="F254">
        <v>29</v>
      </c>
      <c r="G254">
        <v>2</v>
      </c>
    </row>
    <row r="255" spans="1:7" x14ac:dyDescent="0.25">
      <c r="A255" t="s">
        <v>190</v>
      </c>
      <c r="B255">
        <v>1</v>
      </c>
      <c r="C255">
        <v>0</v>
      </c>
      <c r="D255">
        <v>0</v>
      </c>
      <c r="E255">
        <v>0</v>
      </c>
      <c r="F255">
        <v>18</v>
      </c>
      <c r="G255">
        <v>0</v>
      </c>
    </row>
    <row r="256" spans="1:7" x14ac:dyDescent="0.25">
      <c r="A256" t="s">
        <v>191</v>
      </c>
      <c r="B256">
        <v>7</v>
      </c>
      <c r="C256">
        <v>0</v>
      </c>
      <c r="D256">
        <v>0</v>
      </c>
      <c r="E256">
        <v>0</v>
      </c>
      <c r="F256">
        <v>73</v>
      </c>
      <c r="G256">
        <v>0</v>
      </c>
    </row>
    <row r="257" spans="1:7" x14ac:dyDescent="0.25">
      <c r="A257" t="s">
        <v>412</v>
      </c>
      <c r="B257">
        <v>0</v>
      </c>
      <c r="C257">
        <v>0</v>
      </c>
      <c r="D257">
        <v>2</v>
      </c>
      <c r="E257">
        <v>0</v>
      </c>
      <c r="F257">
        <v>18</v>
      </c>
      <c r="G257">
        <v>1</v>
      </c>
    </row>
    <row r="258" spans="1:7" x14ac:dyDescent="0.25">
      <c r="A258" t="s">
        <v>291</v>
      </c>
      <c r="B258">
        <v>3</v>
      </c>
      <c r="C258">
        <v>0</v>
      </c>
      <c r="D258">
        <v>19</v>
      </c>
      <c r="E258">
        <v>0</v>
      </c>
      <c r="F258">
        <v>30</v>
      </c>
      <c r="G258">
        <v>0</v>
      </c>
    </row>
    <row r="259" spans="1:7" x14ac:dyDescent="0.25">
      <c r="A259" t="s">
        <v>292</v>
      </c>
      <c r="B259">
        <v>3</v>
      </c>
      <c r="C259">
        <v>0</v>
      </c>
      <c r="D259">
        <v>14</v>
      </c>
      <c r="E259">
        <v>0</v>
      </c>
      <c r="F259">
        <v>57</v>
      </c>
      <c r="G259">
        <v>0</v>
      </c>
    </row>
    <row r="260" spans="1:7" x14ac:dyDescent="0.25">
      <c r="A260" t="s">
        <v>192</v>
      </c>
      <c r="B260">
        <v>9</v>
      </c>
      <c r="C260">
        <v>0</v>
      </c>
      <c r="D260">
        <v>0</v>
      </c>
      <c r="E260">
        <v>0</v>
      </c>
      <c r="F260">
        <v>209</v>
      </c>
      <c r="G260">
        <v>0</v>
      </c>
    </row>
    <row r="261" spans="1:7" x14ac:dyDescent="0.25">
      <c r="A261" t="s">
        <v>657</v>
      </c>
      <c r="B261">
        <v>2</v>
      </c>
      <c r="C261">
        <v>0</v>
      </c>
      <c r="D261">
        <v>0</v>
      </c>
      <c r="E261">
        <v>0</v>
      </c>
      <c r="F261">
        <v>17</v>
      </c>
      <c r="G261">
        <v>2</v>
      </c>
    </row>
    <row r="262" spans="1:7" x14ac:dyDescent="0.25">
      <c r="A262" t="s">
        <v>193</v>
      </c>
      <c r="B262">
        <v>2</v>
      </c>
      <c r="C262">
        <v>0</v>
      </c>
      <c r="D262">
        <v>12</v>
      </c>
      <c r="E262">
        <v>0</v>
      </c>
      <c r="F262">
        <v>20</v>
      </c>
      <c r="G262">
        <v>0</v>
      </c>
    </row>
    <row r="263" spans="1:7" x14ac:dyDescent="0.25">
      <c r="A263" t="s">
        <v>413</v>
      </c>
      <c r="B263">
        <v>1</v>
      </c>
      <c r="C263">
        <v>0</v>
      </c>
      <c r="D263">
        <v>0</v>
      </c>
      <c r="E263">
        <v>0</v>
      </c>
      <c r="F263">
        <v>13</v>
      </c>
      <c r="G263">
        <v>0</v>
      </c>
    </row>
    <row r="264" spans="1:7" x14ac:dyDescent="0.25">
      <c r="A264" t="s">
        <v>175</v>
      </c>
      <c r="B264">
        <v>9</v>
      </c>
      <c r="C264">
        <v>0</v>
      </c>
      <c r="D264">
        <v>31</v>
      </c>
      <c r="E264">
        <v>0</v>
      </c>
      <c r="F264">
        <v>180</v>
      </c>
      <c r="G264">
        <v>3</v>
      </c>
    </row>
    <row r="265" spans="1:7" x14ac:dyDescent="0.25">
      <c r="A265" t="s">
        <v>194</v>
      </c>
      <c r="B265">
        <v>16</v>
      </c>
      <c r="C265">
        <v>2</v>
      </c>
      <c r="D265">
        <v>102</v>
      </c>
      <c r="E265">
        <v>0</v>
      </c>
      <c r="F265">
        <v>292</v>
      </c>
      <c r="G265">
        <v>2</v>
      </c>
    </row>
    <row r="266" spans="1:7" x14ac:dyDescent="0.25">
      <c r="A266" t="s">
        <v>414</v>
      </c>
      <c r="B266">
        <v>2</v>
      </c>
      <c r="C266">
        <v>0</v>
      </c>
      <c r="D266">
        <v>18</v>
      </c>
      <c r="E266">
        <v>0</v>
      </c>
      <c r="F266">
        <v>17</v>
      </c>
      <c r="G266">
        <v>0</v>
      </c>
    </row>
    <row r="267" spans="1:7" x14ac:dyDescent="0.25">
      <c r="A267" t="s">
        <v>195</v>
      </c>
      <c r="B267">
        <v>13</v>
      </c>
      <c r="C267">
        <v>1</v>
      </c>
      <c r="D267">
        <v>4</v>
      </c>
      <c r="E267">
        <v>0</v>
      </c>
      <c r="F267">
        <v>284</v>
      </c>
      <c r="G267">
        <v>4</v>
      </c>
    </row>
    <row r="268" spans="1:7" x14ac:dyDescent="0.25">
      <c r="A268" t="s">
        <v>196</v>
      </c>
      <c r="B268">
        <v>5</v>
      </c>
      <c r="C268">
        <v>0</v>
      </c>
      <c r="D268">
        <v>0</v>
      </c>
      <c r="E268">
        <v>0</v>
      </c>
      <c r="F268">
        <v>37</v>
      </c>
      <c r="G268">
        <v>0</v>
      </c>
    </row>
    <row r="269" spans="1:7" x14ac:dyDescent="0.25">
      <c r="A269" t="s">
        <v>197</v>
      </c>
      <c r="B269">
        <v>82</v>
      </c>
      <c r="C269">
        <v>0</v>
      </c>
      <c r="D269">
        <v>0</v>
      </c>
      <c r="E269">
        <v>0</v>
      </c>
      <c r="F269">
        <v>1189</v>
      </c>
      <c r="G269">
        <v>5</v>
      </c>
    </row>
    <row r="270" spans="1:7" x14ac:dyDescent="0.25">
      <c r="A270" t="s">
        <v>198</v>
      </c>
      <c r="B270">
        <v>2</v>
      </c>
      <c r="C270">
        <v>1</v>
      </c>
      <c r="D270">
        <v>83</v>
      </c>
      <c r="E270">
        <v>0</v>
      </c>
      <c r="F270">
        <v>17</v>
      </c>
      <c r="G270">
        <v>2</v>
      </c>
    </row>
    <row r="271" spans="1:7" x14ac:dyDescent="0.25">
      <c r="A271" t="s">
        <v>199</v>
      </c>
      <c r="B271">
        <v>2</v>
      </c>
      <c r="C271">
        <v>0</v>
      </c>
      <c r="D271">
        <v>0</v>
      </c>
      <c r="E271">
        <v>0</v>
      </c>
      <c r="F271">
        <v>27</v>
      </c>
      <c r="G271">
        <v>0</v>
      </c>
    </row>
    <row r="272" spans="1:7" x14ac:dyDescent="0.25">
      <c r="A272" t="s">
        <v>200</v>
      </c>
      <c r="B272">
        <v>6</v>
      </c>
      <c r="C272">
        <v>0</v>
      </c>
      <c r="D272">
        <v>0</v>
      </c>
      <c r="E272">
        <v>0</v>
      </c>
      <c r="F272">
        <v>112</v>
      </c>
      <c r="G272">
        <v>3</v>
      </c>
    </row>
    <row r="273" spans="1:7" x14ac:dyDescent="0.25">
      <c r="A273" t="s">
        <v>201</v>
      </c>
      <c r="B273">
        <v>1</v>
      </c>
      <c r="C273">
        <v>0</v>
      </c>
      <c r="D273">
        <v>0</v>
      </c>
      <c r="E273">
        <v>0</v>
      </c>
      <c r="F273">
        <v>22</v>
      </c>
      <c r="G273">
        <v>0</v>
      </c>
    </row>
    <row r="274" spans="1:7" x14ac:dyDescent="0.25">
      <c r="A274" t="s">
        <v>202</v>
      </c>
      <c r="B274">
        <v>23</v>
      </c>
      <c r="C274">
        <v>0</v>
      </c>
      <c r="D274">
        <v>177</v>
      </c>
      <c r="E274">
        <v>0</v>
      </c>
      <c r="F274">
        <v>206</v>
      </c>
      <c r="G274">
        <v>0</v>
      </c>
    </row>
    <row r="275" spans="1:7" x14ac:dyDescent="0.25">
      <c r="A275" t="s">
        <v>203</v>
      </c>
      <c r="B275">
        <v>10</v>
      </c>
      <c r="C275">
        <v>1</v>
      </c>
      <c r="D275">
        <v>0</v>
      </c>
      <c r="E275">
        <v>0</v>
      </c>
      <c r="F275">
        <v>208</v>
      </c>
      <c r="G275">
        <v>2</v>
      </c>
    </row>
    <row r="276" spans="1:7" x14ac:dyDescent="0.25">
      <c r="A276" t="s">
        <v>204</v>
      </c>
      <c r="B276">
        <v>3</v>
      </c>
      <c r="C276">
        <v>0</v>
      </c>
      <c r="D276">
        <v>0</v>
      </c>
      <c r="E276">
        <v>0</v>
      </c>
      <c r="F276">
        <v>63</v>
      </c>
      <c r="G276">
        <v>0</v>
      </c>
    </row>
    <row r="277" spans="1:7" x14ac:dyDescent="0.25">
      <c r="A277" t="s">
        <v>205</v>
      </c>
      <c r="B277">
        <v>8</v>
      </c>
      <c r="C277">
        <v>1</v>
      </c>
      <c r="D277">
        <v>0</v>
      </c>
      <c r="E277">
        <v>0</v>
      </c>
      <c r="F277">
        <v>173</v>
      </c>
      <c r="G277">
        <v>2</v>
      </c>
    </row>
    <row r="278" spans="1:7" x14ac:dyDescent="0.25">
      <c r="A278" t="s">
        <v>297</v>
      </c>
      <c r="B278">
        <v>1</v>
      </c>
      <c r="C278">
        <v>0</v>
      </c>
      <c r="D278">
        <v>0</v>
      </c>
      <c r="E278">
        <v>0</v>
      </c>
      <c r="F278">
        <v>14</v>
      </c>
      <c r="G278">
        <v>0</v>
      </c>
    </row>
    <row r="279" spans="1:7" x14ac:dyDescent="0.25">
      <c r="A279" t="s">
        <v>206</v>
      </c>
      <c r="B279">
        <v>2</v>
      </c>
      <c r="C279">
        <v>0</v>
      </c>
      <c r="D279">
        <v>0</v>
      </c>
      <c r="E279">
        <v>0</v>
      </c>
      <c r="F279">
        <v>19</v>
      </c>
      <c r="G279">
        <v>0</v>
      </c>
    </row>
    <row r="280" spans="1:7" x14ac:dyDescent="0.25">
      <c r="A280" t="s">
        <v>207</v>
      </c>
      <c r="B280">
        <v>1</v>
      </c>
      <c r="C280">
        <v>0</v>
      </c>
      <c r="D280">
        <v>0</v>
      </c>
      <c r="E280">
        <v>0</v>
      </c>
      <c r="F280">
        <v>34</v>
      </c>
      <c r="G280">
        <v>0</v>
      </c>
    </row>
    <row r="281" spans="1:7" x14ac:dyDescent="0.25">
      <c r="A281" t="s">
        <v>208</v>
      </c>
      <c r="B281">
        <v>20</v>
      </c>
      <c r="C281">
        <v>0</v>
      </c>
      <c r="D281">
        <v>149</v>
      </c>
      <c r="E281">
        <v>0</v>
      </c>
      <c r="F281">
        <v>272</v>
      </c>
      <c r="G281">
        <v>0</v>
      </c>
    </row>
    <row r="282" spans="1:7" x14ac:dyDescent="0.25">
      <c r="A282" t="s">
        <v>415</v>
      </c>
      <c r="B282">
        <v>13</v>
      </c>
      <c r="C282">
        <v>0</v>
      </c>
      <c r="D282">
        <v>0</v>
      </c>
      <c r="E282">
        <v>0</v>
      </c>
      <c r="F282">
        <v>235</v>
      </c>
      <c r="G282">
        <v>0</v>
      </c>
    </row>
    <row r="283" spans="1:7" x14ac:dyDescent="0.25">
      <c r="A283" t="s">
        <v>209</v>
      </c>
      <c r="B283">
        <v>13</v>
      </c>
      <c r="C283">
        <v>0</v>
      </c>
      <c r="D283">
        <v>0</v>
      </c>
      <c r="E283">
        <v>0</v>
      </c>
      <c r="F283">
        <v>275</v>
      </c>
      <c r="G283">
        <v>0</v>
      </c>
    </row>
    <row r="284" spans="1:7" x14ac:dyDescent="0.25">
      <c r="A284" t="s">
        <v>671</v>
      </c>
      <c r="B284">
        <v>1</v>
      </c>
      <c r="C284">
        <v>0</v>
      </c>
      <c r="D284">
        <v>0</v>
      </c>
      <c r="E284">
        <v>0</v>
      </c>
      <c r="F284">
        <v>32</v>
      </c>
      <c r="G284">
        <v>0</v>
      </c>
    </row>
    <row r="285" spans="1:7" x14ac:dyDescent="0.25">
      <c r="A285" t="s">
        <v>210</v>
      </c>
      <c r="B285">
        <v>8</v>
      </c>
      <c r="C285">
        <v>0</v>
      </c>
      <c r="D285">
        <v>22</v>
      </c>
      <c r="E285">
        <v>0</v>
      </c>
      <c r="F285">
        <v>186</v>
      </c>
      <c r="G285">
        <v>2</v>
      </c>
    </row>
    <row r="286" spans="1:7" x14ac:dyDescent="0.25">
      <c r="A286" t="s">
        <v>211</v>
      </c>
      <c r="B286">
        <v>4</v>
      </c>
      <c r="C286">
        <v>0</v>
      </c>
      <c r="D286">
        <v>0</v>
      </c>
      <c r="E286">
        <v>0</v>
      </c>
      <c r="F286">
        <v>61</v>
      </c>
      <c r="G286">
        <v>0</v>
      </c>
    </row>
    <row r="287" spans="1:7" x14ac:dyDescent="0.25">
      <c r="A287" t="s">
        <v>212</v>
      </c>
      <c r="B287">
        <v>1</v>
      </c>
      <c r="C287">
        <v>0</v>
      </c>
      <c r="D287">
        <v>0</v>
      </c>
      <c r="E287">
        <v>0</v>
      </c>
      <c r="F287">
        <v>20</v>
      </c>
      <c r="G287">
        <v>0</v>
      </c>
    </row>
    <row r="288" spans="1:7" x14ac:dyDescent="0.25">
      <c r="A288" t="s">
        <v>672</v>
      </c>
      <c r="B288">
        <v>1</v>
      </c>
      <c r="C288">
        <v>0</v>
      </c>
      <c r="D288">
        <v>5</v>
      </c>
      <c r="E288">
        <v>0</v>
      </c>
      <c r="F288">
        <v>9</v>
      </c>
      <c r="G288">
        <v>0</v>
      </c>
    </row>
    <row r="289" spans="1:7" x14ac:dyDescent="0.25">
      <c r="A289" t="s">
        <v>673</v>
      </c>
      <c r="B289">
        <v>0</v>
      </c>
      <c r="C289">
        <v>0</v>
      </c>
      <c r="D289">
        <v>0</v>
      </c>
      <c r="E289">
        <v>0</v>
      </c>
      <c r="F289">
        <v>12</v>
      </c>
      <c r="G289">
        <v>1</v>
      </c>
    </row>
    <row r="290" spans="1:7" x14ac:dyDescent="0.25">
      <c r="A290" t="s">
        <v>213</v>
      </c>
      <c r="B290">
        <v>2</v>
      </c>
      <c r="C290">
        <v>0</v>
      </c>
      <c r="D290">
        <v>0</v>
      </c>
      <c r="E290">
        <v>0</v>
      </c>
      <c r="F290">
        <v>43</v>
      </c>
      <c r="G290">
        <v>0</v>
      </c>
    </row>
    <row r="291" spans="1:7" x14ac:dyDescent="0.25">
      <c r="A291" t="s">
        <v>416</v>
      </c>
      <c r="B291">
        <v>0</v>
      </c>
      <c r="C291">
        <v>1</v>
      </c>
      <c r="D291">
        <v>0</v>
      </c>
      <c r="E291">
        <v>0</v>
      </c>
      <c r="F291">
        <v>13</v>
      </c>
      <c r="G291">
        <v>0</v>
      </c>
    </row>
    <row r="292" spans="1:7" x14ac:dyDescent="0.25">
      <c r="A292" t="s">
        <v>214</v>
      </c>
      <c r="B292">
        <v>1</v>
      </c>
      <c r="C292">
        <v>0</v>
      </c>
      <c r="D292">
        <v>0</v>
      </c>
      <c r="E292">
        <v>0</v>
      </c>
      <c r="F292">
        <v>10</v>
      </c>
      <c r="G292">
        <v>0</v>
      </c>
    </row>
    <row r="293" spans="1:7" x14ac:dyDescent="0.25">
      <c r="A293" t="s">
        <v>215</v>
      </c>
      <c r="B293">
        <v>5</v>
      </c>
      <c r="C293">
        <v>0</v>
      </c>
      <c r="D293">
        <v>16</v>
      </c>
      <c r="E293">
        <v>0</v>
      </c>
      <c r="F293">
        <v>105</v>
      </c>
      <c r="G293">
        <v>2</v>
      </c>
    </row>
    <row r="294" spans="1:7" x14ac:dyDescent="0.25">
      <c r="A294" t="s">
        <v>417</v>
      </c>
      <c r="B294">
        <v>41</v>
      </c>
      <c r="C294">
        <v>0</v>
      </c>
      <c r="D294">
        <v>0</v>
      </c>
      <c r="E294">
        <v>0</v>
      </c>
      <c r="F294">
        <v>787</v>
      </c>
      <c r="G294">
        <v>0</v>
      </c>
    </row>
    <row r="295" spans="1:7" x14ac:dyDescent="0.25">
      <c r="A295" t="s">
        <v>216</v>
      </c>
      <c r="B295">
        <v>13</v>
      </c>
      <c r="C295">
        <v>0</v>
      </c>
      <c r="D295">
        <v>48</v>
      </c>
      <c r="E295">
        <v>0</v>
      </c>
      <c r="F295">
        <v>312</v>
      </c>
      <c r="G295">
        <v>0</v>
      </c>
    </row>
    <row r="296" spans="1:7" x14ac:dyDescent="0.25">
      <c r="A296" t="s">
        <v>217</v>
      </c>
      <c r="B296">
        <v>5</v>
      </c>
      <c r="C296">
        <v>0</v>
      </c>
      <c r="D296">
        <v>0</v>
      </c>
      <c r="E296">
        <v>0</v>
      </c>
      <c r="F296">
        <v>82</v>
      </c>
      <c r="G29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6"/>
  <sheetViews>
    <sheetView workbookViewId="0">
      <pane ySplit="1" topLeftCell="A38" activePane="bottomLeft" state="frozen"/>
      <selection pane="bottomLeft" activeCell="A33" sqref="A33"/>
    </sheetView>
  </sheetViews>
  <sheetFormatPr defaultRowHeight="15" x14ac:dyDescent="0.25"/>
  <cols>
    <col min="1" max="1" width="53.28515625" bestFit="1" customWidth="1"/>
    <col min="2" max="2" width="18.28515625" style="41" bestFit="1" customWidth="1"/>
  </cols>
  <sheetData>
    <row r="1" spans="1:2" x14ac:dyDescent="0.25">
      <c r="A1" s="46" t="s">
        <v>219</v>
      </c>
      <c r="B1" s="47" t="s">
        <v>758</v>
      </c>
    </row>
    <row r="2" spans="1:2" x14ac:dyDescent="0.25">
      <c r="A2" t="s">
        <v>1</v>
      </c>
      <c r="B2" s="41" t="s">
        <v>226</v>
      </c>
    </row>
    <row r="3" spans="1:2" x14ac:dyDescent="0.25">
      <c r="A3" t="s">
        <v>7</v>
      </c>
      <c r="B3" s="41" t="s">
        <v>226</v>
      </c>
    </row>
    <row r="4" spans="1:2" x14ac:dyDescent="0.25">
      <c r="A4" t="s">
        <v>8</v>
      </c>
      <c r="B4" s="41" t="s">
        <v>226</v>
      </c>
    </row>
    <row r="5" spans="1:2" x14ac:dyDescent="0.25">
      <c r="A5" t="s">
        <v>658</v>
      </c>
      <c r="B5" s="41" t="s">
        <v>226</v>
      </c>
    </row>
    <row r="6" spans="1:2" x14ac:dyDescent="0.25">
      <c r="A6" t="s">
        <v>9</v>
      </c>
      <c r="B6" s="41" t="s">
        <v>226</v>
      </c>
    </row>
    <row r="7" spans="1:2" x14ac:dyDescent="0.25">
      <c r="A7" t="s">
        <v>10</v>
      </c>
      <c r="B7" s="41" t="s">
        <v>226</v>
      </c>
    </row>
    <row r="8" spans="1:2" x14ac:dyDescent="0.25">
      <c r="A8" t="s">
        <v>11</v>
      </c>
      <c r="B8" s="41" t="s">
        <v>226</v>
      </c>
    </row>
    <row r="9" spans="1:2" x14ac:dyDescent="0.25">
      <c r="A9" t="s">
        <v>12</v>
      </c>
      <c r="B9" s="41" t="s">
        <v>226</v>
      </c>
    </row>
    <row r="10" spans="1:2" x14ac:dyDescent="0.25">
      <c r="A10" t="s">
        <v>13</v>
      </c>
      <c r="B10" s="41" t="s">
        <v>226</v>
      </c>
    </row>
    <row r="11" spans="1:2" x14ac:dyDescent="0.25">
      <c r="A11" t="s">
        <v>14</v>
      </c>
      <c r="B11" s="41" t="s">
        <v>226</v>
      </c>
    </row>
    <row r="12" spans="1:2" x14ac:dyDescent="0.25">
      <c r="A12" t="s">
        <v>15</v>
      </c>
      <c r="B12" s="41" t="s">
        <v>226</v>
      </c>
    </row>
    <row r="13" spans="1:2" x14ac:dyDescent="0.25">
      <c r="A13" t="s">
        <v>16</v>
      </c>
      <c r="B13" s="41" t="s">
        <v>226</v>
      </c>
    </row>
    <row r="14" spans="1:2" x14ac:dyDescent="0.25">
      <c r="A14" t="s">
        <v>17</v>
      </c>
      <c r="B14" s="41" t="s">
        <v>226</v>
      </c>
    </row>
    <row r="15" spans="1:2" x14ac:dyDescent="0.25">
      <c r="A15" t="s">
        <v>380</v>
      </c>
      <c r="B15" s="41" t="s">
        <v>226</v>
      </c>
    </row>
    <row r="16" spans="1:2" x14ac:dyDescent="0.25">
      <c r="A16" t="s">
        <v>18</v>
      </c>
      <c r="B16" s="41" t="s">
        <v>226</v>
      </c>
    </row>
    <row r="17" spans="1:2" x14ac:dyDescent="0.25">
      <c r="A17" t="s">
        <v>19</v>
      </c>
      <c r="B17" s="41" t="s">
        <v>226</v>
      </c>
    </row>
    <row r="18" spans="1:2" x14ac:dyDescent="0.25">
      <c r="A18" t="s">
        <v>20</v>
      </c>
      <c r="B18" s="41" t="s">
        <v>226</v>
      </c>
    </row>
    <row r="19" spans="1:2" x14ac:dyDescent="0.25">
      <c r="A19" s="38" t="s">
        <v>21</v>
      </c>
      <c r="B19" s="76" t="s">
        <v>226</v>
      </c>
    </row>
    <row r="20" spans="1:2" x14ac:dyDescent="0.25">
      <c r="A20" t="s">
        <v>22</v>
      </c>
      <c r="B20" s="41" t="s">
        <v>226</v>
      </c>
    </row>
    <row r="21" spans="1:2" x14ac:dyDescent="0.25">
      <c r="A21" t="s">
        <v>23</v>
      </c>
      <c r="B21" s="41" t="s">
        <v>226</v>
      </c>
    </row>
    <row r="22" spans="1:2" x14ac:dyDescent="0.25">
      <c r="A22" t="s">
        <v>24</v>
      </c>
      <c r="B22" s="41" t="s">
        <v>226</v>
      </c>
    </row>
    <row r="23" spans="1:2" x14ac:dyDescent="0.25">
      <c r="A23" t="s">
        <v>25</v>
      </c>
      <c r="B23" s="41" t="s">
        <v>226</v>
      </c>
    </row>
    <row r="24" spans="1:2" x14ac:dyDescent="0.25">
      <c r="A24" t="s">
        <v>381</v>
      </c>
      <c r="B24" s="41" t="s">
        <v>226</v>
      </c>
    </row>
    <row r="25" spans="1:2" x14ac:dyDescent="0.25">
      <c r="A25" t="s">
        <v>26</v>
      </c>
      <c r="B25" s="41" t="s">
        <v>226</v>
      </c>
    </row>
    <row r="26" spans="1:2" x14ac:dyDescent="0.25">
      <c r="A26" t="s">
        <v>382</v>
      </c>
      <c r="B26" s="41" t="s">
        <v>226</v>
      </c>
    </row>
    <row r="27" spans="1:2" x14ac:dyDescent="0.25">
      <c r="A27" t="s">
        <v>27</v>
      </c>
      <c r="B27" s="41" t="s">
        <v>226</v>
      </c>
    </row>
    <row r="28" spans="1:2" x14ac:dyDescent="0.25">
      <c r="A28" t="s">
        <v>28</v>
      </c>
      <c r="B28" s="41" t="s">
        <v>226</v>
      </c>
    </row>
    <row r="29" spans="1:2" x14ac:dyDescent="0.25">
      <c r="A29" t="s">
        <v>383</v>
      </c>
      <c r="B29" s="41" t="s">
        <v>226</v>
      </c>
    </row>
    <row r="30" spans="1:2" x14ac:dyDescent="0.25">
      <c r="A30" t="s">
        <v>29</v>
      </c>
      <c r="B30" s="41" t="s">
        <v>226</v>
      </c>
    </row>
    <row r="31" spans="1:2" x14ac:dyDescent="0.25">
      <c r="A31" t="s">
        <v>30</v>
      </c>
      <c r="B31" s="41" t="s">
        <v>226</v>
      </c>
    </row>
    <row r="32" spans="1:2" x14ac:dyDescent="0.25">
      <c r="A32" t="s">
        <v>31</v>
      </c>
      <c r="B32" s="41" t="s">
        <v>226</v>
      </c>
    </row>
    <row r="33" spans="1:2" x14ac:dyDescent="0.25">
      <c r="A33" t="s">
        <v>32</v>
      </c>
      <c r="B33" s="41" t="s">
        <v>226</v>
      </c>
    </row>
    <row r="34" spans="1:2" x14ac:dyDescent="0.25">
      <c r="A34" t="s">
        <v>384</v>
      </c>
      <c r="B34" s="41" t="s">
        <v>226</v>
      </c>
    </row>
    <row r="35" spans="1:2" x14ac:dyDescent="0.25">
      <c r="A35" t="s">
        <v>247</v>
      </c>
      <c r="B35" s="41" t="s">
        <v>226</v>
      </c>
    </row>
    <row r="36" spans="1:2" x14ac:dyDescent="0.25">
      <c r="A36" t="s">
        <v>248</v>
      </c>
      <c r="B36" s="41" t="s">
        <v>226</v>
      </c>
    </row>
    <row r="37" spans="1:2" x14ac:dyDescent="0.25">
      <c r="A37" t="s">
        <v>249</v>
      </c>
      <c r="B37" s="41" t="s">
        <v>226</v>
      </c>
    </row>
    <row r="38" spans="1:2" x14ac:dyDescent="0.25">
      <c r="A38" t="s">
        <v>385</v>
      </c>
      <c r="B38" s="41" t="s">
        <v>226</v>
      </c>
    </row>
    <row r="39" spans="1:2" x14ac:dyDescent="0.25">
      <c r="A39" t="s">
        <v>33</v>
      </c>
      <c r="B39" s="41" t="s">
        <v>226</v>
      </c>
    </row>
    <row r="40" spans="1:2" x14ac:dyDescent="0.25">
      <c r="A40" t="s">
        <v>34</v>
      </c>
      <c r="B40" s="41" t="s">
        <v>226</v>
      </c>
    </row>
    <row r="41" spans="1:2" x14ac:dyDescent="0.25">
      <c r="A41" t="s">
        <v>35</v>
      </c>
      <c r="B41" s="41" t="s">
        <v>226</v>
      </c>
    </row>
    <row r="42" spans="1:2" x14ac:dyDescent="0.25">
      <c r="A42" t="s">
        <v>250</v>
      </c>
      <c r="B42" s="41" t="s">
        <v>226</v>
      </c>
    </row>
    <row r="43" spans="1:2" x14ac:dyDescent="0.25">
      <c r="A43" t="s">
        <v>36</v>
      </c>
      <c r="B43" s="41" t="s">
        <v>226</v>
      </c>
    </row>
    <row r="44" spans="1:2" x14ac:dyDescent="0.25">
      <c r="A44" t="s">
        <v>37</v>
      </c>
      <c r="B44" s="41" t="s">
        <v>226</v>
      </c>
    </row>
    <row r="45" spans="1:2" x14ac:dyDescent="0.25">
      <c r="A45" t="s">
        <v>38</v>
      </c>
      <c r="B45" s="41" t="s">
        <v>226</v>
      </c>
    </row>
    <row r="46" spans="1:2" x14ac:dyDescent="0.25">
      <c r="A46" t="s">
        <v>39</v>
      </c>
      <c r="B46" s="41" t="s">
        <v>226</v>
      </c>
    </row>
    <row r="47" spans="1:2" x14ac:dyDescent="0.25">
      <c r="A47" t="s">
        <v>386</v>
      </c>
      <c r="B47" s="41" t="s">
        <v>226</v>
      </c>
    </row>
    <row r="48" spans="1:2" x14ac:dyDescent="0.25">
      <c r="A48" s="42" t="s">
        <v>659</v>
      </c>
      <c r="B48" s="73" t="s">
        <v>225</v>
      </c>
    </row>
    <row r="49" spans="1:2" x14ac:dyDescent="0.25">
      <c r="A49" t="s">
        <v>40</v>
      </c>
      <c r="B49" s="41" t="s">
        <v>226</v>
      </c>
    </row>
    <row r="50" spans="1:2" x14ac:dyDescent="0.25">
      <c r="A50" t="s">
        <v>41</v>
      </c>
      <c r="B50" s="41" t="s">
        <v>226</v>
      </c>
    </row>
    <row r="51" spans="1:2" x14ac:dyDescent="0.25">
      <c r="A51" t="s">
        <v>42</v>
      </c>
      <c r="B51" s="41" t="s">
        <v>226</v>
      </c>
    </row>
    <row r="52" spans="1:2" x14ac:dyDescent="0.25">
      <c r="A52" t="s">
        <v>43</v>
      </c>
      <c r="B52" s="41" t="s">
        <v>226</v>
      </c>
    </row>
    <row r="53" spans="1:2" x14ac:dyDescent="0.25">
      <c r="A53" t="s">
        <v>44</v>
      </c>
      <c r="B53" s="41" t="s">
        <v>226</v>
      </c>
    </row>
    <row r="54" spans="1:2" x14ac:dyDescent="0.25">
      <c r="A54" t="s">
        <v>45</v>
      </c>
      <c r="B54" s="41" t="s">
        <v>226</v>
      </c>
    </row>
    <row r="55" spans="1:2" x14ac:dyDescent="0.25">
      <c r="A55" s="42" t="s">
        <v>660</v>
      </c>
      <c r="B55" s="73" t="s">
        <v>225</v>
      </c>
    </row>
    <row r="56" spans="1:2" x14ac:dyDescent="0.25">
      <c r="A56" t="s">
        <v>46</v>
      </c>
      <c r="B56" s="41" t="s">
        <v>226</v>
      </c>
    </row>
    <row r="57" spans="1:2" x14ac:dyDescent="0.25">
      <c r="A57" t="s">
        <v>47</v>
      </c>
      <c r="B57" s="41" t="s">
        <v>226</v>
      </c>
    </row>
    <row r="58" spans="1:2" x14ac:dyDescent="0.25">
      <c r="A58" t="s">
        <v>254</v>
      </c>
      <c r="B58" s="41" t="s">
        <v>226</v>
      </c>
    </row>
    <row r="59" spans="1:2" x14ac:dyDescent="0.25">
      <c r="A59" t="s">
        <v>48</v>
      </c>
      <c r="B59" s="41" t="s">
        <v>226</v>
      </c>
    </row>
    <row r="60" spans="1:2" x14ac:dyDescent="0.25">
      <c r="A60" t="s">
        <v>593</v>
      </c>
      <c r="B60" s="41" t="s">
        <v>226</v>
      </c>
    </row>
    <row r="61" spans="1:2" x14ac:dyDescent="0.25">
      <c r="A61" t="s">
        <v>661</v>
      </c>
      <c r="B61" s="41" t="s">
        <v>226</v>
      </c>
    </row>
    <row r="62" spans="1:2" x14ac:dyDescent="0.25">
      <c r="A62" t="s">
        <v>49</v>
      </c>
      <c r="B62" s="41" t="s">
        <v>226</v>
      </c>
    </row>
    <row r="63" spans="1:2" x14ac:dyDescent="0.25">
      <c r="A63" t="s">
        <v>50</v>
      </c>
      <c r="B63" s="41" t="s">
        <v>226</v>
      </c>
    </row>
    <row r="64" spans="1:2" x14ac:dyDescent="0.25">
      <c r="A64" t="s">
        <v>51</v>
      </c>
      <c r="B64" s="41" t="s">
        <v>226</v>
      </c>
    </row>
    <row r="65" spans="1:2" x14ac:dyDescent="0.25">
      <c r="A65" t="s">
        <v>52</v>
      </c>
      <c r="B65" s="41" t="s">
        <v>226</v>
      </c>
    </row>
    <row r="66" spans="1:2" x14ac:dyDescent="0.25">
      <c r="A66" t="s">
        <v>53</v>
      </c>
      <c r="B66" s="41" t="s">
        <v>226</v>
      </c>
    </row>
    <row r="67" spans="1:2" x14ac:dyDescent="0.25">
      <c r="A67" t="s">
        <v>54</v>
      </c>
      <c r="B67" s="41" t="s">
        <v>226</v>
      </c>
    </row>
    <row r="68" spans="1:2" x14ac:dyDescent="0.25">
      <c r="A68" t="s">
        <v>55</v>
      </c>
      <c r="B68" s="41" t="s">
        <v>226</v>
      </c>
    </row>
    <row r="69" spans="1:2" x14ac:dyDescent="0.25">
      <c r="A69" t="s">
        <v>257</v>
      </c>
      <c r="B69" s="41" t="s">
        <v>226</v>
      </c>
    </row>
    <row r="70" spans="1:2" x14ac:dyDescent="0.25">
      <c r="A70" t="s">
        <v>387</v>
      </c>
      <c r="B70" s="41" t="s">
        <v>226</v>
      </c>
    </row>
    <row r="71" spans="1:2" x14ac:dyDescent="0.25">
      <c r="A71" t="s">
        <v>56</v>
      </c>
      <c r="B71" s="41" t="s">
        <v>226</v>
      </c>
    </row>
    <row r="72" spans="1:2" x14ac:dyDescent="0.25">
      <c r="A72" t="s">
        <v>388</v>
      </c>
      <c r="B72" s="41" t="s">
        <v>226</v>
      </c>
    </row>
    <row r="73" spans="1:2" x14ac:dyDescent="0.25">
      <c r="A73" t="s">
        <v>57</v>
      </c>
      <c r="B73" s="41" t="s">
        <v>226</v>
      </c>
    </row>
    <row r="74" spans="1:2" x14ac:dyDescent="0.25">
      <c r="A74" t="s">
        <v>58</v>
      </c>
      <c r="B74" s="41" t="s">
        <v>226</v>
      </c>
    </row>
    <row r="75" spans="1:2" x14ac:dyDescent="0.25">
      <c r="A75" t="s">
        <v>59</v>
      </c>
      <c r="B75" s="41" t="s">
        <v>226</v>
      </c>
    </row>
    <row r="76" spans="1:2" x14ac:dyDescent="0.25">
      <c r="A76" t="s">
        <v>60</v>
      </c>
      <c r="B76" s="41" t="s">
        <v>226</v>
      </c>
    </row>
    <row r="77" spans="1:2" x14ac:dyDescent="0.25">
      <c r="A77" t="s">
        <v>613</v>
      </c>
      <c r="B77" s="41" t="s">
        <v>226</v>
      </c>
    </row>
    <row r="78" spans="1:2" x14ac:dyDescent="0.25">
      <c r="A78" t="s">
        <v>61</v>
      </c>
      <c r="B78" s="41" t="s">
        <v>226</v>
      </c>
    </row>
    <row r="79" spans="1:2" x14ac:dyDescent="0.25">
      <c r="A79" s="42" t="s">
        <v>260</v>
      </c>
      <c r="B79" s="73" t="s">
        <v>225</v>
      </c>
    </row>
    <row r="80" spans="1:2" x14ac:dyDescent="0.25">
      <c r="A80" t="s">
        <v>62</v>
      </c>
      <c r="B80" s="41" t="s">
        <v>226</v>
      </c>
    </row>
    <row r="81" spans="1:2" x14ac:dyDescent="0.25">
      <c r="A81" t="s">
        <v>63</v>
      </c>
      <c r="B81" s="41" t="s">
        <v>226</v>
      </c>
    </row>
    <row r="82" spans="1:2" x14ac:dyDescent="0.25">
      <c r="A82" t="s">
        <v>64</v>
      </c>
      <c r="B82" s="41" t="s">
        <v>226</v>
      </c>
    </row>
    <row r="83" spans="1:2" x14ac:dyDescent="0.25">
      <c r="A83" t="s">
        <v>65</v>
      </c>
      <c r="B83" s="41" t="s">
        <v>226</v>
      </c>
    </row>
    <row r="84" spans="1:2" x14ac:dyDescent="0.25">
      <c r="A84" t="s">
        <v>594</v>
      </c>
      <c r="B84" s="41" t="s">
        <v>226</v>
      </c>
    </row>
    <row r="85" spans="1:2" x14ac:dyDescent="0.25">
      <c r="A85" t="s">
        <v>261</v>
      </c>
      <c r="B85" s="41" t="s">
        <v>226</v>
      </c>
    </row>
    <row r="86" spans="1:2" x14ac:dyDescent="0.25">
      <c r="A86" t="s">
        <v>66</v>
      </c>
      <c r="B86" s="41" t="s">
        <v>226</v>
      </c>
    </row>
    <row r="87" spans="1:2" x14ac:dyDescent="0.25">
      <c r="A87" t="s">
        <v>67</v>
      </c>
      <c r="B87" s="41" t="s">
        <v>226</v>
      </c>
    </row>
    <row r="88" spans="1:2" x14ac:dyDescent="0.25">
      <c r="A88" t="s">
        <v>68</v>
      </c>
      <c r="B88" s="41" t="s">
        <v>226</v>
      </c>
    </row>
    <row r="89" spans="1:2" x14ac:dyDescent="0.25">
      <c r="A89" t="s">
        <v>69</v>
      </c>
      <c r="B89" s="41" t="s">
        <v>226</v>
      </c>
    </row>
    <row r="90" spans="1:2" x14ac:dyDescent="0.25">
      <c r="A90" t="s">
        <v>70</v>
      </c>
      <c r="B90" s="41" t="s">
        <v>226</v>
      </c>
    </row>
    <row r="91" spans="1:2" x14ac:dyDescent="0.25">
      <c r="A91" s="42" t="s">
        <v>662</v>
      </c>
      <c r="B91" s="73" t="s">
        <v>225</v>
      </c>
    </row>
    <row r="92" spans="1:2" x14ac:dyDescent="0.25">
      <c r="A92" t="s">
        <v>389</v>
      </c>
      <c r="B92" s="41" t="s">
        <v>226</v>
      </c>
    </row>
    <row r="93" spans="1:2" x14ac:dyDescent="0.25">
      <c r="A93" t="s">
        <v>71</v>
      </c>
      <c r="B93" s="41" t="s">
        <v>226</v>
      </c>
    </row>
    <row r="94" spans="1:2" x14ac:dyDescent="0.25">
      <c r="A94" t="s">
        <v>72</v>
      </c>
      <c r="B94" s="41" t="s">
        <v>226</v>
      </c>
    </row>
    <row r="95" spans="1:2" x14ac:dyDescent="0.25">
      <c r="A95" t="s">
        <v>73</v>
      </c>
      <c r="B95" s="41" t="s">
        <v>226</v>
      </c>
    </row>
    <row r="96" spans="1:2" x14ac:dyDescent="0.25">
      <c r="A96" t="s">
        <v>653</v>
      </c>
      <c r="B96" s="41" t="s">
        <v>226</v>
      </c>
    </row>
    <row r="97" spans="1:2" x14ac:dyDescent="0.25">
      <c r="A97" t="s">
        <v>390</v>
      </c>
      <c r="B97" s="41" t="s">
        <v>226</v>
      </c>
    </row>
    <row r="98" spans="1:2" x14ac:dyDescent="0.25">
      <c r="A98" t="s">
        <v>74</v>
      </c>
      <c r="B98" s="41" t="s">
        <v>226</v>
      </c>
    </row>
    <row r="99" spans="1:2" x14ac:dyDescent="0.25">
      <c r="A99" t="s">
        <v>75</v>
      </c>
      <c r="B99" s="41" t="s">
        <v>226</v>
      </c>
    </row>
    <row r="100" spans="1:2" x14ac:dyDescent="0.25">
      <c r="A100" t="s">
        <v>76</v>
      </c>
      <c r="B100" s="41" t="s">
        <v>226</v>
      </c>
    </row>
    <row r="101" spans="1:2" x14ac:dyDescent="0.25">
      <c r="A101" t="s">
        <v>391</v>
      </c>
      <c r="B101" s="41" t="s">
        <v>226</v>
      </c>
    </row>
    <row r="102" spans="1:2" x14ac:dyDescent="0.25">
      <c r="A102" t="s">
        <v>77</v>
      </c>
      <c r="B102" s="41" t="s">
        <v>226</v>
      </c>
    </row>
    <row r="103" spans="1:2" x14ac:dyDescent="0.25">
      <c r="A103" t="s">
        <v>78</v>
      </c>
      <c r="B103" s="41" t="s">
        <v>226</v>
      </c>
    </row>
    <row r="104" spans="1:2" x14ac:dyDescent="0.25">
      <c r="A104" t="s">
        <v>79</v>
      </c>
      <c r="B104" s="41" t="s">
        <v>226</v>
      </c>
    </row>
    <row r="105" spans="1:2" x14ac:dyDescent="0.25">
      <c r="A105" t="s">
        <v>80</v>
      </c>
      <c r="B105" s="41" t="s">
        <v>226</v>
      </c>
    </row>
    <row r="106" spans="1:2" x14ac:dyDescent="0.25">
      <c r="A106" t="s">
        <v>392</v>
      </c>
      <c r="B106" s="41" t="s">
        <v>226</v>
      </c>
    </row>
    <row r="107" spans="1:2" x14ac:dyDescent="0.25">
      <c r="A107" t="s">
        <v>81</v>
      </c>
      <c r="B107" s="41" t="s">
        <v>226</v>
      </c>
    </row>
    <row r="108" spans="1:2" x14ac:dyDescent="0.25">
      <c r="A108" s="38" t="s">
        <v>265</v>
      </c>
      <c r="B108" s="76" t="s">
        <v>226</v>
      </c>
    </row>
    <row r="109" spans="1:2" x14ac:dyDescent="0.25">
      <c r="A109" t="s">
        <v>393</v>
      </c>
      <c r="B109" s="41" t="s">
        <v>226</v>
      </c>
    </row>
    <row r="110" spans="1:2" x14ac:dyDescent="0.25">
      <c r="A110" t="s">
        <v>82</v>
      </c>
      <c r="B110" s="41" t="s">
        <v>226</v>
      </c>
    </row>
    <row r="111" spans="1:2" x14ac:dyDescent="0.25">
      <c r="A111" t="s">
        <v>394</v>
      </c>
      <c r="B111" s="41" t="s">
        <v>226</v>
      </c>
    </row>
    <row r="112" spans="1:2" x14ac:dyDescent="0.25">
      <c r="A112" t="s">
        <v>83</v>
      </c>
      <c r="B112" s="41" t="s">
        <v>226</v>
      </c>
    </row>
    <row r="113" spans="1:2" x14ac:dyDescent="0.25">
      <c r="A113" t="s">
        <v>598</v>
      </c>
      <c r="B113" s="41" t="s">
        <v>226</v>
      </c>
    </row>
    <row r="114" spans="1:2" x14ac:dyDescent="0.25">
      <c r="A114" t="s">
        <v>395</v>
      </c>
      <c r="B114" s="41" t="s">
        <v>226</v>
      </c>
    </row>
    <row r="115" spans="1:2" x14ac:dyDescent="0.25">
      <c r="A115" t="s">
        <v>84</v>
      </c>
      <c r="B115" s="41" t="s">
        <v>226</v>
      </c>
    </row>
    <row r="116" spans="1:2" x14ac:dyDescent="0.25">
      <c r="A116" t="s">
        <v>396</v>
      </c>
      <c r="B116" s="41" t="s">
        <v>226</v>
      </c>
    </row>
    <row r="117" spans="1:2" x14ac:dyDescent="0.25">
      <c r="A117" t="s">
        <v>85</v>
      </c>
      <c r="B117" s="41" t="s">
        <v>226</v>
      </c>
    </row>
    <row r="118" spans="1:2" x14ac:dyDescent="0.25">
      <c r="A118" t="s">
        <v>152</v>
      </c>
      <c r="B118" s="41" t="s">
        <v>226</v>
      </c>
    </row>
    <row r="119" spans="1:2" x14ac:dyDescent="0.25">
      <c r="A119" t="s">
        <v>86</v>
      </c>
      <c r="B119" s="41" t="s">
        <v>226</v>
      </c>
    </row>
    <row r="120" spans="1:2" x14ac:dyDescent="0.25">
      <c r="A120" t="s">
        <v>87</v>
      </c>
      <c r="B120" s="41" t="s">
        <v>226</v>
      </c>
    </row>
    <row r="121" spans="1:2" x14ac:dyDescent="0.25">
      <c r="A121" t="s">
        <v>88</v>
      </c>
      <c r="B121" s="41" t="s">
        <v>226</v>
      </c>
    </row>
    <row r="122" spans="1:2" x14ac:dyDescent="0.25">
      <c r="A122" t="s">
        <v>89</v>
      </c>
      <c r="B122" s="41" t="s">
        <v>226</v>
      </c>
    </row>
    <row r="123" spans="1:2" x14ac:dyDescent="0.25">
      <c r="A123" t="s">
        <v>397</v>
      </c>
      <c r="B123" s="41" t="s">
        <v>226</v>
      </c>
    </row>
    <row r="124" spans="1:2" x14ac:dyDescent="0.25">
      <c r="A124" t="s">
        <v>90</v>
      </c>
      <c r="B124" s="41" t="s">
        <v>226</v>
      </c>
    </row>
    <row r="125" spans="1:2" x14ac:dyDescent="0.25">
      <c r="A125" t="s">
        <v>91</v>
      </c>
      <c r="B125" s="41" t="s">
        <v>226</v>
      </c>
    </row>
    <row r="126" spans="1:2" x14ac:dyDescent="0.25">
      <c r="A126" t="s">
        <v>92</v>
      </c>
      <c r="B126" s="41" t="s">
        <v>226</v>
      </c>
    </row>
    <row r="127" spans="1:2" x14ac:dyDescent="0.25">
      <c r="A127" t="s">
        <v>93</v>
      </c>
      <c r="B127" s="41" t="s">
        <v>226</v>
      </c>
    </row>
    <row r="128" spans="1:2" x14ac:dyDescent="0.25">
      <c r="A128" t="s">
        <v>94</v>
      </c>
      <c r="B128" s="41" t="s">
        <v>226</v>
      </c>
    </row>
    <row r="129" spans="1:2" x14ac:dyDescent="0.25">
      <c r="A129" t="s">
        <v>95</v>
      </c>
      <c r="B129" s="41" t="s">
        <v>226</v>
      </c>
    </row>
    <row r="130" spans="1:2" x14ac:dyDescent="0.25">
      <c r="A130" t="s">
        <v>96</v>
      </c>
      <c r="B130" s="41" t="s">
        <v>226</v>
      </c>
    </row>
    <row r="131" spans="1:2" x14ac:dyDescent="0.25">
      <c r="A131" t="s">
        <v>97</v>
      </c>
      <c r="B131" s="41" t="s">
        <v>226</v>
      </c>
    </row>
    <row r="132" spans="1:2" x14ac:dyDescent="0.25">
      <c r="A132" t="s">
        <v>98</v>
      </c>
      <c r="B132" s="41" t="s">
        <v>226</v>
      </c>
    </row>
    <row r="133" spans="1:2" x14ac:dyDescent="0.25">
      <c r="A133" t="s">
        <v>99</v>
      </c>
      <c r="B133" s="41" t="s">
        <v>226</v>
      </c>
    </row>
    <row r="134" spans="1:2" x14ac:dyDescent="0.25">
      <c r="A134" s="42" t="s">
        <v>663</v>
      </c>
      <c r="B134" s="73" t="s">
        <v>225</v>
      </c>
    </row>
    <row r="135" spans="1:2" x14ac:dyDescent="0.25">
      <c r="A135" t="s">
        <v>267</v>
      </c>
      <c r="B135" s="41" t="s">
        <v>226</v>
      </c>
    </row>
    <row r="136" spans="1:2" x14ac:dyDescent="0.25">
      <c r="A136" t="s">
        <v>100</v>
      </c>
      <c r="B136" s="41" t="s">
        <v>226</v>
      </c>
    </row>
    <row r="137" spans="1:2" x14ac:dyDescent="0.25">
      <c r="A137" t="s">
        <v>398</v>
      </c>
      <c r="B137" s="41" t="s">
        <v>226</v>
      </c>
    </row>
    <row r="138" spans="1:2" x14ac:dyDescent="0.25">
      <c r="A138" t="s">
        <v>101</v>
      </c>
      <c r="B138" s="41" t="s">
        <v>226</v>
      </c>
    </row>
    <row r="139" spans="1:2" x14ac:dyDescent="0.25">
      <c r="A139" t="s">
        <v>102</v>
      </c>
      <c r="B139" s="41" t="s">
        <v>226</v>
      </c>
    </row>
    <row r="140" spans="1:2" x14ac:dyDescent="0.25">
      <c r="A140" t="s">
        <v>103</v>
      </c>
      <c r="B140" s="41" t="s">
        <v>226</v>
      </c>
    </row>
    <row r="141" spans="1:2" x14ac:dyDescent="0.25">
      <c r="A141" t="s">
        <v>104</v>
      </c>
      <c r="B141" s="41" t="s">
        <v>226</v>
      </c>
    </row>
    <row r="142" spans="1:2" x14ac:dyDescent="0.25">
      <c r="A142" t="s">
        <v>105</v>
      </c>
      <c r="B142" s="41" t="s">
        <v>226</v>
      </c>
    </row>
    <row r="143" spans="1:2" x14ac:dyDescent="0.25">
      <c r="A143" t="s">
        <v>106</v>
      </c>
      <c r="B143" s="41" t="s">
        <v>226</v>
      </c>
    </row>
    <row r="144" spans="1:2" x14ac:dyDescent="0.25">
      <c r="A144" t="s">
        <v>654</v>
      </c>
      <c r="B144" s="41" t="s">
        <v>226</v>
      </c>
    </row>
    <row r="145" spans="1:2" x14ac:dyDescent="0.25">
      <c r="A145" t="s">
        <v>399</v>
      </c>
      <c r="B145" s="41" t="s">
        <v>226</v>
      </c>
    </row>
    <row r="146" spans="1:2" x14ac:dyDescent="0.25">
      <c r="A146" t="s">
        <v>107</v>
      </c>
      <c r="B146" s="41" t="s">
        <v>226</v>
      </c>
    </row>
    <row r="147" spans="1:2" x14ac:dyDescent="0.25">
      <c r="A147" t="s">
        <v>600</v>
      </c>
      <c r="B147" s="41" t="s">
        <v>226</v>
      </c>
    </row>
    <row r="148" spans="1:2" x14ac:dyDescent="0.25">
      <c r="A148" t="s">
        <v>400</v>
      </c>
      <c r="B148" s="41" t="s">
        <v>226</v>
      </c>
    </row>
    <row r="149" spans="1:2" x14ac:dyDescent="0.25">
      <c r="A149" s="42" t="s">
        <v>664</v>
      </c>
      <c r="B149" s="73" t="s">
        <v>225</v>
      </c>
    </row>
    <row r="150" spans="1:2" x14ac:dyDescent="0.25">
      <c r="A150" t="s">
        <v>108</v>
      </c>
      <c r="B150" s="41" t="s">
        <v>226</v>
      </c>
    </row>
    <row r="151" spans="1:2" x14ac:dyDescent="0.25">
      <c r="A151" t="s">
        <v>109</v>
      </c>
      <c r="B151" s="41" t="s">
        <v>226</v>
      </c>
    </row>
    <row r="152" spans="1:2" x14ac:dyDescent="0.25">
      <c r="A152" t="s">
        <v>110</v>
      </c>
      <c r="B152" s="41" t="s">
        <v>226</v>
      </c>
    </row>
    <row r="153" spans="1:2" x14ac:dyDescent="0.25">
      <c r="A153" t="s">
        <v>111</v>
      </c>
      <c r="B153" s="41" t="s">
        <v>226</v>
      </c>
    </row>
    <row r="154" spans="1:2" x14ac:dyDescent="0.25">
      <c r="A154" t="s">
        <v>112</v>
      </c>
      <c r="B154" s="41" t="s">
        <v>226</v>
      </c>
    </row>
    <row r="155" spans="1:2" x14ac:dyDescent="0.25">
      <c r="A155" t="s">
        <v>113</v>
      </c>
      <c r="B155" s="41" t="s">
        <v>226</v>
      </c>
    </row>
    <row r="156" spans="1:2" x14ac:dyDescent="0.25">
      <c r="A156" t="s">
        <v>114</v>
      </c>
      <c r="B156" s="41" t="s">
        <v>226</v>
      </c>
    </row>
    <row r="157" spans="1:2" x14ac:dyDescent="0.25">
      <c r="A157" t="s">
        <v>115</v>
      </c>
      <c r="B157" s="41" t="s">
        <v>226</v>
      </c>
    </row>
    <row r="158" spans="1:2" x14ac:dyDescent="0.25">
      <c r="A158" t="s">
        <v>116</v>
      </c>
      <c r="B158" s="41" t="s">
        <v>226</v>
      </c>
    </row>
    <row r="159" spans="1:2" x14ac:dyDescent="0.25">
      <c r="A159" t="s">
        <v>117</v>
      </c>
      <c r="B159" s="41" t="s">
        <v>226</v>
      </c>
    </row>
    <row r="160" spans="1:2" x14ac:dyDescent="0.25">
      <c r="A160" t="s">
        <v>118</v>
      </c>
      <c r="B160" s="41" t="s">
        <v>226</v>
      </c>
    </row>
    <row r="161" spans="1:2" x14ac:dyDescent="0.25">
      <c r="A161" t="s">
        <v>119</v>
      </c>
      <c r="B161" s="41" t="s">
        <v>226</v>
      </c>
    </row>
    <row r="162" spans="1:2" x14ac:dyDescent="0.25">
      <c r="A162" t="s">
        <v>401</v>
      </c>
      <c r="B162" s="41" t="s">
        <v>226</v>
      </c>
    </row>
    <row r="163" spans="1:2" x14ac:dyDescent="0.25">
      <c r="A163" t="s">
        <v>120</v>
      </c>
      <c r="B163" s="41" t="s">
        <v>226</v>
      </c>
    </row>
    <row r="164" spans="1:2" x14ac:dyDescent="0.25">
      <c r="A164" t="s">
        <v>665</v>
      </c>
      <c r="B164" s="41" t="s">
        <v>226</v>
      </c>
    </row>
    <row r="165" spans="1:2" x14ac:dyDescent="0.25">
      <c r="A165" t="s">
        <v>402</v>
      </c>
      <c r="B165" s="41" t="s">
        <v>226</v>
      </c>
    </row>
    <row r="166" spans="1:2" x14ac:dyDescent="0.25">
      <c r="A166" t="s">
        <v>666</v>
      </c>
      <c r="B166" s="41" t="s">
        <v>226</v>
      </c>
    </row>
    <row r="167" spans="1:2" x14ac:dyDescent="0.25">
      <c r="A167" t="s">
        <v>121</v>
      </c>
      <c r="B167" s="41" t="s">
        <v>226</v>
      </c>
    </row>
    <row r="168" spans="1:2" x14ac:dyDescent="0.25">
      <c r="A168" t="s">
        <v>122</v>
      </c>
      <c r="B168" s="41" t="s">
        <v>226</v>
      </c>
    </row>
    <row r="169" spans="1:2" x14ac:dyDescent="0.25">
      <c r="A169" t="s">
        <v>403</v>
      </c>
      <c r="B169" s="41" t="s">
        <v>226</v>
      </c>
    </row>
    <row r="170" spans="1:2" x14ac:dyDescent="0.25">
      <c r="A170" t="s">
        <v>123</v>
      </c>
      <c r="B170" s="41" t="s">
        <v>226</v>
      </c>
    </row>
    <row r="171" spans="1:2" x14ac:dyDescent="0.25">
      <c r="A171" t="s">
        <v>124</v>
      </c>
      <c r="B171" s="41" t="s">
        <v>226</v>
      </c>
    </row>
    <row r="172" spans="1:2" x14ac:dyDescent="0.25">
      <c r="A172" t="s">
        <v>125</v>
      </c>
      <c r="B172" s="41" t="s">
        <v>226</v>
      </c>
    </row>
    <row r="173" spans="1:2" x14ac:dyDescent="0.25">
      <c r="A173" t="s">
        <v>126</v>
      </c>
      <c r="B173" s="41" t="s">
        <v>226</v>
      </c>
    </row>
    <row r="174" spans="1:2" x14ac:dyDescent="0.25">
      <c r="A174" t="s">
        <v>127</v>
      </c>
      <c r="B174" s="41" t="s">
        <v>226</v>
      </c>
    </row>
    <row r="175" spans="1:2" x14ac:dyDescent="0.25">
      <c r="A175" t="s">
        <v>128</v>
      </c>
      <c r="B175" s="41" t="s">
        <v>226</v>
      </c>
    </row>
    <row r="176" spans="1:2" x14ac:dyDescent="0.25">
      <c r="A176" t="s">
        <v>129</v>
      </c>
      <c r="B176" s="41" t="s">
        <v>226</v>
      </c>
    </row>
    <row r="177" spans="1:2" x14ac:dyDescent="0.25">
      <c r="A177" t="s">
        <v>130</v>
      </c>
      <c r="B177" s="41" t="s">
        <v>226</v>
      </c>
    </row>
    <row r="178" spans="1:2" x14ac:dyDescent="0.25">
      <c r="A178" t="s">
        <v>131</v>
      </c>
      <c r="B178" s="41" t="s">
        <v>226</v>
      </c>
    </row>
    <row r="179" spans="1:2" x14ac:dyDescent="0.25">
      <c r="A179" t="s">
        <v>132</v>
      </c>
      <c r="B179" s="41" t="s">
        <v>226</v>
      </c>
    </row>
    <row r="180" spans="1:2" x14ac:dyDescent="0.25">
      <c r="A180" t="s">
        <v>133</v>
      </c>
      <c r="B180" s="41" t="s">
        <v>226</v>
      </c>
    </row>
    <row r="181" spans="1:2" x14ac:dyDescent="0.25">
      <c r="A181" t="s">
        <v>134</v>
      </c>
      <c r="B181" s="41" t="s">
        <v>226</v>
      </c>
    </row>
    <row r="182" spans="1:2" x14ac:dyDescent="0.25">
      <c r="A182" t="s">
        <v>135</v>
      </c>
      <c r="B182" s="41" t="s">
        <v>226</v>
      </c>
    </row>
    <row r="183" spans="1:2" x14ac:dyDescent="0.25">
      <c r="A183" t="s">
        <v>136</v>
      </c>
      <c r="B183" s="41" t="s">
        <v>226</v>
      </c>
    </row>
    <row r="184" spans="1:2" x14ac:dyDescent="0.25">
      <c r="A184" t="s">
        <v>137</v>
      </c>
      <c r="B184" s="41" t="s">
        <v>226</v>
      </c>
    </row>
    <row r="185" spans="1:2" x14ac:dyDescent="0.25">
      <c r="A185" t="s">
        <v>138</v>
      </c>
      <c r="B185" s="41" t="s">
        <v>226</v>
      </c>
    </row>
    <row r="186" spans="1:2" x14ac:dyDescent="0.25">
      <c r="A186" t="s">
        <v>274</v>
      </c>
      <c r="B186" s="41" t="s">
        <v>226</v>
      </c>
    </row>
    <row r="187" spans="1:2" x14ac:dyDescent="0.25">
      <c r="A187" t="s">
        <v>139</v>
      </c>
      <c r="B187" s="41" t="s">
        <v>226</v>
      </c>
    </row>
    <row r="188" spans="1:2" x14ac:dyDescent="0.25">
      <c r="A188" t="s">
        <v>140</v>
      </c>
      <c r="B188" s="41" t="s">
        <v>226</v>
      </c>
    </row>
    <row r="189" spans="1:2" x14ac:dyDescent="0.25">
      <c r="A189" t="s">
        <v>404</v>
      </c>
      <c r="B189" s="41" t="s">
        <v>226</v>
      </c>
    </row>
    <row r="190" spans="1:2" x14ac:dyDescent="0.25">
      <c r="A190" t="s">
        <v>405</v>
      </c>
      <c r="B190" s="41" t="s">
        <v>226</v>
      </c>
    </row>
    <row r="191" spans="1:2" x14ac:dyDescent="0.25">
      <c r="A191" t="s">
        <v>141</v>
      </c>
      <c r="B191" s="41" t="s">
        <v>226</v>
      </c>
    </row>
    <row r="192" spans="1:2" x14ac:dyDescent="0.25">
      <c r="A192" t="s">
        <v>142</v>
      </c>
      <c r="B192" s="41" t="s">
        <v>226</v>
      </c>
    </row>
    <row r="193" spans="1:2" x14ac:dyDescent="0.25">
      <c r="A193" t="s">
        <v>143</v>
      </c>
      <c r="B193" s="41" t="s">
        <v>226</v>
      </c>
    </row>
    <row r="194" spans="1:2" x14ac:dyDescent="0.25">
      <c r="A194" t="s">
        <v>144</v>
      </c>
      <c r="B194" s="41" t="s">
        <v>226</v>
      </c>
    </row>
    <row r="195" spans="1:2" x14ac:dyDescent="0.25">
      <c r="A195" t="s">
        <v>145</v>
      </c>
      <c r="B195" s="41" t="s">
        <v>226</v>
      </c>
    </row>
    <row r="196" spans="1:2" x14ac:dyDescent="0.25">
      <c r="A196" t="s">
        <v>146</v>
      </c>
      <c r="B196" s="41" t="s">
        <v>226</v>
      </c>
    </row>
    <row r="197" spans="1:2" x14ac:dyDescent="0.25">
      <c r="A197" t="s">
        <v>277</v>
      </c>
      <c r="B197" s="41" t="s">
        <v>226</v>
      </c>
    </row>
    <row r="198" spans="1:2" x14ac:dyDescent="0.25">
      <c r="A198" t="s">
        <v>147</v>
      </c>
      <c r="B198" s="41" t="s">
        <v>226</v>
      </c>
    </row>
    <row r="199" spans="1:2" x14ac:dyDescent="0.25">
      <c r="A199" t="s">
        <v>148</v>
      </c>
      <c r="B199" s="41" t="s">
        <v>226</v>
      </c>
    </row>
    <row r="200" spans="1:2" x14ac:dyDescent="0.25">
      <c r="A200" t="s">
        <v>149</v>
      </c>
      <c r="B200" s="41" t="s">
        <v>226</v>
      </c>
    </row>
    <row r="201" spans="1:2" x14ac:dyDescent="0.25">
      <c r="A201" t="s">
        <v>282</v>
      </c>
      <c r="B201" s="41" t="s">
        <v>226</v>
      </c>
    </row>
    <row r="202" spans="1:2" x14ac:dyDescent="0.25">
      <c r="A202" t="s">
        <v>150</v>
      </c>
      <c r="B202" s="41" t="s">
        <v>226</v>
      </c>
    </row>
    <row r="203" spans="1:2" x14ac:dyDescent="0.25">
      <c r="A203" t="s">
        <v>151</v>
      </c>
      <c r="B203" s="41" t="s">
        <v>226</v>
      </c>
    </row>
    <row r="204" spans="1:2" x14ac:dyDescent="0.25">
      <c r="A204" t="s">
        <v>153</v>
      </c>
      <c r="B204" s="41" t="s">
        <v>226</v>
      </c>
    </row>
    <row r="205" spans="1:2" x14ac:dyDescent="0.25">
      <c r="A205" t="s">
        <v>154</v>
      </c>
      <c r="B205" s="41" t="s">
        <v>226</v>
      </c>
    </row>
    <row r="206" spans="1:2" x14ac:dyDescent="0.25">
      <c r="A206" t="s">
        <v>155</v>
      </c>
      <c r="B206" s="41" t="s">
        <v>226</v>
      </c>
    </row>
    <row r="207" spans="1:2" x14ac:dyDescent="0.25">
      <c r="A207" t="s">
        <v>156</v>
      </c>
      <c r="B207" s="41" t="s">
        <v>226</v>
      </c>
    </row>
    <row r="208" spans="1:2" x14ac:dyDescent="0.25">
      <c r="A208" t="s">
        <v>157</v>
      </c>
      <c r="B208" s="41" t="s">
        <v>226</v>
      </c>
    </row>
    <row r="209" spans="1:2" x14ac:dyDescent="0.25">
      <c r="A209" t="s">
        <v>158</v>
      </c>
      <c r="B209" s="41" t="s">
        <v>226</v>
      </c>
    </row>
    <row r="210" spans="1:2" x14ac:dyDescent="0.25">
      <c r="A210" t="s">
        <v>159</v>
      </c>
      <c r="B210" s="41" t="s">
        <v>226</v>
      </c>
    </row>
    <row r="211" spans="1:2" x14ac:dyDescent="0.25">
      <c r="A211" t="s">
        <v>406</v>
      </c>
      <c r="B211" s="41" t="s">
        <v>226</v>
      </c>
    </row>
    <row r="212" spans="1:2" x14ac:dyDescent="0.25">
      <c r="A212" t="s">
        <v>407</v>
      </c>
      <c r="B212" s="41" t="s">
        <v>226</v>
      </c>
    </row>
    <row r="213" spans="1:2" x14ac:dyDescent="0.25">
      <c r="A213" t="s">
        <v>160</v>
      </c>
      <c r="B213" s="41" t="s">
        <v>226</v>
      </c>
    </row>
    <row r="214" spans="1:2" x14ac:dyDescent="0.25">
      <c r="A214" t="s">
        <v>408</v>
      </c>
      <c r="B214" s="41" t="s">
        <v>226</v>
      </c>
    </row>
    <row r="215" spans="1:2" x14ac:dyDescent="0.25">
      <c r="A215" t="s">
        <v>161</v>
      </c>
      <c r="B215" s="41" t="s">
        <v>226</v>
      </c>
    </row>
    <row r="216" spans="1:2" x14ac:dyDescent="0.25">
      <c r="A216" t="s">
        <v>162</v>
      </c>
      <c r="B216" s="41" t="s">
        <v>226</v>
      </c>
    </row>
    <row r="217" spans="1:2" x14ac:dyDescent="0.25">
      <c r="A217" t="s">
        <v>163</v>
      </c>
      <c r="B217" s="41" t="s">
        <v>226</v>
      </c>
    </row>
    <row r="218" spans="1:2" x14ac:dyDescent="0.25">
      <c r="A218" t="s">
        <v>603</v>
      </c>
      <c r="B218" s="41" t="s">
        <v>226</v>
      </c>
    </row>
    <row r="219" spans="1:2" x14ac:dyDescent="0.25">
      <c r="A219" t="s">
        <v>164</v>
      </c>
      <c r="B219" s="41" t="s">
        <v>226</v>
      </c>
    </row>
    <row r="220" spans="1:2" x14ac:dyDescent="0.25">
      <c r="A220" t="s">
        <v>604</v>
      </c>
      <c r="B220" s="41" t="s">
        <v>226</v>
      </c>
    </row>
    <row r="221" spans="1:2" x14ac:dyDescent="0.25">
      <c r="A221" t="s">
        <v>409</v>
      </c>
      <c r="B221" s="41" t="s">
        <v>226</v>
      </c>
    </row>
    <row r="222" spans="1:2" x14ac:dyDescent="0.25">
      <c r="A222" t="s">
        <v>165</v>
      </c>
      <c r="B222" s="41" t="s">
        <v>226</v>
      </c>
    </row>
    <row r="223" spans="1:2" x14ac:dyDescent="0.25">
      <c r="A223" t="s">
        <v>166</v>
      </c>
      <c r="B223" s="41" t="s">
        <v>226</v>
      </c>
    </row>
    <row r="224" spans="1:2" x14ac:dyDescent="0.25">
      <c r="A224" t="s">
        <v>167</v>
      </c>
      <c r="B224" s="41" t="s">
        <v>226</v>
      </c>
    </row>
    <row r="225" spans="1:2" x14ac:dyDescent="0.25">
      <c r="A225" t="s">
        <v>168</v>
      </c>
      <c r="B225" s="41" t="s">
        <v>226</v>
      </c>
    </row>
    <row r="226" spans="1:2" x14ac:dyDescent="0.25">
      <c r="A226" t="s">
        <v>410</v>
      </c>
      <c r="B226" s="41" t="s">
        <v>226</v>
      </c>
    </row>
    <row r="227" spans="1:2" x14ac:dyDescent="0.25">
      <c r="A227" t="s">
        <v>169</v>
      </c>
      <c r="B227" s="41" t="s">
        <v>226</v>
      </c>
    </row>
    <row r="228" spans="1:2" x14ac:dyDescent="0.25">
      <c r="A228" t="s">
        <v>655</v>
      </c>
      <c r="B228" s="41" t="s">
        <v>226</v>
      </c>
    </row>
    <row r="229" spans="1:2" x14ac:dyDescent="0.25">
      <c r="A229" t="s">
        <v>170</v>
      </c>
      <c r="B229" s="41" t="s">
        <v>226</v>
      </c>
    </row>
    <row r="230" spans="1:2" x14ac:dyDescent="0.25">
      <c r="A230" t="s">
        <v>171</v>
      </c>
      <c r="B230" s="41" t="s">
        <v>226</v>
      </c>
    </row>
    <row r="231" spans="1:2" x14ac:dyDescent="0.25">
      <c r="A231" t="s">
        <v>172</v>
      </c>
      <c r="B231" s="41" t="s">
        <v>226</v>
      </c>
    </row>
    <row r="232" spans="1:2" x14ac:dyDescent="0.25">
      <c r="A232" t="s">
        <v>173</v>
      </c>
      <c r="B232" s="41" t="s">
        <v>226</v>
      </c>
    </row>
    <row r="233" spans="1:2" x14ac:dyDescent="0.25">
      <c r="A233" t="s">
        <v>174</v>
      </c>
      <c r="B233" s="41" t="s">
        <v>226</v>
      </c>
    </row>
    <row r="234" spans="1:2" x14ac:dyDescent="0.25">
      <c r="A234" t="s">
        <v>607</v>
      </c>
      <c r="B234" s="41" t="s">
        <v>226</v>
      </c>
    </row>
    <row r="235" spans="1:2" x14ac:dyDescent="0.25">
      <c r="A235" t="s">
        <v>176</v>
      </c>
      <c r="B235" s="41" t="s">
        <v>226</v>
      </c>
    </row>
    <row r="236" spans="1:2" x14ac:dyDescent="0.25">
      <c r="A236" t="s">
        <v>177</v>
      </c>
      <c r="B236" s="41" t="s">
        <v>226</v>
      </c>
    </row>
    <row r="237" spans="1:2" x14ac:dyDescent="0.25">
      <c r="A237" t="s">
        <v>178</v>
      </c>
      <c r="B237" s="41" t="s">
        <v>226</v>
      </c>
    </row>
    <row r="238" spans="1:2" x14ac:dyDescent="0.25">
      <c r="A238" t="s">
        <v>179</v>
      </c>
      <c r="B238" s="41" t="s">
        <v>226</v>
      </c>
    </row>
    <row r="239" spans="1:2" x14ac:dyDescent="0.25">
      <c r="A239" t="s">
        <v>180</v>
      </c>
      <c r="B239" s="41" t="s">
        <v>226</v>
      </c>
    </row>
    <row r="240" spans="1:2" x14ac:dyDescent="0.25">
      <c r="A240" t="s">
        <v>411</v>
      </c>
      <c r="B240" s="41" t="s">
        <v>226</v>
      </c>
    </row>
    <row r="241" spans="1:2" x14ac:dyDescent="0.25">
      <c r="A241" t="s">
        <v>181</v>
      </c>
      <c r="B241" s="41" t="s">
        <v>226</v>
      </c>
    </row>
    <row r="242" spans="1:2" x14ac:dyDescent="0.25">
      <c r="A242" t="s">
        <v>667</v>
      </c>
      <c r="B242" s="41" t="s">
        <v>226</v>
      </c>
    </row>
    <row r="243" spans="1:2" x14ac:dyDescent="0.25">
      <c r="A243" t="s">
        <v>182</v>
      </c>
      <c r="B243" s="41" t="s">
        <v>226</v>
      </c>
    </row>
    <row r="244" spans="1:2" x14ac:dyDescent="0.25">
      <c r="A244" t="s">
        <v>668</v>
      </c>
      <c r="B244" s="41" t="s">
        <v>226</v>
      </c>
    </row>
    <row r="245" spans="1:2" x14ac:dyDescent="0.25">
      <c r="A245" t="s">
        <v>183</v>
      </c>
      <c r="B245" s="41" t="s">
        <v>226</v>
      </c>
    </row>
    <row r="246" spans="1:2" x14ac:dyDescent="0.25">
      <c r="A246" t="s">
        <v>184</v>
      </c>
      <c r="B246" s="41" t="s">
        <v>226</v>
      </c>
    </row>
    <row r="247" spans="1:2" x14ac:dyDescent="0.25">
      <c r="A247" t="s">
        <v>185</v>
      </c>
      <c r="B247" s="41" t="s">
        <v>226</v>
      </c>
    </row>
    <row r="248" spans="1:2" x14ac:dyDescent="0.25">
      <c r="A248" t="s">
        <v>186</v>
      </c>
      <c r="B248" s="41" t="s">
        <v>226</v>
      </c>
    </row>
    <row r="249" spans="1:2" x14ac:dyDescent="0.25">
      <c r="A249" t="s">
        <v>187</v>
      </c>
      <c r="B249" s="41" t="s">
        <v>226</v>
      </c>
    </row>
    <row r="250" spans="1:2" x14ac:dyDescent="0.25">
      <c r="A250" t="s">
        <v>669</v>
      </c>
      <c r="B250" s="41" t="s">
        <v>226</v>
      </c>
    </row>
    <row r="251" spans="1:2" x14ac:dyDescent="0.25">
      <c r="A251" t="s">
        <v>188</v>
      </c>
      <c r="B251" s="41" t="s">
        <v>226</v>
      </c>
    </row>
    <row r="252" spans="1:2" x14ac:dyDescent="0.25">
      <c r="A252" t="s">
        <v>656</v>
      </c>
      <c r="B252" s="41" t="s">
        <v>226</v>
      </c>
    </row>
    <row r="253" spans="1:2" x14ac:dyDescent="0.25">
      <c r="A253" t="s">
        <v>670</v>
      </c>
      <c r="B253" s="41" t="s">
        <v>226</v>
      </c>
    </row>
    <row r="254" spans="1:2" x14ac:dyDescent="0.25">
      <c r="A254" t="s">
        <v>189</v>
      </c>
      <c r="B254" s="41" t="s">
        <v>226</v>
      </c>
    </row>
    <row r="255" spans="1:2" x14ac:dyDescent="0.25">
      <c r="A255" t="s">
        <v>190</v>
      </c>
      <c r="B255" s="41" t="s">
        <v>226</v>
      </c>
    </row>
    <row r="256" spans="1:2" x14ac:dyDescent="0.25">
      <c r="A256" t="s">
        <v>191</v>
      </c>
      <c r="B256" s="41" t="s">
        <v>226</v>
      </c>
    </row>
    <row r="257" spans="1:2" x14ac:dyDescent="0.25">
      <c r="A257" t="s">
        <v>412</v>
      </c>
      <c r="B257" s="41" t="s">
        <v>226</v>
      </c>
    </row>
    <row r="258" spans="1:2" x14ac:dyDescent="0.25">
      <c r="A258" t="s">
        <v>291</v>
      </c>
      <c r="B258" s="41" t="s">
        <v>226</v>
      </c>
    </row>
    <row r="259" spans="1:2" x14ac:dyDescent="0.25">
      <c r="A259" t="s">
        <v>292</v>
      </c>
      <c r="B259" s="41" t="s">
        <v>226</v>
      </c>
    </row>
    <row r="260" spans="1:2" x14ac:dyDescent="0.25">
      <c r="A260" t="s">
        <v>192</v>
      </c>
      <c r="B260" s="41" t="s">
        <v>226</v>
      </c>
    </row>
    <row r="261" spans="1:2" x14ac:dyDescent="0.25">
      <c r="A261" t="s">
        <v>657</v>
      </c>
      <c r="B261" s="41" t="s">
        <v>226</v>
      </c>
    </row>
    <row r="262" spans="1:2" x14ac:dyDescent="0.25">
      <c r="A262" t="s">
        <v>193</v>
      </c>
      <c r="B262" s="41" t="s">
        <v>226</v>
      </c>
    </row>
    <row r="263" spans="1:2" x14ac:dyDescent="0.25">
      <c r="A263" t="s">
        <v>413</v>
      </c>
      <c r="B263" s="41" t="s">
        <v>226</v>
      </c>
    </row>
    <row r="264" spans="1:2" x14ac:dyDescent="0.25">
      <c r="A264" t="s">
        <v>175</v>
      </c>
      <c r="B264" s="41" t="s">
        <v>226</v>
      </c>
    </row>
    <row r="265" spans="1:2" x14ac:dyDescent="0.25">
      <c r="A265" t="s">
        <v>194</v>
      </c>
      <c r="B265" s="41" t="s">
        <v>226</v>
      </c>
    </row>
    <row r="266" spans="1:2" x14ac:dyDescent="0.25">
      <c r="A266" t="s">
        <v>414</v>
      </c>
      <c r="B266" s="41" t="s">
        <v>226</v>
      </c>
    </row>
    <row r="267" spans="1:2" x14ac:dyDescent="0.25">
      <c r="A267" t="s">
        <v>195</v>
      </c>
      <c r="B267" s="41" t="s">
        <v>226</v>
      </c>
    </row>
    <row r="268" spans="1:2" x14ac:dyDescent="0.25">
      <c r="A268" t="s">
        <v>196</v>
      </c>
      <c r="B268" s="41" t="s">
        <v>226</v>
      </c>
    </row>
    <row r="269" spans="1:2" x14ac:dyDescent="0.25">
      <c r="A269" t="s">
        <v>197</v>
      </c>
      <c r="B269" s="41" t="s">
        <v>226</v>
      </c>
    </row>
    <row r="270" spans="1:2" x14ac:dyDescent="0.25">
      <c r="A270" t="s">
        <v>198</v>
      </c>
      <c r="B270" s="41" t="s">
        <v>226</v>
      </c>
    </row>
    <row r="271" spans="1:2" x14ac:dyDescent="0.25">
      <c r="A271" t="s">
        <v>199</v>
      </c>
      <c r="B271" s="41" t="s">
        <v>226</v>
      </c>
    </row>
    <row r="272" spans="1:2" x14ac:dyDescent="0.25">
      <c r="A272" t="s">
        <v>200</v>
      </c>
      <c r="B272" s="41" t="s">
        <v>226</v>
      </c>
    </row>
    <row r="273" spans="1:2" x14ac:dyDescent="0.25">
      <c r="A273" t="s">
        <v>201</v>
      </c>
      <c r="B273" s="41" t="s">
        <v>226</v>
      </c>
    </row>
    <row r="274" spans="1:2" x14ac:dyDescent="0.25">
      <c r="A274" t="s">
        <v>202</v>
      </c>
      <c r="B274" s="41" t="s">
        <v>226</v>
      </c>
    </row>
    <row r="275" spans="1:2" x14ac:dyDescent="0.25">
      <c r="A275" t="s">
        <v>203</v>
      </c>
      <c r="B275" s="41" t="s">
        <v>226</v>
      </c>
    </row>
    <row r="276" spans="1:2" x14ac:dyDescent="0.25">
      <c r="A276" t="s">
        <v>204</v>
      </c>
      <c r="B276" s="41" t="s">
        <v>226</v>
      </c>
    </row>
    <row r="277" spans="1:2" x14ac:dyDescent="0.25">
      <c r="A277" t="s">
        <v>205</v>
      </c>
      <c r="B277" s="41" t="s">
        <v>226</v>
      </c>
    </row>
    <row r="278" spans="1:2" x14ac:dyDescent="0.25">
      <c r="A278" t="s">
        <v>297</v>
      </c>
      <c r="B278" s="41" t="s">
        <v>226</v>
      </c>
    </row>
    <row r="279" spans="1:2" x14ac:dyDescent="0.25">
      <c r="A279" t="s">
        <v>206</v>
      </c>
      <c r="B279" s="41" t="s">
        <v>226</v>
      </c>
    </row>
    <row r="280" spans="1:2" x14ac:dyDescent="0.25">
      <c r="A280" t="s">
        <v>207</v>
      </c>
      <c r="B280" s="41" t="s">
        <v>226</v>
      </c>
    </row>
    <row r="281" spans="1:2" x14ac:dyDescent="0.25">
      <c r="A281" t="s">
        <v>208</v>
      </c>
      <c r="B281" s="41" t="s">
        <v>226</v>
      </c>
    </row>
    <row r="282" spans="1:2" x14ac:dyDescent="0.25">
      <c r="A282" t="s">
        <v>415</v>
      </c>
      <c r="B282" s="41" t="s">
        <v>226</v>
      </c>
    </row>
    <row r="283" spans="1:2" x14ac:dyDescent="0.25">
      <c r="A283" t="s">
        <v>209</v>
      </c>
      <c r="B283" s="41" t="s">
        <v>226</v>
      </c>
    </row>
    <row r="284" spans="1:2" x14ac:dyDescent="0.25">
      <c r="A284" t="s">
        <v>671</v>
      </c>
      <c r="B284" s="41" t="s">
        <v>226</v>
      </c>
    </row>
    <row r="285" spans="1:2" x14ac:dyDescent="0.25">
      <c r="A285" t="s">
        <v>210</v>
      </c>
      <c r="B285" s="41" t="s">
        <v>226</v>
      </c>
    </row>
    <row r="286" spans="1:2" x14ac:dyDescent="0.25">
      <c r="A286" t="s">
        <v>211</v>
      </c>
      <c r="B286" s="41" t="s">
        <v>226</v>
      </c>
    </row>
    <row r="287" spans="1:2" x14ac:dyDescent="0.25">
      <c r="A287" t="s">
        <v>212</v>
      </c>
      <c r="B287" s="41" t="s">
        <v>226</v>
      </c>
    </row>
    <row r="288" spans="1:2" x14ac:dyDescent="0.25">
      <c r="A288" t="s">
        <v>672</v>
      </c>
      <c r="B288" s="41" t="s">
        <v>226</v>
      </c>
    </row>
    <row r="289" spans="1:2" x14ac:dyDescent="0.25">
      <c r="A289" t="s">
        <v>673</v>
      </c>
      <c r="B289" s="41" t="s">
        <v>226</v>
      </c>
    </row>
    <row r="290" spans="1:2" x14ac:dyDescent="0.25">
      <c r="A290" t="s">
        <v>213</v>
      </c>
      <c r="B290" s="41" t="s">
        <v>226</v>
      </c>
    </row>
    <row r="291" spans="1:2" x14ac:dyDescent="0.25">
      <c r="A291" t="s">
        <v>416</v>
      </c>
      <c r="B291" s="41" t="s">
        <v>226</v>
      </c>
    </row>
    <row r="292" spans="1:2" x14ac:dyDescent="0.25">
      <c r="A292" t="s">
        <v>214</v>
      </c>
      <c r="B292" s="41" t="s">
        <v>226</v>
      </c>
    </row>
    <row r="293" spans="1:2" x14ac:dyDescent="0.25">
      <c r="A293" t="s">
        <v>215</v>
      </c>
      <c r="B293" s="41" t="s">
        <v>226</v>
      </c>
    </row>
    <row r="294" spans="1:2" x14ac:dyDescent="0.25">
      <c r="A294" t="s">
        <v>417</v>
      </c>
      <c r="B294" s="41" t="s">
        <v>226</v>
      </c>
    </row>
    <row r="295" spans="1:2" x14ac:dyDescent="0.25">
      <c r="A295" t="s">
        <v>216</v>
      </c>
      <c r="B295" s="41" t="s">
        <v>226</v>
      </c>
    </row>
    <row r="296" spans="1:2" x14ac:dyDescent="0.25">
      <c r="A296" t="s">
        <v>217</v>
      </c>
      <c r="B296" s="41" t="s">
        <v>226</v>
      </c>
    </row>
  </sheetData>
  <autoFilter ref="A1:B296"/>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41"/>
  <sheetViews>
    <sheetView topLeftCell="A40" workbookViewId="0">
      <selection activeCell="A629" sqref="A629:D629"/>
    </sheetView>
  </sheetViews>
  <sheetFormatPr defaultRowHeight="15" x14ac:dyDescent="0.25"/>
  <cols>
    <col min="1" max="1" width="53.28515625" bestFit="1" customWidth="1"/>
    <col min="2" max="2" width="8.7109375" bestFit="1" customWidth="1"/>
    <col min="3" max="3" width="18.140625" bestFit="1" customWidth="1"/>
    <col min="4" max="4" width="6" bestFit="1" customWidth="1"/>
  </cols>
  <sheetData>
    <row r="1" spans="1:4" x14ac:dyDescent="0.25">
      <c r="A1" s="45" t="s">
        <v>219</v>
      </c>
      <c r="B1" s="45" t="s">
        <v>218</v>
      </c>
      <c r="C1" s="45" t="s">
        <v>220</v>
      </c>
      <c r="D1" s="45" t="s">
        <v>221</v>
      </c>
    </row>
    <row r="2" spans="1:4" x14ac:dyDescent="0.25">
      <c r="A2" t="s">
        <v>1</v>
      </c>
      <c r="B2" t="s">
        <v>6</v>
      </c>
      <c r="C2" t="s">
        <v>2</v>
      </c>
      <c r="D2">
        <v>11</v>
      </c>
    </row>
    <row r="3" spans="1:4" x14ac:dyDescent="0.25">
      <c r="A3" t="s">
        <v>1</v>
      </c>
      <c r="B3" t="s">
        <v>6</v>
      </c>
      <c r="C3" t="s">
        <v>3</v>
      </c>
      <c r="D3">
        <v>0</v>
      </c>
    </row>
    <row r="4" spans="1:4" x14ac:dyDescent="0.25">
      <c r="A4" t="s">
        <v>1</v>
      </c>
      <c r="B4" t="s">
        <v>0</v>
      </c>
      <c r="C4" t="s">
        <v>4</v>
      </c>
      <c r="D4">
        <v>65</v>
      </c>
    </row>
    <row r="5" spans="1:4" x14ac:dyDescent="0.25">
      <c r="A5" t="s">
        <v>1</v>
      </c>
      <c r="B5" t="s">
        <v>0</v>
      </c>
      <c r="C5" t="s">
        <v>5</v>
      </c>
      <c r="D5">
        <v>0</v>
      </c>
    </row>
    <row r="6" spans="1:4" x14ac:dyDescent="0.25">
      <c r="A6" t="s">
        <v>1</v>
      </c>
      <c r="B6" t="s">
        <v>0</v>
      </c>
      <c r="C6" t="s">
        <v>2</v>
      </c>
      <c r="D6">
        <v>138</v>
      </c>
    </row>
    <row r="7" spans="1:4" x14ac:dyDescent="0.25">
      <c r="A7" t="s">
        <v>1</v>
      </c>
      <c r="B7" t="s">
        <v>0</v>
      </c>
      <c r="C7" t="s">
        <v>3</v>
      </c>
      <c r="D7">
        <v>0</v>
      </c>
    </row>
    <row r="8" spans="1:4" x14ac:dyDescent="0.25">
      <c r="A8" t="s">
        <v>7</v>
      </c>
      <c r="B8" t="s">
        <v>6</v>
      </c>
      <c r="C8" t="s">
        <v>2</v>
      </c>
      <c r="D8">
        <v>2</v>
      </c>
    </row>
    <row r="9" spans="1:4" x14ac:dyDescent="0.25">
      <c r="A9" t="s">
        <v>7</v>
      </c>
      <c r="B9" t="s">
        <v>6</v>
      </c>
      <c r="C9" t="s">
        <v>3</v>
      </c>
      <c r="D9">
        <v>0</v>
      </c>
    </row>
    <row r="10" spans="1:4" x14ac:dyDescent="0.25">
      <c r="A10" t="s">
        <v>7</v>
      </c>
      <c r="B10" t="s">
        <v>0</v>
      </c>
      <c r="C10" t="s">
        <v>4</v>
      </c>
      <c r="D10">
        <v>0</v>
      </c>
    </row>
    <row r="11" spans="1:4" x14ac:dyDescent="0.25">
      <c r="A11" t="s">
        <v>7</v>
      </c>
      <c r="B11" t="s">
        <v>0</v>
      </c>
      <c r="C11" t="s">
        <v>5</v>
      </c>
      <c r="D11">
        <v>0</v>
      </c>
    </row>
    <row r="12" spans="1:4" x14ac:dyDescent="0.25">
      <c r="A12" t="s">
        <v>7</v>
      </c>
      <c r="B12" t="s">
        <v>0</v>
      </c>
      <c r="C12" t="s">
        <v>2</v>
      </c>
      <c r="D12">
        <v>36</v>
      </c>
    </row>
    <row r="13" spans="1:4" x14ac:dyDescent="0.25">
      <c r="A13" t="s">
        <v>7</v>
      </c>
      <c r="B13" t="s">
        <v>0</v>
      </c>
      <c r="C13" t="s">
        <v>3</v>
      </c>
      <c r="D13">
        <v>0</v>
      </c>
    </row>
    <row r="14" spans="1:4" x14ac:dyDescent="0.25">
      <c r="A14" t="s">
        <v>8</v>
      </c>
      <c r="B14" t="s">
        <v>6</v>
      </c>
      <c r="C14" t="s">
        <v>2</v>
      </c>
      <c r="D14">
        <v>1</v>
      </c>
    </row>
    <row r="15" spans="1:4" x14ac:dyDescent="0.25">
      <c r="A15" t="s">
        <v>8</v>
      </c>
      <c r="B15" t="s">
        <v>6</v>
      </c>
      <c r="C15" t="s">
        <v>3</v>
      </c>
      <c r="D15">
        <v>0</v>
      </c>
    </row>
    <row r="16" spans="1:4" x14ac:dyDescent="0.25">
      <c r="A16" t="s">
        <v>8</v>
      </c>
      <c r="B16" t="s">
        <v>0</v>
      </c>
      <c r="C16" t="s">
        <v>4</v>
      </c>
      <c r="D16">
        <v>0</v>
      </c>
    </row>
    <row r="17" spans="1:4" x14ac:dyDescent="0.25">
      <c r="A17" t="s">
        <v>8</v>
      </c>
      <c r="B17" t="s">
        <v>0</v>
      </c>
      <c r="C17" t="s">
        <v>5</v>
      </c>
      <c r="D17">
        <v>0</v>
      </c>
    </row>
    <row r="18" spans="1:4" x14ac:dyDescent="0.25">
      <c r="A18" t="s">
        <v>8</v>
      </c>
      <c r="B18" t="s">
        <v>0</v>
      </c>
      <c r="C18" t="s">
        <v>2</v>
      </c>
      <c r="D18">
        <v>12</v>
      </c>
    </row>
    <row r="19" spans="1:4" x14ac:dyDescent="0.25">
      <c r="A19" t="s">
        <v>8</v>
      </c>
      <c r="B19" t="s">
        <v>0</v>
      </c>
      <c r="C19" t="s">
        <v>3</v>
      </c>
      <c r="D19">
        <v>0</v>
      </c>
    </row>
    <row r="20" spans="1:4" x14ac:dyDescent="0.25">
      <c r="A20" t="s">
        <v>658</v>
      </c>
      <c r="B20" t="s">
        <v>6</v>
      </c>
      <c r="C20" t="s">
        <v>2</v>
      </c>
      <c r="D20">
        <v>10</v>
      </c>
    </row>
    <row r="21" spans="1:4" x14ac:dyDescent="0.25">
      <c r="A21" t="s">
        <v>658</v>
      </c>
      <c r="B21" t="s">
        <v>6</v>
      </c>
      <c r="C21" t="s">
        <v>3</v>
      </c>
      <c r="D21">
        <v>0</v>
      </c>
    </row>
    <row r="22" spans="1:4" x14ac:dyDescent="0.25">
      <c r="A22" t="s">
        <v>658</v>
      </c>
      <c r="B22" t="s">
        <v>0</v>
      </c>
      <c r="C22" t="s">
        <v>4</v>
      </c>
      <c r="D22">
        <v>15</v>
      </c>
    </row>
    <row r="23" spans="1:4" x14ac:dyDescent="0.25">
      <c r="A23" t="s">
        <v>658</v>
      </c>
      <c r="B23" t="s">
        <v>0</v>
      </c>
      <c r="C23" t="s">
        <v>5</v>
      </c>
      <c r="D23">
        <v>0</v>
      </c>
    </row>
    <row r="24" spans="1:4" x14ac:dyDescent="0.25">
      <c r="A24" t="s">
        <v>658</v>
      </c>
      <c r="B24" t="s">
        <v>0</v>
      </c>
      <c r="C24" t="s">
        <v>2</v>
      </c>
      <c r="D24">
        <v>150</v>
      </c>
    </row>
    <row r="25" spans="1:4" x14ac:dyDescent="0.25">
      <c r="A25" t="s">
        <v>658</v>
      </c>
      <c r="B25" t="s">
        <v>0</v>
      </c>
      <c r="C25" t="s">
        <v>3</v>
      </c>
      <c r="D25">
        <v>0</v>
      </c>
    </row>
    <row r="26" spans="1:4" x14ac:dyDescent="0.25">
      <c r="A26" t="s">
        <v>9</v>
      </c>
      <c r="B26" t="s">
        <v>6</v>
      </c>
      <c r="C26" t="s">
        <v>2</v>
      </c>
      <c r="D26">
        <v>18</v>
      </c>
    </row>
    <row r="27" spans="1:4" x14ac:dyDescent="0.25">
      <c r="A27" t="s">
        <v>9</v>
      </c>
      <c r="B27" t="s">
        <v>6</v>
      </c>
      <c r="C27" t="s">
        <v>3</v>
      </c>
      <c r="D27">
        <v>0</v>
      </c>
    </row>
    <row r="28" spans="1:4" x14ac:dyDescent="0.25">
      <c r="A28" t="s">
        <v>9</v>
      </c>
      <c r="B28" t="s">
        <v>0</v>
      </c>
      <c r="C28" t="s">
        <v>4</v>
      </c>
      <c r="D28">
        <v>183</v>
      </c>
    </row>
    <row r="29" spans="1:4" x14ac:dyDescent="0.25">
      <c r="A29" t="s">
        <v>9</v>
      </c>
      <c r="B29" t="s">
        <v>0</v>
      </c>
      <c r="C29" t="s">
        <v>5</v>
      </c>
      <c r="D29">
        <v>0</v>
      </c>
    </row>
    <row r="30" spans="1:4" x14ac:dyDescent="0.25">
      <c r="A30" t="s">
        <v>9</v>
      </c>
      <c r="B30" t="s">
        <v>0</v>
      </c>
      <c r="C30" t="s">
        <v>2</v>
      </c>
      <c r="D30">
        <v>127</v>
      </c>
    </row>
    <row r="31" spans="1:4" x14ac:dyDescent="0.25">
      <c r="A31" t="s">
        <v>9</v>
      </c>
      <c r="B31" t="s">
        <v>0</v>
      </c>
      <c r="C31" t="s">
        <v>3</v>
      </c>
      <c r="D31">
        <v>1</v>
      </c>
    </row>
    <row r="32" spans="1:4" x14ac:dyDescent="0.25">
      <c r="A32" t="s">
        <v>10</v>
      </c>
      <c r="B32" t="s">
        <v>6</v>
      </c>
      <c r="C32" t="s">
        <v>2</v>
      </c>
      <c r="D32">
        <v>2</v>
      </c>
    </row>
    <row r="33" spans="1:4" x14ac:dyDescent="0.25">
      <c r="A33" t="s">
        <v>10</v>
      </c>
      <c r="B33" t="s">
        <v>6</v>
      </c>
      <c r="C33" t="s">
        <v>3</v>
      </c>
      <c r="D33">
        <v>0</v>
      </c>
    </row>
    <row r="34" spans="1:4" x14ac:dyDescent="0.25">
      <c r="A34" t="s">
        <v>10</v>
      </c>
      <c r="B34" t="s">
        <v>0</v>
      </c>
      <c r="C34" t="s">
        <v>4</v>
      </c>
      <c r="D34">
        <v>0</v>
      </c>
    </row>
    <row r="35" spans="1:4" x14ac:dyDescent="0.25">
      <c r="A35" t="s">
        <v>10</v>
      </c>
      <c r="B35" t="s">
        <v>0</v>
      </c>
      <c r="C35" t="s">
        <v>5</v>
      </c>
      <c r="D35">
        <v>0</v>
      </c>
    </row>
    <row r="36" spans="1:4" x14ac:dyDescent="0.25">
      <c r="A36" t="s">
        <v>10</v>
      </c>
      <c r="B36" t="s">
        <v>0</v>
      </c>
      <c r="C36" t="s">
        <v>2</v>
      </c>
      <c r="D36">
        <v>41</v>
      </c>
    </row>
    <row r="37" spans="1:4" x14ac:dyDescent="0.25">
      <c r="A37" t="s">
        <v>10</v>
      </c>
      <c r="B37" t="s">
        <v>0</v>
      </c>
      <c r="C37" t="s">
        <v>3</v>
      </c>
      <c r="D37">
        <v>1</v>
      </c>
    </row>
    <row r="38" spans="1:4" x14ac:dyDescent="0.25">
      <c r="A38" t="s">
        <v>11</v>
      </c>
      <c r="B38" t="s">
        <v>6</v>
      </c>
      <c r="C38" t="s">
        <v>2</v>
      </c>
      <c r="D38">
        <v>35</v>
      </c>
    </row>
    <row r="39" spans="1:4" x14ac:dyDescent="0.25">
      <c r="A39" t="s">
        <v>11</v>
      </c>
      <c r="B39" t="s">
        <v>6</v>
      </c>
      <c r="C39" t="s">
        <v>3</v>
      </c>
      <c r="D39">
        <v>0</v>
      </c>
    </row>
    <row r="40" spans="1:4" x14ac:dyDescent="0.25">
      <c r="A40" t="s">
        <v>11</v>
      </c>
      <c r="B40" t="s">
        <v>0</v>
      </c>
      <c r="C40" t="s">
        <v>4</v>
      </c>
      <c r="D40">
        <v>204</v>
      </c>
    </row>
    <row r="41" spans="1:4" x14ac:dyDescent="0.25">
      <c r="A41" t="s">
        <v>11</v>
      </c>
      <c r="B41" t="s">
        <v>0</v>
      </c>
      <c r="C41" t="s">
        <v>5</v>
      </c>
      <c r="D41">
        <v>0</v>
      </c>
    </row>
    <row r="42" spans="1:4" x14ac:dyDescent="0.25">
      <c r="A42" t="s">
        <v>11</v>
      </c>
      <c r="B42" t="s">
        <v>0</v>
      </c>
      <c r="C42" t="s">
        <v>2</v>
      </c>
      <c r="D42">
        <v>584</v>
      </c>
    </row>
    <row r="43" spans="1:4" x14ac:dyDescent="0.25">
      <c r="A43" t="s">
        <v>11</v>
      </c>
      <c r="B43" t="s">
        <v>0</v>
      </c>
      <c r="C43" t="s">
        <v>3</v>
      </c>
      <c r="D43">
        <v>0</v>
      </c>
    </row>
    <row r="44" spans="1:4" x14ac:dyDescent="0.25">
      <c r="A44" t="s">
        <v>12</v>
      </c>
      <c r="B44" t="s">
        <v>6</v>
      </c>
      <c r="C44" t="s">
        <v>2</v>
      </c>
      <c r="D44">
        <v>11</v>
      </c>
    </row>
    <row r="45" spans="1:4" x14ac:dyDescent="0.25">
      <c r="A45" t="s">
        <v>12</v>
      </c>
      <c r="B45" t="s">
        <v>6</v>
      </c>
      <c r="C45" t="s">
        <v>3</v>
      </c>
      <c r="D45">
        <v>0</v>
      </c>
    </row>
    <row r="46" spans="1:4" x14ac:dyDescent="0.25">
      <c r="A46" t="s">
        <v>12</v>
      </c>
      <c r="B46" t="s">
        <v>0</v>
      </c>
      <c r="C46" t="s">
        <v>4</v>
      </c>
      <c r="D46">
        <v>0</v>
      </c>
    </row>
    <row r="47" spans="1:4" x14ac:dyDescent="0.25">
      <c r="A47" t="s">
        <v>12</v>
      </c>
      <c r="B47" t="s">
        <v>0</v>
      </c>
      <c r="C47" t="s">
        <v>5</v>
      </c>
      <c r="D47">
        <v>0</v>
      </c>
    </row>
    <row r="48" spans="1:4" x14ac:dyDescent="0.25">
      <c r="A48" t="s">
        <v>12</v>
      </c>
      <c r="B48" t="s">
        <v>0</v>
      </c>
      <c r="C48" t="s">
        <v>2</v>
      </c>
      <c r="D48">
        <v>215</v>
      </c>
    </row>
    <row r="49" spans="1:4" x14ac:dyDescent="0.25">
      <c r="A49" t="s">
        <v>12</v>
      </c>
      <c r="B49" t="s">
        <v>0</v>
      </c>
      <c r="C49" t="s">
        <v>3</v>
      </c>
      <c r="D49">
        <v>3</v>
      </c>
    </row>
    <row r="50" spans="1:4" x14ac:dyDescent="0.25">
      <c r="A50" t="s">
        <v>13</v>
      </c>
      <c r="B50" t="s">
        <v>6</v>
      </c>
      <c r="C50" t="s">
        <v>2</v>
      </c>
      <c r="D50">
        <v>40</v>
      </c>
    </row>
    <row r="51" spans="1:4" x14ac:dyDescent="0.25">
      <c r="A51" t="s">
        <v>13</v>
      </c>
      <c r="B51" t="s">
        <v>6</v>
      </c>
      <c r="C51" t="s">
        <v>3</v>
      </c>
      <c r="D51">
        <v>0</v>
      </c>
    </row>
    <row r="52" spans="1:4" x14ac:dyDescent="0.25">
      <c r="A52" t="s">
        <v>13</v>
      </c>
      <c r="B52" t="s">
        <v>0</v>
      </c>
      <c r="C52" t="s">
        <v>4</v>
      </c>
      <c r="D52">
        <v>33</v>
      </c>
    </row>
    <row r="53" spans="1:4" x14ac:dyDescent="0.25">
      <c r="A53" t="s">
        <v>13</v>
      </c>
      <c r="B53" t="s">
        <v>0</v>
      </c>
      <c r="C53" t="s">
        <v>5</v>
      </c>
      <c r="D53">
        <v>0</v>
      </c>
    </row>
    <row r="54" spans="1:4" x14ac:dyDescent="0.25">
      <c r="A54" t="s">
        <v>13</v>
      </c>
      <c r="B54" t="s">
        <v>0</v>
      </c>
      <c r="C54" t="s">
        <v>2</v>
      </c>
      <c r="D54">
        <v>693</v>
      </c>
    </row>
    <row r="55" spans="1:4" x14ac:dyDescent="0.25">
      <c r="A55" t="s">
        <v>13</v>
      </c>
      <c r="B55" t="s">
        <v>0</v>
      </c>
      <c r="C55" t="s">
        <v>3</v>
      </c>
      <c r="D55">
        <v>5</v>
      </c>
    </row>
    <row r="56" spans="1:4" x14ac:dyDescent="0.25">
      <c r="A56" t="s">
        <v>14</v>
      </c>
      <c r="B56" t="s">
        <v>6</v>
      </c>
      <c r="C56" t="s">
        <v>2</v>
      </c>
      <c r="D56">
        <v>34</v>
      </c>
    </row>
    <row r="57" spans="1:4" x14ac:dyDescent="0.25">
      <c r="A57" t="s">
        <v>14</v>
      </c>
      <c r="B57" t="s">
        <v>6</v>
      </c>
      <c r="C57" t="s">
        <v>3</v>
      </c>
      <c r="D57">
        <v>6</v>
      </c>
    </row>
    <row r="58" spans="1:4" x14ac:dyDescent="0.25">
      <c r="A58" t="s">
        <v>14</v>
      </c>
      <c r="B58" t="s">
        <v>0</v>
      </c>
      <c r="C58" t="s">
        <v>4</v>
      </c>
      <c r="D58">
        <v>0</v>
      </c>
    </row>
    <row r="59" spans="1:4" x14ac:dyDescent="0.25">
      <c r="A59" t="s">
        <v>14</v>
      </c>
      <c r="B59" t="s">
        <v>0</v>
      </c>
      <c r="C59" t="s">
        <v>5</v>
      </c>
      <c r="D59">
        <v>0</v>
      </c>
    </row>
    <row r="60" spans="1:4" x14ac:dyDescent="0.25">
      <c r="A60" t="s">
        <v>14</v>
      </c>
      <c r="B60" t="s">
        <v>0</v>
      </c>
      <c r="C60" t="s">
        <v>2</v>
      </c>
      <c r="D60">
        <v>1119</v>
      </c>
    </row>
    <row r="61" spans="1:4" x14ac:dyDescent="0.25">
      <c r="A61" t="s">
        <v>14</v>
      </c>
      <c r="B61" t="s">
        <v>0</v>
      </c>
      <c r="C61" t="s">
        <v>3</v>
      </c>
      <c r="D61">
        <v>25</v>
      </c>
    </row>
    <row r="62" spans="1:4" x14ac:dyDescent="0.25">
      <c r="A62" t="s">
        <v>15</v>
      </c>
      <c r="B62" t="s">
        <v>6</v>
      </c>
      <c r="C62" t="s">
        <v>2</v>
      </c>
      <c r="D62">
        <v>31</v>
      </c>
    </row>
    <row r="63" spans="1:4" x14ac:dyDescent="0.25">
      <c r="A63" t="s">
        <v>15</v>
      </c>
      <c r="B63" t="s">
        <v>6</v>
      </c>
      <c r="C63" t="s">
        <v>3</v>
      </c>
      <c r="D63">
        <v>0</v>
      </c>
    </row>
    <row r="64" spans="1:4" x14ac:dyDescent="0.25">
      <c r="A64" t="s">
        <v>15</v>
      </c>
      <c r="B64" t="s">
        <v>0</v>
      </c>
      <c r="C64" t="s">
        <v>4</v>
      </c>
      <c r="D64">
        <v>215</v>
      </c>
    </row>
    <row r="65" spans="1:4" x14ac:dyDescent="0.25">
      <c r="A65" t="s">
        <v>15</v>
      </c>
      <c r="B65" t="s">
        <v>0</v>
      </c>
      <c r="C65" t="s">
        <v>5</v>
      </c>
      <c r="D65">
        <v>0</v>
      </c>
    </row>
    <row r="66" spans="1:4" x14ac:dyDescent="0.25">
      <c r="A66" t="s">
        <v>15</v>
      </c>
      <c r="B66" t="s">
        <v>0</v>
      </c>
      <c r="C66" t="s">
        <v>2</v>
      </c>
      <c r="D66">
        <v>383</v>
      </c>
    </row>
    <row r="67" spans="1:4" x14ac:dyDescent="0.25">
      <c r="A67" t="s">
        <v>15</v>
      </c>
      <c r="B67" t="s">
        <v>0</v>
      </c>
      <c r="C67" t="s">
        <v>3</v>
      </c>
      <c r="D67">
        <v>1</v>
      </c>
    </row>
    <row r="68" spans="1:4" x14ac:dyDescent="0.25">
      <c r="A68" t="s">
        <v>16</v>
      </c>
      <c r="B68" t="s">
        <v>6</v>
      </c>
      <c r="C68" t="s">
        <v>2</v>
      </c>
      <c r="D68">
        <v>0</v>
      </c>
    </row>
    <row r="69" spans="1:4" x14ac:dyDescent="0.25">
      <c r="A69" t="s">
        <v>16</v>
      </c>
      <c r="B69" t="s">
        <v>6</v>
      </c>
      <c r="C69" t="s">
        <v>3</v>
      </c>
      <c r="D69">
        <v>0</v>
      </c>
    </row>
    <row r="70" spans="1:4" x14ac:dyDescent="0.25">
      <c r="A70" t="s">
        <v>16</v>
      </c>
      <c r="B70" t="s">
        <v>0</v>
      </c>
      <c r="C70" t="s">
        <v>4</v>
      </c>
      <c r="D70">
        <v>0</v>
      </c>
    </row>
    <row r="71" spans="1:4" x14ac:dyDescent="0.25">
      <c r="A71" t="s">
        <v>16</v>
      </c>
      <c r="B71" t="s">
        <v>0</v>
      </c>
      <c r="C71" t="s">
        <v>5</v>
      </c>
      <c r="D71">
        <v>0</v>
      </c>
    </row>
    <row r="72" spans="1:4" x14ac:dyDescent="0.25">
      <c r="A72" t="s">
        <v>16</v>
      </c>
      <c r="B72" t="s">
        <v>0</v>
      </c>
      <c r="C72" t="s">
        <v>2</v>
      </c>
      <c r="D72">
        <v>2</v>
      </c>
    </row>
    <row r="73" spans="1:4" x14ac:dyDescent="0.25">
      <c r="A73" t="s">
        <v>16</v>
      </c>
      <c r="B73" t="s">
        <v>0</v>
      </c>
      <c r="C73" t="s">
        <v>3</v>
      </c>
      <c r="D73">
        <v>0</v>
      </c>
    </row>
    <row r="74" spans="1:4" x14ac:dyDescent="0.25">
      <c r="A74" t="s">
        <v>17</v>
      </c>
      <c r="B74" t="s">
        <v>6</v>
      </c>
      <c r="C74" t="s">
        <v>2</v>
      </c>
      <c r="D74">
        <v>38</v>
      </c>
    </row>
    <row r="75" spans="1:4" x14ac:dyDescent="0.25">
      <c r="A75" t="s">
        <v>17</v>
      </c>
      <c r="B75" t="s">
        <v>6</v>
      </c>
      <c r="C75" t="s">
        <v>3</v>
      </c>
      <c r="D75">
        <v>1</v>
      </c>
    </row>
    <row r="76" spans="1:4" x14ac:dyDescent="0.25">
      <c r="A76" t="s">
        <v>17</v>
      </c>
      <c r="B76" t="s">
        <v>0</v>
      </c>
      <c r="C76" t="s">
        <v>4</v>
      </c>
      <c r="D76">
        <v>250</v>
      </c>
    </row>
    <row r="77" spans="1:4" x14ac:dyDescent="0.25">
      <c r="A77" t="s">
        <v>17</v>
      </c>
      <c r="B77" t="s">
        <v>0</v>
      </c>
      <c r="C77" t="s">
        <v>5</v>
      </c>
      <c r="D77">
        <v>0</v>
      </c>
    </row>
    <row r="78" spans="1:4" x14ac:dyDescent="0.25">
      <c r="A78" t="s">
        <v>17</v>
      </c>
      <c r="B78" t="s">
        <v>0</v>
      </c>
      <c r="C78" t="s">
        <v>2</v>
      </c>
      <c r="D78">
        <v>1035</v>
      </c>
    </row>
    <row r="79" spans="1:4" x14ac:dyDescent="0.25">
      <c r="A79" t="s">
        <v>17</v>
      </c>
      <c r="B79" t="s">
        <v>0</v>
      </c>
      <c r="C79" t="s">
        <v>3</v>
      </c>
      <c r="D79">
        <v>14</v>
      </c>
    </row>
    <row r="80" spans="1:4" x14ac:dyDescent="0.25">
      <c r="A80" t="s">
        <v>380</v>
      </c>
      <c r="B80" t="s">
        <v>6</v>
      </c>
      <c r="C80" t="s">
        <v>2</v>
      </c>
      <c r="D80">
        <v>1</v>
      </c>
    </row>
    <row r="81" spans="1:4" x14ac:dyDescent="0.25">
      <c r="A81" t="s">
        <v>380</v>
      </c>
      <c r="B81" t="s">
        <v>6</v>
      </c>
      <c r="C81" t="s">
        <v>3</v>
      </c>
      <c r="D81">
        <v>0</v>
      </c>
    </row>
    <row r="82" spans="1:4" x14ac:dyDescent="0.25">
      <c r="A82" t="s">
        <v>380</v>
      </c>
      <c r="B82" t="s">
        <v>0</v>
      </c>
      <c r="C82" t="s">
        <v>4</v>
      </c>
      <c r="D82">
        <v>0</v>
      </c>
    </row>
    <row r="83" spans="1:4" x14ac:dyDescent="0.25">
      <c r="A83" t="s">
        <v>380</v>
      </c>
      <c r="B83" t="s">
        <v>0</v>
      </c>
      <c r="C83" t="s">
        <v>5</v>
      </c>
      <c r="D83">
        <v>0</v>
      </c>
    </row>
    <row r="84" spans="1:4" x14ac:dyDescent="0.25">
      <c r="A84" t="s">
        <v>380</v>
      </c>
      <c r="B84" t="s">
        <v>0</v>
      </c>
      <c r="C84" t="s">
        <v>2</v>
      </c>
      <c r="D84">
        <v>13</v>
      </c>
    </row>
    <row r="85" spans="1:4" x14ac:dyDescent="0.25">
      <c r="A85" t="s">
        <v>380</v>
      </c>
      <c r="B85" t="s">
        <v>0</v>
      </c>
      <c r="C85" t="s">
        <v>3</v>
      </c>
      <c r="D85">
        <v>0</v>
      </c>
    </row>
    <row r="86" spans="1:4" x14ac:dyDescent="0.25">
      <c r="A86" t="s">
        <v>18</v>
      </c>
      <c r="B86" t="s">
        <v>6</v>
      </c>
      <c r="C86" t="s">
        <v>2</v>
      </c>
      <c r="D86">
        <v>5</v>
      </c>
    </row>
    <row r="87" spans="1:4" x14ac:dyDescent="0.25">
      <c r="A87" t="s">
        <v>18</v>
      </c>
      <c r="B87" t="s">
        <v>6</v>
      </c>
      <c r="C87" t="s">
        <v>3</v>
      </c>
      <c r="D87">
        <v>1</v>
      </c>
    </row>
    <row r="88" spans="1:4" x14ac:dyDescent="0.25">
      <c r="A88" t="s">
        <v>18</v>
      </c>
      <c r="B88" t="s">
        <v>0</v>
      </c>
      <c r="C88" t="s">
        <v>4</v>
      </c>
      <c r="D88">
        <v>44</v>
      </c>
    </row>
    <row r="89" spans="1:4" x14ac:dyDescent="0.25">
      <c r="A89" t="s">
        <v>18</v>
      </c>
      <c r="B89" t="s">
        <v>0</v>
      </c>
      <c r="C89" t="s">
        <v>5</v>
      </c>
      <c r="D89">
        <v>0</v>
      </c>
    </row>
    <row r="90" spans="1:4" x14ac:dyDescent="0.25">
      <c r="A90" t="s">
        <v>18</v>
      </c>
      <c r="B90" t="s">
        <v>0</v>
      </c>
      <c r="C90" t="s">
        <v>2</v>
      </c>
      <c r="D90">
        <v>70</v>
      </c>
    </row>
    <row r="91" spans="1:4" x14ac:dyDescent="0.25">
      <c r="A91" t="s">
        <v>18</v>
      </c>
      <c r="B91" t="s">
        <v>0</v>
      </c>
      <c r="C91" t="s">
        <v>3</v>
      </c>
      <c r="D91">
        <v>0</v>
      </c>
    </row>
    <row r="92" spans="1:4" x14ac:dyDescent="0.25">
      <c r="A92" t="s">
        <v>19</v>
      </c>
      <c r="B92" t="s">
        <v>6</v>
      </c>
      <c r="C92" t="s">
        <v>2</v>
      </c>
      <c r="D92">
        <v>1</v>
      </c>
    </row>
    <row r="93" spans="1:4" x14ac:dyDescent="0.25">
      <c r="A93" t="s">
        <v>19</v>
      </c>
      <c r="B93" t="s">
        <v>6</v>
      </c>
      <c r="C93" t="s">
        <v>3</v>
      </c>
      <c r="D93">
        <v>0</v>
      </c>
    </row>
    <row r="94" spans="1:4" x14ac:dyDescent="0.25">
      <c r="A94" t="s">
        <v>19</v>
      </c>
      <c r="B94" t="s">
        <v>0</v>
      </c>
      <c r="C94" t="s">
        <v>4</v>
      </c>
      <c r="D94">
        <v>0</v>
      </c>
    </row>
    <row r="95" spans="1:4" x14ac:dyDescent="0.25">
      <c r="A95" t="s">
        <v>19</v>
      </c>
      <c r="B95" t="s">
        <v>0</v>
      </c>
      <c r="C95" t="s">
        <v>5</v>
      </c>
      <c r="D95">
        <v>0</v>
      </c>
    </row>
    <row r="96" spans="1:4" x14ac:dyDescent="0.25">
      <c r="A96" t="s">
        <v>19</v>
      </c>
      <c r="B96" t="s">
        <v>0</v>
      </c>
      <c r="C96" t="s">
        <v>2</v>
      </c>
      <c r="D96">
        <v>6</v>
      </c>
    </row>
    <row r="97" spans="1:4" x14ac:dyDescent="0.25">
      <c r="A97" t="s">
        <v>19</v>
      </c>
      <c r="B97" t="s">
        <v>0</v>
      </c>
      <c r="C97" t="s">
        <v>3</v>
      </c>
      <c r="D97">
        <v>0</v>
      </c>
    </row>
    <row r="98" spans="1:4" x14ac:dyDescent="0.25">
      <c r="A98" t="s">
        <v>20</v>
      </c>
      <c r="B98" t="s">
        <v>6</v>
      </c>
      <c r="C98" t="s">
        <v>2</v>
      </c>
      <c r="D98">
        <v>14</v>
      </c>
    </row>
    <row r="99" spans="1:4" x14ac:dyDescent="0.25">
      <c r="A99" t="s">
        <v>20</v>
      </c>
      <c r="B99" t="s">
        <v>6</v>
      </c>
      <c r="C99" t="s">
        <v>3</v>
      </c>
      <c r="D99">
        <v>0</v>
      </c>
    </row>
    <row r="100" spans="1:4" x14ac:dyDescent="0.25">
      <c r="A100" t="s">
        <v>20</v>
      </c>
      <c r="B100" t="s">
        <v>0</v>
      </c>
      <c r="C100" t="s">
        <v>4</v>
      </c>
      <c r="D100">
        <v>74</v>
      </c>
    </row>
    <row r="101" spans="1:4" x14ac:dyDescent="0.25">
      <c r="A101" t="s">
        <v>20</v>
      </c>
      <c r="B101" t="s">
        <v>0</v>
      </c>
      <c r="C101" t="s">
        <v>5</v>
      </c>
      <c r="D101">
        <v>0</v>
      </c>
    </row>
    <row r="102" spans="1:4" x14ac:dyDescent="0.25">
      <c r="A102" t="s">
        <v>20</v>
      </c>
      <c r="B102" t="s">
        <v>0</v>
      </c>
      <c r="C102" t="s">
        <v>2</v>
      </c>
      <c r="D102">
        <v>235</v>
      </c>
    </row>
    <row r="103" spans="1:4" x14ac:dyDescent="0.25">
      <c r="A103" t="s">
        <v>20</v>
      </c>
      <c r="B103" t="s">
        <v>0</v>
      </c>
      <c r="C103" t="s">
        <v>3</v>
      </c>
      <c r="D103">
        <v>0</v>
      </c>
    </row>
    <row r="104" spans="1:4" x14ac:dyDescent="0.25">
      <c r="A104" s="38" t="s">
        <v>21</v>
      </c>
      <c r="B104" s="38" t="s">
        <v>6</v>
      </c>
      <c r="C104" s="38" t="s">
        <v>2</v>
      </c>
      <c r="D104" s="38">
        <v>2</v>
      </c>
    </row>
    <row r="105" spans="1:4" x14ac:dyDescent="0.25">
      <c r="A105" s="38" t="s">
        <v>21</v>
      </c>
      <c r="B105" s="38" t="s">
        <v>6</v>
      </c>
      <c r="C105" s="38" t="s">
        <v>3</v>
      </c>
      <c r="D105" s="38">
        <v>0</v>
      </c>
    </row>
    <row r="106" spans="1:4" x14ac:dyDescent="0.25">
      <c r="A106" s="38" t="s">
        <v>21</v>
      </c>
      <c r="B106" s="38" t="s">
        <v>0</v>
      </c>
      <c r="C106" s="38" t="s">
        <v>4</v>
      </c>
      <c r="D106" s="38">
        <v>9</v>
      </c>
    </row>
    <row r="107" spans="1:4" x14ac:dyDescent="0.25">
      <c r="A107" s="38" t="s">
        <v>21</v>
      </c>
      <c r="B107" s="38" t="s">
        <v>0</v>
      </c>
      <c r="C107" s="38" t="s">
        <v>5</v>
      </c>
      <c r="D107" s="38">
        <v>0</v>
      </c>
    </row>
    <row r="108" spans="1:4" x14ac:dyDescent="0.25">
      <c r="A108" s="38" t="s">
        <v>21</v>
      </c>
      <c r="B108" s="38" t="s">
        <v>0</v>
      </c>
      <c r="C108" s="38" t="s">
        <v>2</v>
      </c>
      <c r="D108" s="38">
        <v>45</v>
      </c>
    </row>
    <row r="109" spans="1:4" x14ac:dyDescent="0.25">
      <c r="A109" s="38" t="s">
        <v>21</v>
      </c>
      <c r="B109" s="38" t="s">
        <v>0</v>
      </c>
      <c r="C109" s="38" t="s">
        <v>3</v>
      </c>
      <c r="D109" s="38">
        <v>0</v>
      </c>
    </row>
    <row r="110" spans="1:4" x14ac:dyDescent="0.25">
      <c r="A110" t="s">
        <v>22</v>
      </c>
      <c r="B110" t="s">
        <v>6</v>
      </c>
      <c r="C110" t="s">
        <v>2</v>
      </c>
      <c r="D110">
        <v>3</v>
      </c>
    </row>
    <row r="111" spans="1:4" x14ac:dyDescent="0.25">
      <c r="A111" t="s">
        <v>22</v>
      </c>
      <c r="B111" t="s">
        <v>6</v>
      </c>
      <c r="C111" t="s">
        <v>3</v>
      </c>
      <c r="D111">
        <v>0</v>
      </c>
    </row>
    <row r="112" spans="1:4" x14ac:dyDescent="0.25">
      <c r="A112" t="s">
        <v>22</v>
      </c>
      <c r="B112" t="s">
        <v>0</v>
      </c>
      <c r="C112" t="s">
        <v>4</v>
      </c>
      <c r="D112">
        <v>0</v>
      </c>
    </row>
    <row r="113" spans="1:4" x14ac:dyDescent="0.25">
      <c r="A113" t="s">
        <v>22</v>
      </c>
      <c r="B113" t="s">
        <v>0</v>
      </c>
      <c r="C113" t="s">
        <v>5</v>
      </c>
      <c r="D113">
        <v>0</v>
      </c>
    </row>
    <row r="114" spans="1:4" x14ac:dyDescent="0.25">
      <c r="A114" t="s">
        <v>22</v>
      </c>
      <c r="B114" t="s">
        <v>0</v>
      </c>
      <c r="C114" t="s">
        <v>2</v>
      </c>
      <c r="D114">
        <v>47</v>
      </c>
    </row>
    <row r="115" spans="1:4" x14ac:dyDescent="0.25">
      <c r="A115" t="s">
        <v>22</v>
      </c>
      <c r="B115" t="s">
        <v>0</v>
      </c>
      <c r="C115" t="s">
        <v>3</v>
      </c>
      <c r="D115">
        <v>0</v>
      </c>
    </row>
    <row r="116" spans="1:4" x14ac:dyDescent="0.25">
      <c r="A116" t="s">
        <v>23</v>
      </c>
      <c r="B116" t="s">
        <v>6</v>
      </c>
      <c r="C116" t="s">
        <v>2</v>
      </c>
      <c r="D116">
        <v>0</v>
      </c>
    </row>
    <row r="117" spans="1:4" x14ac:dyDescent="0.25">
      <c r="A117" t="s">
        <v>23</v>
      </c>
      <c r="B117" t="s">
        <v>6</v>
      </c>
      <c r="C117" t="s">
        <v>3</v>
      </c>
      <c r="D117">
        <v>0</v>
      </c>
    </row>
    <row r="118" spans="1:4" x14ac:dyDescent="0.25">
      <c r="A118" t="s">
        <v>23</v>
      </c>
      <c r="B118" t="s">
        <v>0</v>
      </c>
      <c r="C118" t="s">
        <v>4</v>
      </c>
      <c r="D118">
        <v>0</v>
      </c>
    </row>
    <row r="119" spans="1:4" x14ac:dyDescent="0.25">
      <c r="A119" t="s">
        <v>23</v>
      </c>
      <c r="B119" t="s">
        <v>0</v>
      </c>
      <c r="C119" t="s">
        <v>5</v>
      </c>
      <c r="D119">
        <v>0</v>
      </c>
    </row>
    <row r="120" spans="1:4" x14ac:dyDescent="0.25">
      <c r="A120" t="s">
        <v>23</v>
      </c>
      <c r="B120" t="s">
        <v>0</v>
      </c>
      <c r="C120" t="s">
        <v>2</v>
      </c>
      <c r="D120">
        <v>4</v>
      </c>
    </row>
    <row r="121" spans="1:4" x14ac:dyDescent="0.25">
      <c r="A121" t="s">
        <v>23</v>
      </c>
      <c r="B121" t="s">
        <v>0</v>
      </c>
      <c r="C121" t="s">
        <v>3</v>
      </c>
      <c r="D121">
        <v>1</v>
      </c>
    </row>
    <row r="122" spans="1:4" x14ac:dyDescent="0.25">
      <c r="A122" t="s">
        <v>24</v>
      </c>
      <c r="B122" t="s">
        <v>6</v>
      </c>
      <c r="C122" t="s">
        <v>2</v>
      </c>
      <c r="D122">
        <v>9</v>
      </c>
    </row>
    <row r="123" spans="1:4" x14ac:dyDescent="0.25">
      <c r="A123" t="s">
        <v>24</v>
      </c>
      <c r="B123" t="s">
        <v>6</v>
      </c>
      <c r="C123" t="s">
        <v>3</v>
      </c>
      <c r="D123">
        <v>0</v>
      </c>
    </row>
    <row r="124" spans="1:4" x14ac:dyDescent="0.25">
      <c r="A124" t="s">
        <v>24</v>
      </c>
      <c r="B124" t="s">
        <v>0</v>
      </c>
      <c r="C124" t="s">
        <v>4</v>
      </c>
      <c r="D124">
        <v>52</v>
      </c>
    </row>
    <row r="125" spans="1:4" x14ac:dyDescent="0.25">
      <c r="A125" t="s">
        <v>24</v>
      </c>
      <c r="B125" t="s">
        <v>0</v>
      </c>
      <c r="C125" t="s">
        <v>5</v>
      </c>
      <c r="D125">
        <v>0</v>
      </c>
    </row>
    <row r="126" spans="1:4" x14ac:dyDescent="0.25">
      <c r="A126" t="s">
        <v>24</v>
      </c>
      <c r="B126" t="s">
        <v>0</v>
      </c>
      <c r="C126" t="s">
        <v>2</v>
      </c>
      <c r="D126">
        <v>186</v>
      </c>
    </row>
    <row r="127" spans="1:4" x14ac:dyDescent="0.25">
      <c r="A127" t="s">
        <v>24</v>
      </c>
      <c r="B127" t="s">
        <v>0</v>
      </c>
      <c r="C127" t="s">
        <v>3</v>
      </c>
      <c r="D127">
        <v>0</v>
      </c>
    </row>
    <row r="128" spans="1:4" x14ac:dyDescent="0.25">
      <c r="A128" t="s">
        <v>25</v>
      </c>
      <c r="B128" t="s">
        <v>6</v>
      </c>
      <c r="C128" t="s">
        <v>2</v>
      </c>
      <c r="D128">
        <v>14</v>
      </c>
    </row>
    <row r="129" spans="1:4" x14ac:dyDescent="0.25">
      <c r="A129" t="s">
        <v>25</v>
      </c>
      <c r="B129" t="s">
        <v>6</v>
      </c>
      <c r="C129" t="s">
        <v>3</v>
      </c>
      <c r="D129">
        <v>0</v>
      </c>
    </row>
    <row r="130" spans="1:4" x14ac:dyDescent="0.25">
      <c r="A130" t="s">
        <v>25</v>
      </c>
      <c r="B130" t="s">
        <v>0</v>
      </c>
      <c r="C130" t="s">
        <v>4</v>
      </c>
      <c r="D130">
        <v>62</v>
      </c>
    </row>
    <row r="131" spans="1:4" x14ac:dyDescent="0.25">
      <c r="A131" t="s">
        <v>25</v>
      </c>
      <c r="B131" t="s">
        <v>0</v>
      </c>
      <c r="C131" t="s">
        <v>5</v>
      </c>
      <c r="D131">
        <v>0</v>
      </c>
    </row>
    <row r="132" spans="1:4" x14ac:dyDescent="0.25">
      <c r="A132" t="s">
        <v>25</v>
      </c>
      <c r="B132" t="s">
        <v>0</v>
      </c>
      <c r="C132" t="s">
        <v>2</v>
      </c>
      <c r="D132">
        <v>242</v>
      </c>
    </row>
    <row r="133" spans="1:4" x14ac:dyDescent="0.25">
      <c r="A133" t="s">
        <v>25</v>
      </c>
      <c r="B133" t="s">
        <v>0</v>
      </c>
      <c r="C133" t="s">
        <v>3</v>
      </c>
      <c r="D133">
        <v>1</v>
      </c>
    </row>
    <row r="134" spans="1:4" x14ac:dyDescent="0.25">
      <c r="A134" t="s">
        <v>381</v>
      </c>
      <c r="B134" t="s">
        <v>6</v>
      </c>
      <c r="C134" t="s">
        <v>2</v>
      </c>
      <c r="D134">
        <v>3</v>
      </c>
    </row>
    <row r="135" spans="1:4" x14ac:dyDescent="0.25">
      <c r="A135" t="s">
        <v>381</v>
      </c>
      <c r="B135" t="s">
        <v>6</v>
      </c>
      <c r="C135" t="s">
        <v>3</v>
      </c>
      <c r="D135">
        <v>0</v>
      </c>
    </row>
    <row r="136" spans="1:4" x14ac:dyDescent="0.25">
      <c r="A136" t="s">
        <v>381</v>
      </c>
      <c r="B136" t="s">
        <v>0</v>
      </c>
      <c r="C136" t="s">
        <v>4</v>
      </c>
      <c r="D136">
        <v>0</v>
      </c>
    </row>
    <row r="137" spans="1:4" x14ac:dyDescent="0.25">
      <c r="A137" t="s">
        <v>381</v>
      </c>
      <c r="B137" t="s">
        <v>0</v>
      </c>
      <c r="C137" t="s">
        <v>5</v>
      </c>
      <c r="D137">
        <v>1</v>
      </c>
    </row>
    <row r="138" spans="1:4" x14ac:dyDescent="0.25">
      <c r="A138" t="s">
        <v>381</v>
      </c>
      <c r="B138" t="s">
        <v>0</v>
      </c>
      <c r="C138" t="s">
        <v>2</v>
      </c>
      <c r="D138">
        <v>51</v>
      </c>
    </row>
    <row r="139" spans="1:4" x14ac:dyDescent="0.25">
      <c r="A139" t="s">
        <v>381</v>
      </c>
      <c r="B139" t="s">
        <v>0</v>
      </c>
      <c r="C139" t="s">
        <v>3</v>
      </c>
      <c r="D139">
        <v>1</v>
      </c>
    </row>
    <row r="140" spans="1:4" x14ac:dyDescent="0.25">
      <c r="A140" t="s">
        <v>26</v>
      </c>
      <c r="B140" t="s">
        <v>6</v>
      </c>
      <c r="C140" t="s">
        <v>2</v>
      </c>
      <c r="D140">
        <v>1</v>
      </c>
    </row>
    <row r="141" spans="1:4" x14ac:dyDescent="0.25">
      <c r="A141" t="s">
        <v>26</v>
      </c>
      <c r="B141" t="s">
        <v>6</v>
      </c>
      <c r="C141" t="s">
        <v>3</v>
      </c>
      <c r="D141">
        <v>0</v>
      </c>
    </row>
    <row r="142" spans="1:4" x14ac:dyDescent="0.25">
      <c r="A142" t="s">
        <v>26</v>
      </c>
      <c r="B142" t="s">
        <v>0</v>
      </c>
      <c r="C142" t="s">
        <v>4</v>
      </c>
      <c r="D142">
        <v>0</v>
      </c>
    </row>
    <row r="143" spans="1:4" x14ac:dyDescent="0.25">
      <c r="A143" t="s">
        <v>26</v>
      </c>
      <c r="B143" t="s">
        <v>0</v>
      </c>
      <c r="C143" t="s">
        <v>5</v>
      </c>
      <c r="D143">
        <v>0</v>
      </c>
    </row>
    <row r="144" spans="1:4" x14ac:dyDescent="0.25">
      <c r="A144" t="s">
        <v>26</v>
      </c>
      <c r="B144" t="s">
        <v>0</v>
      </c>
      <c r="C144" t="s">
        <v>2</v>
      </c>
      <c r="D144">
        <v>12</v>
      </c>
    </row>
    <row r="145" spans="1:4" x14ac:dyDescent="0.25">
      <c r="A145" t="s">
        <v>26</v>
      </c>
      <c r="B145" t="s">
        <v>0</v>
      </c>
      <c r="C145" t="s">
        <v>3</v>
      </c>
      <c r="D145">
        <v>0</v>
      </c>
    </row>
    <row r="146" spans="1:4" x14ac:dyDescent="0.25">
      <c r="A146" t="s">
        <v>382</v>
      </c>
      <c r="B146" t="s">
        <v>6</v>
      </c>
      <c r="C146" t="s">
        <v>2</v>
      </c>
      <c r="D146">
        <v>4</v>
      </c>
    </row>
    <row r="147" spans="1:4" x14ac:dyDescent="0.25">
      <c r="A147" t="s">
        <v>382</v>
      </c>
      <c r="B147" t="s">
        <v>6</v>
      </c>
      <c r="C147" t="s">
        <v>3</v>
      </c>
      <c r="D147">
        <v>0</v>
      </c>
    </row>
    <row r="148" spans="1:4" x14ac:dyDescent="0.25">
      <c r="A148" t="s">
        <v>382</v>
      </c>
      <c r="B148" t="s">
        <v>0</v>
      </c>
      <c r="C148" t="s">
        <v>4</v>
      </c>
      <c r="D148">
        <v>19</v>
      </c>
    </row>
    <row r="149" spans="1:4" x14ac:dyDescent="0.25">
      <c r="A149" t="s">
        <v>382</v>
      </c>
      <c r="B149" t="s">
        <v>0</v>
      </c>
      <c r="C149" t="s">
        <v>5</v>
      </c>
      <c r="D149">
        <v>0</v>
      </c>
    </row>
    <row r="150" spans="1:4" x14ac:dyDescent="0.25">
      <c r="A150" t="s">
        <v>382</v>
      </c>
      <c r="B150" t="s">
        <v>0</v>
      </c>
      <c r="C150" t="s">
        <v>2</v>
      </c>
      <c r="D150">
        <v>53</v>
      </c>
    </row>
    <row r="151" spans="1:4" x14ac:dyDescent="0.25">
      <c r="A151" t="s">
        <v>382</v>
      </c>
      <c r="B151" t="s">
        <v>0</v>
      </c>
      <c r="C151" t="s">
        <v>3</v>
      </c>
      <c r="D151">
        <v>0</v>
      </c>
    </row>
    <row r="152" spans="1:4" x14ac:dyDescent="0.25">
      <c r="A152" t="s">
        <v>27</v>
      </c>
      <c r="B152" t="s">
        <v>6</v>
      </c>
      <c r="C152" t="s">
        <v>2</v>
      </c>
      <c r="D152">
        <v>6</v>
      </c>
    </row>
    <row r="153" spans="1:4" x14ac:dyDescent="0.25">
      <c r="A153" t="s">
        <v>27</v>
      </c>
      <c r="B153" t="s">
        <v>6</v>
      </c>
      <c r="C153" t="s">
        <v>3</v>
      </c>
      <c r="D153">
        <v>0</v>
      </c>
    </row>
    <row r="154" spans="1:4" x14ac:dyDescent="0.25">
      <c r="A154" t="s">
        <v>27</v>
      </c>
      <c r="B154" t="s">
        <v>0</v>
      </c>
      <c r="C154" t="s">
        <v>4</v>
      </c>
      <c r="D154">
        <v>0</v>
      </c>
    </row>
    <row r="155" spans="1:4" x14ac:dyDescent="0.25">
      <c r="A155" t="s">
        <v>27</v>
      </c>
      <c r="B155" t="s">
        <v>0</v>
      </c>
      <c r="C155" t="s">
        <v>5</v>
      </c>
      <c r="D155">
        <v>0</v>
      </c>
    </row>
    <row r="156" spans="1:4" x14ac:dyDescent="0.25">
      <c r="A156" t="s">
        <v>27</v>
      </c>
      <c r="B156" t="s">
        <v>0</v>
      </c>
      <c r="C156" t="s">
        <v>2</v>
      </c>
      <c r="D156">
        <v>85</v>
      </c>
    </row>
    <row r="157" spans="1:4" x14ac:dyDescent="0.25">
      <c r="A157" t="s">
        <v>27</v>
      </c>
      <c r="B157" t="s">
        <v>0</v>
      </c>
      <c r="C157" t="s">
        <v>3</v>
      </c>
      <c r="D157">
        <v>0</v>
      </c>
    </row>
    <row r="158" spans="1:4" x14ac:dyDescent="0.25">
      <c r="A158" t="s">
        <v>28</v>
      </c>
      <c r="B158" t="s">
        <v>6</v>
      </c>
      <c r="C158" t="s">
        <v>2</v>
      </c>
      <c r="D158">
        <v>3</v>
      </c>
    </row>
    <row r="159" spans="1:4" x14ac:dyDescent="0.25">
      <c r="A159" t="s">
        <v>28</v>
      </c>
      <c r="B159" t="s">
        <v>6</v>
      </c>
      <c r="C159" t="s">
        <v>3</v>
      </c>
      <c r="D159">
        <v>0</v>
      </c>
    </row>
    <row r="160" spans="1:4" x14ac:dyDescent="0.25">
      <c r="A160" t="s">
        <v>28</v>
      </c>
      <c r="B160" t="s">
        <v>0</v>
      </c>
      <c r="C160" t="s">
        <v>4</v>
      </c>
      <c r="D160">
        <v>0</v>
      </c>
    </row>
    <row r="161" spans="1:4" x14ac:dyDescent="0.25">
      <c r="A161" t="s">
        <v>28</v>
      </c>
      <c r="B161" t="s">
        <v>0</v>
      </c>
      <c r="C161" t="s">
        <v>5</v>
      </c>
      <c r="D161">
        <v>0</v>
      </c>
    </row>
    <row r="162" spans="1:4" x14ac:dyDescent="0.25">
      <c r="A162" t="s">
        <v>28</v>
      </c>
      <c r="B162" t="s">
        <v>0</v>
      </c>
      <c r="C162" t="s">
        <v>2</v>
      </c>
      <c r="D162">
        <v>67</v>
      </c>
    </row>
    <row r="163" spans="1:4" x14ac:dyDescent="0.25">
      <c r="A163" t="s">
        <v>28</v>
      </c>
      <c r="B163" t="s">
        <v>0</v>
      </c>
      <c r="C163" t="s">
        <v>3</v>
      </c>
      <c r="D163">
        <v>1</v>
      </c>
    </row>
    <row r="164" spans="1:4" x14ac:dyDescent="0.25">
      <c r="A164" t="s">
        <v>383</v>
      </c>
      <c r="B164" t="s">
        <v>6</v>
      </c>
      <c r="C164" t="s">
        <v>2</v>
      </c>
      <c r="D164">
        <v>1</v>
      </c>
    </row>
    <row r="165" spans="1:4" x14ac:dyDescent="0.25">
      <c r="A165" t="s">
        <v>383</v>
      </c>
      <c r="B165" t="s">
        <v>6</v>
      </c>
      <c r="C165" t="s">
        <v>3</v>
      </c>
      <c r="D165">
        <v>0</v>
      </c>
    </row>
    <row r="166" spans="1:4" x14ac:dyDescent="0.25">
      <c r="A166" t="s">
        <v>383</v>
      </c>
      <c r="B166" t="s">
        <v>0</v>
      </c>
      <c r="C166" t="s">
        <v>4</v>
      </c>
      <c r="D166">
        <v>0</v>
      </c>
    </row>
    <row r="167" spans="1:4" x14ac:dyDescent="0.25">
      <c r="A167" t="s">
        <v>383</v>
      </c>
      <c r="B167" t="s">
        <v>0</v>
      </c>
      <c r="C167" t="s">
        <v>5</v>
      </c>
      <c r="D167">
        <v>0</v>
      </c>
    </row>
    <row r="168" spans="1:4" x14ac:dyDescent="0.25">
      <c r="A168" t="s">
        <v>383</v>
      </c>
      <c r="B168" t="s">
        <v>0</v>
      </c>
      <c r="C168" t="s">
        <v>2</v>
      </c>
      <c r="D168">
        <v>5</v>
      </c>
    </row>
    <row r="169" spans="1:4" x14ac:dyDescent="0.25">
      <c r="A169" t="s">
        <v>383</v>
      </c>
      <c r="B169" t="s">
        <v>0</v>
      </c>
      <c r="C169" t="s">
        <v>3</v>
      </c>
      <c r="D169">
        <v>0</v>
      </c>
    </row>
    <row r="170" spans="1:4" x14ac:dyDescent="0.25">
      <c r="A170" t="s">
        <v>29</v>
      </c>
      <c r="B170" t="s">
        <v>6</v>
      </c>
      <c r="C170" t="s">
        <v>2</v>
      </c>
      <c r="D170">
        <v>28</v>
      </c>
    </row>
    <row r="171" spans="1:4" x14ac:dyDescent="0.25">
      <c r="A171" t="s">
        <v>29</v>
      </c>
      <c r="B171" t="s">
        <v>6</v>
      </c>
      <c r="C171" t="s">
        <v>3</v>
      </c>
      <c r="D171">
        <v>0</v>
      </c>
    </row>
    <row r="172" spans="1:4" x14ac:dyDescent="0.25">
      <c r="A172" t="s">
        <v>29</v>
      </c>
      <c r="B172" t="s">
        <v>0</v>
      </c>
      <c r="C172" t="s">
        <v>4</v>
      </c>
      <c r="D172">
        <v>0</v>
      </c>
    </row>
    <row r="173" spans="1:4" x14ac:dyDescent="0.25">
      <c r="A173" t="s">
        <v>29</v>
      </c>
      <c r="B173" t="s">
        <v>0</v>
      </c>
      <c r="C173" t="s">
        <v>5</v>
      </c>
      <c r="D173">
        <v>0</v>
      </c>
    </row>
    <row r="174" spans="1:4" x14ac:dyDescent="0.25">
      <c r="A174" t="s">
        <v>29</v>
      </c>
      <c r="B174" t="s">
        <v>0</v>
      </c>
      <c r="C174" t="s">
        <v>2</v>
      </c>
      <c r="D174">
        <v>611</v>
      </c>
    </row>
    <row r="175" spans="1:4" x14ac:dyDescent="0.25">
      <c r="A175" t="s">
        <v>29</v>
      </c>
      <c r="B175" t="s">
        <v>0</v>
      </c>
      <c r="C175" t="s">
        <v>3</v>
      </c>
      <c r="D175">
        <v>0</v>
      </c>
    </row>
    <row r="176" spans="1:4" x14ac:dyDescent="0.25">
      <c r="A176" t="s">
        <v>30</v>
      </c>
      <c r="B176" t="s">
        <v>6</v>
      </c>
      <c r="C176" t="s">
        <v>2</v>
      </c>
      <c r="D176">
        <v>38</v>
      </c>
    </row>
    <row r="177" spans="1:4" x14ac:dyDescent="0.25">
      <c r="A177" t="s">
        <v>30</v>
      </c>
      <c r="B177" t="s">
        <v>6</v>
      </c>
      <c r="C177" t="s">
        <v>3</v>
      </c>
      <c r="D177">
        <v>0</v>
      </c>
    </row>
    <row r="178" spans="1:4" x14ac:dyDescent="0.25">
      <c r="A178" t="s">
        <v>30</v>
      </c>
      <c r="B178" t="s">
        <v>0</v>
      </c>
      <c r="C178" t="s">
        <v>4</v>
      </c>
      <c r="D178">
        <v>19</v>
      </c>
    </row>
    <row r="179" spans="1:4" x14ac:dyDescent="0.25">
      <c r="A179" t="s">
        <v>30</v>
      </c>
      <c r="B179" t="s">
        <v>0</v>
      </c>
      <c r="C179" t="s">
        <v>5</v>
      </c>
      <c r="D179">
        <v>0</v>
      </c>
    </row>
    <row r="180" spans="1:4" x14ac:dyDescent="0.25">
      <c r="A180" t="s">
        <v>30</v>
      </c>
      <c r="B180" t="s">
        <v>0</v>
      </c>
      <c r="C180" t="s">
        <v>2</v>
      </c>
      <c r="D180">
        <v>676</v>
      </c>
    </row>
    <row r="181" spans="1:4" x14ac:dyDescent="0.25">
      <c r="A181" t="s">
        <v>30</v>
      </c>
      <c r="B181" t="s">
        <v>0</v>
      </c>
      <c r="C181" t="s">
        <v>3</v>
      </c>
      <c r="D181">
        <v>9</v>
      </c>
    </row>
    <row r="182" spans="1:4" x14ac:dyDescent="0.25">
      <c r="A182" t="s">
        <v>31</v>
      </c>
      <c r="B182" t="s">
        <v>6</v>
      </c>
      <c r="C182" t="s">
        <v>2</v>
      </c>
      <c r="D182">
        <v>0</v>
      </c>
    </row>
    <row r="183" spans="1:4" x14ac:dyDescent="0.25">
      <c r="A183" t="s">
        <v>31</v>
      </c>
      <c r="B183" t="s">
        <v>6</v>
      </c>
      <c r="C183" t="s">
        <v>3</v>
      </c>
      <c r="D183">
        <v>0</v>
      </c>
    </row>
    <row r="184" spans="1:4" x14ac:dyDescent="0.25">
      <c r="A184" t="s">
        <v>31</v>
      </c>
      <c r="B184" t="s">
        <v>0</v>
      </c>
      <c r="C184" t="s">
        <v>4</v>
      </c>
      <c r="D184">
        <v>11</v>
      </c>
    </row>
    <row r="185" spans="1:4" x14ac:dyDescent="0.25">
      <c r="A185" t="s">
        <v>31</v>
      </c>
      <c r="B185" t="s">
        <v>0</v>
      </c>
      <c r="C185" t="s">
        <v>5</v>
      </c>
      <c r="D185">
        <v>0</v>
      </c>
    </row>
    <row r="186" spans="1:4" x14ac:dyDescent="0.25">
      <c r="A186" t="s">
        <v>31</v>
      </c>
      <c r="B186" t="s">
        <v>0</v>
      </c>
      <c r="C186" t="s">
        <v>2</v>
      </c>
      <c r="D186">
        <v>189</v>
      </c>
    </row>
    <row r="187" spans="1:4" x14ac:dyDescent="0.25">
      <c r="A187" t="s">
        <v>31</v>
      </c>
      <c r="B187" t="s">
        <v>0</v>
      </c>
      <c r="C187" t="s">
        <v>3</v>
      </c>
      <c r="D187">
        <v>2</v>
      </c>
    </row>
    <row r="188" spans="1:4" x14ac:dyDescent="0.25">
      <c r="A188" t="s">
        <v>32</v>
      </c>
      <c r="B188" t="s">
        <v>6</v>
      </c>
      <c r="C188" t="s">
        <v>2</v>
      </c>
      <c r="D188">
        <v>9</v>
      </c>
    </row>
    <row r="189" spans="1:4" x14ac:dyDescent="0.25">
      <c r="A189" t="s">
        <v>32</v>
      </c>
      <c r="B189" t="s">
        <v>6</v>
      </c>
      <c r="C189" t="s">
        <v>3</v>
      </c>
      <c r="D189">
        <v>0</v>
      </c>
    </row>
    <row r="190" spans="1:4" x14ac:dyDescent="0.25">
      <c r="A190" t="s">
        <v>32</v>
      </c>
      <c r="B190" t="s">
        <v>0</v>
      </c>
      <c r="C190" t="s">
        <v>4</v>
      </c>
      <c r="D190">
        <v>23</v>
      </c>
    </row>
    <row r="191" spans="1:4" x14ac:dyDescent="0.25">
      <c r="A191" t="s">
        <v>32</v>
      </c>
      <c r="B191" t="s">
        <v>0</v>
      </c>
      <c r="C191" t="s">
        <v>5</v>
      </c>
      <c r="D191">
        <v>0</v>
      </c>
    </row>
    <row r="192" spans="1:4" x14ac:dyDescent="0.25">
      <c r="A192" t="s">
        <v>32</v>
      </c>
      <c r="B192" t="s">
        <v>0</v>
      </c>
      <c r="C192" t="s">
        <v>2</v>
      </c>
      <c r="D192">
        <v>133</v>
      </c>
    </row>
    <row r="193" spans="1:4" x14ac:dyDescent="0.25">
      <c r="A193" t="s">
        <v>32</v>
      </c>
      <c r="B193" t="s">
        <v>0</v>
      </c>
      <c r="C193" t="s">
        <v>3</v>
      </c>
      <c r="D193">
        <v>0</v>
      </c>
    </row>
    <row r="194" spans="1:4" x14ac:dyDescent="0.25">
      <c r="A194" t="s">
        <v>384</v>
      </c>
      <c r="B194" t="s">
        <v>6</v>
      </c>
      <c r="C194" t="s">
        <v>2</v>
      </c>
      <c r="D194">
        <v>11</v>
      </c>
    </row>
    <row r="195" spans="1:4" x14ac:dyDescent="0.25">
      <c r="A195" t="s">
        <v>384</v>
      </c>
      <c r="B195" t="s">
        <v>6</v>
      </c>
      <c r="C195" t="s">
        <v>3</v>
      </c>
      <c r="D195">
        <v>0</v>
      </c>
    </row>
    <row r="196" spans="1:4" x14ac:dyDescent="0.25">
      <c r="A196" t="s">
        <v>384</v>
      </c>
      <c r="B196" t="s">
        <v>0</v>
      </c>
      <c r="C196" t="s">
        <v>4</v>
      </c>
      <c r="D196">
        <v>51</v>
      </c>
    </row>
    <row r="197" spans="1:4" x14ac:dyDescent="0.25">
      <c r="A197" t="s">
        <v>384</v>
      </c>
      <c r="B197" t="s">
        <v>0</v>
      </c>
      <c r="C197" t="s">
        <v>5</v>
      </c>
      <c r="D197">
        <v>0</v>
      </c>
    </row>
    <row r="198" spans="1:4" x14ac:dyDescent="0.25">
      <c r="A198" t="s">
        <v>384</v>
      </c>
      <c r="B198" t="s">
        <v>0</v>
      </c>
      <c r="C198" t="s">
        <v>2</v>
      </c>
      <c r="D198">
        <v>219</v>
      </c>
    </row>
    <row r="199" spans="1:4" x14ac:dyDescent="0.25">
      <c r="A199" t="s">
        <v>384</v>
      </c>
      <c r="B199" t="s">
        <v>0</v>
      </c>
      <c r="C199" t="s">
        <v>3</v>
      </c>
      <c r="D199">
        <v>0</v>
      </c>
    </row>
    <row r="200" spans="1:4" x14ac:dyDescent="0.25">
      <c r="A200" t="s">
        <v>247</v>
      </c>
      <c r="B200" t="s">
        <v>6</v>
      </c>
      <c r="C200" t="s">
        <v>2</v>
      </c>
      <c r="D200">
        <v>3</v>
      </c>
    </row>
    <row r="201" spans="1:4" x14ac:dyDescent="0.25">
      <c r="A201" t="s">
        <v>247</v>
      </c>
      <c r="B201" t="s">
        <v>6</v>
      </c>
      <c r="C201" t="s">
        <v>3</v>
      </c>
      <c r="D201">
        <v>0</v>
      </c>
    </row>
    <row r="202" spans="1:4" x14ac:dyDescent="0.25">
      <c r="A202" t="s">
        <v>247</v>
      </c>
      <c r="B202" t="s">
        <v>0</v>
      </c>
      <c r="C202" t="s">
        <v>4</v>
      </c>
      <c r="D202">
        <v>0</v>
      </c>
    </row>
    <row r="203" spans="1:4" x14ac:dyDescent="0.25">
      <c r="A203" t="s">
        <v>247</v>
      </c>
      <c r="B203" t="s">
        <v>0</v>
      </c>
      <c r="C203" t="s">
        <v>5</v>
      </c>
      <c r="D203">
        <v>0</v>
      </c>
    </row>
    <row r="204" spans="1:4" x14ac:dyDescent="0.25">
      <c r="A204" t="s">
        <v>247</v>
      </c>
      <c r="B204" t="s">
        <v>0</v>
      </c>
      <c r="C204" t="s">
        <v>2</v>
      </c>
      <c r="D204">
        <v>53</v>
      </c>
    </row>
    <row r="205" spans="1:4" x14ac:dyDescent="0.25">
      <c r="A205" t="s">
        <v>247</v>
      </c>
      <c r="B205" t="s">
        <v>0</v>
      </c>
      <c r="C205" t="s">
        <v>3</v>
      </c>
      <c r="D205">
        <v>0</v>
      </c>
    </row>
    <row r="206" spans="1:4" x14ac:dyDescent="0.25">
      <c r="A206" s="42" t="s">
        <v>248</v>
      </c>
      <c r="B206" s="42" t="s">
        <v>6</v>
      </c>
      <c r="C206" s="42" t="s">
        <v>2</v>
      </c>
      <c r="D206" s="42">
        <v>4</v>
      </c>
    </row>
    <row r="207" spans="1:4" x14ac:dyDescent="0.25">
      <c r="A207" t="s">
        <v>248</v>
      </c>
      <c r="B207" t="s">
        <v>6</v>
      </c>
      <c r="C207" t="s">
        <v>3</v>
      </c>
      <c r="D207">
        <v>0</v>
      </c>
    </row>
    <row r="208" spans="1:4" x14ac:dyDescent="0.25">
      <c r="A208" t="s">
        <v>248</v>
      </c>
      <c r="B208" t="s">
        <v>0</v>
      </c>
      <c r="C208" t="s">
        <v>4</v>
      </c>
      <c r="D208">
        <v>43</v>
      </c>
    </row>
    <row r="209" spans="1:4" x14ac:dyDescent="0.25">
      <c r="A209" t="s">
        <v>248</v>
      </c>
      <c r="B209" t="s">
        <v>0</v>
      </c>
      <c r="C209" t="s">
        <v>5</v>
      </c>
      <c r="D209">
        <v>0</v>
      </c>
    </row>
    <row r="210" spans="1:4" x14ac:dyDescent="0.25">
      <c r="A210" t="s">
        <v>248</v>
      </c>
      <c r="B210" t="s">
        <v>0</v>
      </c>
      <c r="C210" t="s">
        <v>2</v>
      </c>
      <c r="D210">
        <v>26</v>
      </c>
    </row>
    <row r="211" spans="1:4" x14ac:dyDescent="0.25">
      <c r="A211" t="s">
        <v>248</v>
      </c>
      <c r="B211" t="s">
        <v>0</v>
      </c>
      <c r="C211" t="s">
        <v>3</v>
      </c>
      <c r="D211">
        <v>0</v>
      </c>
    </row>
    <row r="212" spans="1:4" x14ac:dyDescent="0.25">
      <c r="A212" t="s">
        <v>249</v>
      </c>
      <c r="B212" t="s">
        <v>6</v>
      </c>
      <c r="C212" t="s">
        <v>2</v>
      </c>
      <c r="D212">
        <v>12</v>
      </c>
    </row>
    <row r="213" spans="1:4" x14ac:dyDescent="0.25">
      <c r="A213" t="s">
        <v>249</v>
      </c>
      <c r="B213" t="s">
        <v>6</v>
      </c>
      <c r="C213" t="s">
        <v>3</v>
      </c>
      <c r="D213">
        <v>0</v>
      </c>
    </row>
    <row r="214" spans="1:4" x14ac:dyDescent="0.25">
      <c r="A214" t="s">
        <v>249</v>
      </c>
      <c r="B214" t="s">
        <v>0</v>
      </c>
      <c r="C214" t="s">
        <v>4</v>
      </c>
      <c r="D214">
        <v>0</v>
      </c>
    </row>
    <row r="215" spans="1:4" x14ac:dyDescent="0.25">
      <c r="A215" t="s">
        <v>249</v>
      </c>
      <c r="B215" t="s">
        <v>0</v>
      </c>
      <c r="C215" t="s">
        <v>5</v>
      </c>
      <c r="D215">
        <v>0</v>
      </c>
    </row>
    <row r="216" spans="1:4" x14ac:dyDescent="0.25">
      <c r="A216" t="s">
        <v>249</v>
      </c>
      <c r="B216" t="s">
        <v>0</v>
      </c>
      <c r="C216" t="s">
        <v>2</v>
      </c>
      <c r="D216">
        <v>152</v>
      </c>
    </row>
    <row r="217" spans="1:4" x14ac:dyDescent="0.25">
      <c r="A217" t="s">
        <v>249</v>
      </c>
      <c r="B217" t="s">
        <v>0</v>
      </c>
      <c r="C217" t="s">
        <v>3</v>
      </c>
      <c r="D217">
        <v>0</v>
      </c>
    </row>
    <row r="218" spans="1:4" x14ac:dyDescent="0.25">
      <c r="A218" t="s">
        <v>385</v>
      </c>
      <c r="B218" t="s">
        <v>6</v>
      </c>
      <c r="C218" t="s">
        <v>2</v>
      </c>
      <c r="D218">
        <v>4</v>
      </c>
    </row>
    <row r="219" spans="1:4" x14ac:dyDescent="0.25">
      <c r="A219" t="s">
        <v>385</v>
      </c>
      <c r="B219" t="s">
        <v>6</v>
      </c>
      <c r="C219" t="s">
        <v>3</v>
      </c>
      <c r="D219">
        <v>0</v>
      </c>
    </row>
    <row r="220" spans="1:4" x14ac:dyDescent="0.25">
      <c r="A220" t="s">
        <v>385</v>
      </c>
      <c r="B220" t="s">
        <v>0</v>
      </c>
      <c r="C220" t="s">
        <v>4</v>
      </c>
      <c r="D220">
        <v>0</v>
      </c>
    </row>
    <row r="221" spans="1:4" x14ac:dyDescent="0.25">
      <c r="A221" t="s">
        <v>385</v>
      </c>
      <c r="B221" t="s">
        <v>0</v>
      </c>
      <c r="C221" t="s">
        <v>5</v>
      </c>
      <c r="D221">
        <v>0</v>
      </c>
    </row>
    <row r="222" spans="1:4" x14ac:dyDescent="0.25">
      <c r="A222" t="s">
        <v>385</v>
      </c>
      <c r="B222" t="s">
        <v>0</v>
      </c>
      <c r="C222" t="s">
        <v>2</v>
      </c>
      <c r="D222">
        <v>47</v>
      </c>
    </row>
    <row r="223" spans="1:4" x14ac:dyDescent="0.25">
      <c r="A223" t="s">
        <v>385</v>
      </c>
      <c r="B223" t="s">
        <v>0</v>
      </c>
      <c r="C223" t="s">
        <v>3</v>
      </c>
      <c r="D223">
        <v>0</v>
      </c>
    </row>
    <row r="224" spans="1:4" x14ac:dyDescent="0.25">
      <c r="A224" t="s">
        <v>33</v>
      </c>
      <c r="B224" t="s">
        <v>6</v>
      </c>
      <c r="C224" t="s">
        <v>2</v>
      </c>
      <c r="D224">
        <v>36</v>
      </c>
    </row>
    <row r="225" spans="1:4" x14ac:dyDescent="0.25">
      <c r="A225" t="s">
        <v>33</v>
      </c>
      <c r="B225" t="s">
        <v>6</v>
      </c>
      <c r="C225" t="s">
        <v>3</v>
      </c>
      <c r="D225">
        <v>1</v>
      </c>
    </row>
    <row r="226" spans="1:4" x14ac:dyDescent="0.25">
      <c r="A226" t="s">
        <v>33</v>
      </c>
      <c r="B226" t="s">
        <v>0</v>
      </c>
      <c r="C226" t="s">
        <v>4</v>
      </c>
      <c r="D226">
        <v>44</v>
      </c>
    </row>
    <row r="227" spans="1:4" x14ac:dyDescent="0.25">
      <c r="A227" t="s">
        <v>33</v>
      </c>
      <c r="B227" t="s">
        <v>0</v>
      </c>
      <c r="C227" t="s">
        <v>5</v>
      </c>
      <c r="D227">
        <v>0</v>
      </c>
    </row>
    <row r="228" spans="1:4" x14ac:dyDescent="0.25">
      <c r="A228" t="s">
        <v>33</v>
      </c>
      <c r="B228" t="s">
        <v>0</v>
      </c>
      <c r="C228" t="s">
        <v>2</v>
      </c>
      <c r="D228">
        <v>507</v>
      </c>
    </row>
    <row r="229" spans="1:4" x14ac:dyDescent="0.25">
      <c r="A229" t="s">
        <v>33</v>
      </c>
      <c r="B229" t="s">
        <v>0</v>
      </c>
      <c r="C229" t="s">
        <v>3</v>
      </c>
      <c r="D229">
        <v>12</v>
      </c>
    </row>
    <row r="230" spans="1:4" x14ac:dyDescent="0.25">
      <c r="A230" t="s">
        <v>34</v>
      </c>
      <c r="B230" t="s">
        <v>6</v>
      </c>
      <c r="C230" t="s">
        <v>2</v>
      </c>
      <c r="D230">
        <v>4</v>
      </c>
    </row>
    <row r="231" spans="1:4" x14ac:dyDescent="0.25">
      <c r="A231" t="s">
        <v>34</v>
      </c>
      <c r="B231" t="s">
        <v>6</v>
      </c>
      <c r="C231" t="s">
        <v>3</v>
      </c>
      <c r="D231">
        <v>0</v>
      </c>
    </row>
    <row r="232" spans="1:4" x14ac:dyDescent="0.25">
      <c r="A232" t="s">
        <v>34</v>
      </c>
      <c r="B232" t="s">
        <v>0</v>
      </c>
      <c r="C232" t="s">
        <v>4</v>
      </c>
      <c r="D232">
        <v>4</v>
      </c>
    </row>
    <row r="233" spans="1:4" x14ac:dyDescent="0.25">
      <c r="A233" t="s">
        <v>34</v>
      </c>
      <c r="B233" t="s">
        <v>0</v>
      </c>
      <c r="C233" t="s">
        <v>5</v>
      </c>
      <c r="D233">
        <v>0</v>
      </c>
    </row>
    <row r="234" spans="1:4" x14ac:dyDescent="0.25">
      <c r="A234" t="s">
        <v>34</v>
      </c>
      <c r="B234" t="s">
        <v>0</v>
      </c>
      <c r="C234" t="s">
        <v>2</v>
      </c>
      <c r="D234">
        <v>34</v>
      </c>
    </row>
    <row r="235" spans="1:4" x14ac:dyDescent="0.25">
      <c r="A235" t="s">
        <v>34</v>
      </c>
      <c r="B235" t="s">
        <v>0</v>
      </c>
      <c r="C235" t="s">
        <v>3</v>
      </c>
      <c r="D235">
        <v>0</v>
      </c>
    </row>
    <row r="236" spans="1:4" x14ac:dyDescent="0.25">
      <c r="A236" t="s">
        <v>35</v>
      </c>
      <c r="B236" t="s">
        <v>6</v>
      </c>
      <c r="C236" t="s">
        <v>2</v>
      </c>
      <c r="D236">
        <v>2</v>
      </c>
    </row>
    <row r="237" spans="1:4" x14ac:dyDescent="0.25">
      <c r="A237" t="s">
        <v>35</v>
      </c>
      <c r="B237" t="s">
        <v>6</v>
      </c>
      <c r="C237" t="s">
        <v>3</v>
      </c>
      <c r="D237">
        <v>0</v>
      </c>
    </row>
    <row r="238" spans="1:4" x14ac:dyDescent="0.25">
      <c r="A238" t="s">
        <v>35</v>
      </c>
      <c r="B238" t="s">
        <v>0</v>
      </c>
      <c r="C238" t="s">
        <v>4</v>
      </c>
      <c r="D238">
        <v>0</v>
      </c>
    </row>
    <row r="239" spans="1:4" x14ac:dyDescent="0.25">
      <c r="A239" t="s">
        <v>35</v>
      </c>
      <c r="B239" t="s">
        <v>0</v>
      </c>
      <c r="C239" t="s">
        <v>5</v>
      </c>
      <c r="D239">
        <v>0</v>
      </c>
    </row>
    <row r="240" spans="1:4" x14ac:dyDescent="0.25">
      <c r="A240" t="s">
        <v>35</v>
      </c>
      <c r="B240" t="s">
        <v>0</v>
      </c>
      <c r="C240" t="s">
        <v>2</v>
      </c>
      <c r="D240">
        <v>53</v>
      </c>
    </row>
    <row r="241" spans="1:4" x14ac:dyDescent="0.25">
      <c r="A241" t="s">
        <v>35</v>
      </c>
      <c r="B241" t="s">
        <v>0</v>
      </c>
      <c r="C241" t="s">
        <v>3</v>
      </c>
      <c r="D241">
        <v>0</v>
      </c>
    </row>
    <row r="242" spans="1:4" x14ac:dyDescent="0.25">
      <c r="A242" t="s">
        <v>250</v>
      </c>
      <c r="B242" t="s">
        <v>6</v>
      </c>
      <c r="C242" t="s">
        <v>2</v>
      </c>
      <c r="D242">
        <v>2</v>
      </c>
    </row>
    <row r="243" spans="1:4" x14ac:dyDescent="0.25">
      <c r="A243" t="s">
        <v>250</v>
      </c>
      <c r="B243" t="s">
        <v>6</v>
      </c>
      <c r="C243" t="s">
        <v>3</v>
      </c>
      <c r="D243">
        <v>0</v>
      </c>
    </row>
    <row r="244" spans="1:4" x14ac:dyDescent="0.25">
      <c r="A244" t="s">
        <v>250</v>
      </c>
      <c r="B244" t="s">
        <v>0</v>
      </c>
      <c r="C244" t="s">
        <v>4</v>
      </c>
      <c r="D244">
        <v>0</v>
      </c>
    </row>
    <row r="245" spans="1:4" x14ac:dyDescent="0.25">
      <c r="A245" t="s">
        <v>250</v>
      </c>
      <c r="B245" t="s">
        <v>0</v>
      </c>
      <c r="C245" t="s">
        <v>5</v>
      </c>
      <c r="D245">
        <v>0</v>
      </c>
    </row>
    <row r="246" spans="1:4" x14ac:dyDescent="0.25">
      <c r="A246" t="s">
        <v>250</v>
      </c>
      <c r="B246" t="s">
        <v>0</v>
      </c>
      <c r="C246" t="s">
        <v>2</v>
      </c>
      <c r="D246">
        <v>16</v>
      </c>
    </row>
    <row r="247" spans="1:4" x14ac:dyDescent="0.25">
      <c r="A247" t="s">
        <v>250</v>
      </c>
      <c r="B247" t="s">
        <v>0</v>
      </c>
      <c r="C247" t="s">
        <v>3</v>
      </c>
      <c r="D247">
        <v>0</v>
      </c>
    </row>
    <row r="248" spans="1:4" x14ac:dyDescent="0.25">
      <c r="A248" t="s">
        <v>36</v>
      </c>
      <c r="B248" t="s">
        <v>6</v>
      </c>
      <c r="C248" t="s">
        <v>2</v>
      </c>
      <c r="D248">
        <v>1</v>
      </c>
    </row>
    <row r="249" spans="1:4" x14ac:dyDescent="0.25">
      <c r="A249" t="s">
        <v>36</v>
      </c>
      <c r="B249" t="s">
        <v>6</v>
      </c>
      <c r="C249" t="s">
        <v>3</v>
      </c>
      <c r="D249">
        <v>0</v>
      </c>
    </row>
    <row r="250" spans="1:4" x14ac:dyDescent="0.25">
      <c r="A250" t="s">
        <v>36</v>
      </c>
      <c r="B250" t="s">
        <v>0</v>
      </c>
      <c r="C250" t="s">
        <v>4</v>
      </c>
      <c r="D250">
        <v>0</v>
      </c>
    </row>
    <row r="251" spans="1:4" x14ac:dyDescent="0.25">
      <c r="A251" t="s">
        <v>36</v>
      </c>
      <c r="B251" t="s">
        <v>0</v>
      </c>
      <c r="C251" t="s">
        <v>5</v>
      </c>
      <c r="D251">
        <v>0</v>
      </c>
    </row>
    <row r="252" spans="1:4" x14ac:dyDescent="0.25">
      <c r="A252" t="s">
        <v>36</v>
      </c>
      <c r="B252" t="s">
        <v>0</v>
      </c>
      <c r="C252" t="s">
        <v>2</v>
      </c>
      <c r="D252">
        <v>20</v>
      </c>
    </row>
    <row r="253" spans="1:4" x14ac:dyDescent="0.25">
      <c r="A253" t="s">
        <v>36</v>
      </c>
      <c r="B253" t="s">
        <v>0</v>
      </c>
      <c r="C253" t="s">
        <v>3</v>
      </c>
      <c r="D253">
        <v>0</v>
      </c>
    </row>
    <row r="254" spans="1:4" x14ac:dyDescent="0.25">
      <c r="A254" t="s">
        <v>37</v>
      </c>
      <c r="B254" t="s">
        <v>6</v>
      </c>
      <c r="C254" t="s">
        <v>2</v>
      </c>
      <c r="D254">
        <v>5</v>
      </c>
    </row>
    <row r="255" spans="1:4" x14ac:dyDescent="0.25">
      <c r="A255" t="s">
        <v>37</v>
      </c>
      <c r="B255" t="s">
        <v>6</v>
      </c>
      <c r="C255" t="s">
        <v>3</v>
      </c>
      <c r="D255">
        <v>0</v>
      </c>
    </row>
    <row r="256" spans="1:4" x14ac:dyDescent="0.25">
      <c r="A256" t="s">
        <v>37</v>
      </c>
      <c r="B256" t="s">
        <v>0</v>
      </c>
      <c r="C256" t="s">
        <v>4</v>
      </c>
      <c r="D256">
        <v>0</v>
      </c>
    </row>
    <row r="257" spans="1:4" x14ac:dyDescent="0.25">
      <c r="A257" t="s">
        <v>37</v>
      </c>
      <c r="B257" t="s">
        <v>0</v>
      </c>
      <c r="C257" t="s">
        <v>5</v>
      </c>
      <c r="D257">
        <v>0</v>
      </c>
    </row>
    <row r="258" spans="1:4" x14ac:dyDescent="0.25">
      <c r="A258" t="s">
        <v>37</v>
      </c>
      <c r="B258" t="s">
        <v>0</v>
      </c>
      <c r="C258" t="s">
        <v>2</v>
      </c>
      <c r="D258">
        <v>54</v>
      </c>
    </row>
    <row r="259" spans="1:4" x14ac:dyDescent="0.25">
      <c r="A259" t="s">
        <v>37</v>
      </c>
      <c r="B259" t="s">
        <v>0</v>
      </c>
      <c r="C259" t="s">
        <v>3</v>
      </c>
      <c r="D259">
        <v>0</v>
      </c>
    </row>
    <row r="260" spans="1:4" x14ac:dyDescent="0.25">
      <c r="A260" t="s">
        <v>38</v>
      </c>
      <c r="B260" t="s">
        <v>6</v>
      </c>
      <c r="C260" t="s">
        <v>2</v>
      </c>
      <c r="D260">
        <v>6</v>
      </c>
    </row>
    <row r="261" spans="1:4" x14ac:dyDescent="0.25">
      <c r="A261" t="s">
        <v>38</v>
      </c>
      <c r="B261" t="s">
        <v>6</v>
      </c>
      <c r="C261" t="s">
        <v>3</v>
      </c>
      <c r="D261">
        <v>0</v>
      </c>
    </row>
    <row r="262" spans="1:4" x14ac:dyDescent="0.25">
      <c r="A262" t="s">
        <v>38</v>
      </c>
      <c r="B262" t="s">
        <v>0</v>
      </c>
      <c r="C262" t="s">
        <v>4</v>
      </c>
      <c r="D262">
        <v>27</v>
      </c>
    </row>
    <row r="263" spans="1:4" x14ac:dyDescent="0.25">
      <c r="A263" t="s">
        <v>38</v>
      </c>
      <c r="B263" t="s">
        <v>0</v>
      </c>
      <c r="C263" t="s">
        <v>5</v>
      </c>
      <c r="D263">
        <v>0</v>
      </c>
    </row>
    <row r="264" spans="1:4" x14ac:dyDescent="0.25">
      <c r="A264" t="s">
        <v>38</v>
      </c>
      <c r="B264" t="s">
        <v>0</v>
      </c>
      <c r="C264" t="s">
        <v>2</v>
      </c>
      <c r="D264">
        <v>118</v>
      </c>
    </row>
    <row r="265" spans="1:4" x14ac:dyDescent="0.25">
      <c r="A265" t="s">
        <v>38</v>
      </c>
      <c r="B265" t="s">
        <v>0</v>
      </c>
      <c r="C265" t="s">
        <v>3</v>
      </c>
      <c r="D265">
        <v>0</v>
      </c>
    </row>
    <row r="266" spans="1:4" x14ac:dyDescent="0.25">
      <c r="A266" t="s">
        <v>39</v>
      </c>
      <c r="B266" t="s">
        <v>6</v>
      </c>
      <c r="C266" t="s">
        <v>2</v>
      </c>
      <c r="D266">
        <v>2</v>
      </c>
    </row>
    <row r="267" spans="1:4" x14ac:dyDescent="0.25">
      <c r="A267" t="s">
        <v>39</v>
      </c>
      <c r="B267" t="s">
        <v>6</v>
      </c>
      <c r="C267" t="s">
        <v>3</v>
      </c>
      <c r="D267">
        <v>0</v>
      </c>
    </row>
    <row r="268" spans="1:4" x14ac:dyDescent="0.25">
      <c r="A268" t="s">
        <v>39</v>
      </c>
      <c r="B268" t="s">
        <v>0</v>
      </c>
      <c r="C268" t="s">
        <v>4</v>
      </c>
      <c r="D268">
        <v>16</v>
      </c>
    </row>
    <row r="269" spans="1:4" x14ac:dyDescent="0.25">
      <c r="A269" t="s">
        <v>39</v>
      </c>
      <c r="B269" t="s">
        <v>0</v>
      </c>
      <c r="C269" t="s">
        <v>5</v>
      </c>
      <c r="D269">
        <v>0</v>
      </c>
    </row>
    <row r="270" spans="1:4" x14ac:dyDescent="0.25">
      <c r="A270" t="s">
        <v>39</v>
      </c>
      <c r="B270" t="s">
        <v>0</v>
      </c>
      <c r="C270" t="s">
        <v>2</v>
      </c>
      <c r="D270">
        <v>24</v>
      </c>
    </row>
    <row r="271" spans="1:4" x14ac:dyDescent="0.25">
      <c r="A271" t="s">
        <v>39</v>
      </c>
      <c r="B271" t="s">
        <v>0</v>
      </c>
      <c r="C271" t="s">
        <v>3</v>
      </c>
      <c r="D271">
        <v>0</v>
      </c>
    </row>
    <row r="272" spans="1:4" x14ac:dyDescent="0.25">
      <c r="A272" t="s">
        <v>386</v>
      </c>
      <c r="B272" t="s">
        <v>6</v>
      </c>
      <c r="C272" t="s">
        <v>2</v>
      </c>
      <c r="D272">
        <v>1</v>
      </c>
    </row>
    <row r="273" spans="1:4" x14ac:dyDescent="0.25">
      <c r="A273" t="s">
        <v>386</v>
      </c>
      <c r="B273" t="s">
        <v>6</v>
      </c>
      <c r="C273" t="s">
        <v>3</v>
      </c>
      <c r="D273">
        <v>0</v>
      </c>
    </row>
    <row r="274" spans="1:4" x14ac:dyDescent="0.25">
      <c r="A274" t="s">
        <v>386</v>
      </c>
      <c r="B274" t="s">
        <v>0</v>
      </c>
      <c r="C274" t="s">
        <v>4</v>
      </c>
      <c r="D274">
        <v>0</v>
      </c>
    </row>
    <row r="275" spans="1:4" x14ac:dyDescent="0.25">
      <c r="A275" t="s">
        <v>386</v>
      </c>
      <c r="B275" t="s">
        <v>0</v>
      </c>
      <c r="C275" t="s">
        <v>5</v>
      </c>
      <c r="D275">
        <v>0</v>
      </c>
    </row>
    <row r="276" spans="1:4" x14ac:dyDescent="0.25">
      <c r="A276" t="s">
        <v>386</v>
      </c>
      <c r="B276" t="s">
        <v>0</v>
      </c>
      <c r="C276" t="s">
        <v>2</v>
      </c>
      <c r="D276">
        <v>25</v>
      </c>
    </row>
    <row r="277" spans="1:4" x14ac:dyDescent="0.25">
      <c r="A277" t="s">
        <v>386</v>
      </c>
      <c r="B277" t="s">
        <v>0</v>
      </c>
      <c r="C277" t="s">
        <v>3</v>
      </c>
      <c r="D277">
        <v>0</v>
      </c>
    </row>
    <row r="278" spans="1:4" x14ac:dyDescent="0.25">
      <c r="A278" s="42" t="s">
        <v>659</v>
      </c>
      <c r="B278" s="42" t="s">
        <v>532</v>
      </c>
      <c r="C278" s="42" t="s">
        <v>532</v>
      </c>
      <c r="D278" s="42" t="s">
        <v>532</v>
      </c>
    </row>
    <row r="279" spans="1:4" x14ac:dyDescent="0.25">
      <c r="A279" t="s">
        <v>40</v>
      </c>
      <c r="B279" t="s">
        <v>6</v>
      </c>
      <c r="C279" t="s">
        <v>2</v>
      </c>
      <c r="D279">
        <v>2</v>
      </c>
    </row>
    <row r="280" spans="1:4" x14ac:dyDescent="0.25">
      <c r="A280" s="42" t="s">
        <v>40</v>
      </c>
      <c r="B280" s="42" t="s">
        <v>6</v>
      </c>
      <c r="C280" s="42" t="s">
        <v>3</v>
      </c>
      <c r="D280" s="42">
        <v>0</v>
      </c>
    </row>
    <row r="281" spans="1:4" x14ac:dyDescent="0.25">
      <c r="A281" t="s">
        <v>40</v>
      </c>
      <c r="B281" t="s">
        <v>0</v>
      </c>
      <c r="C281" t="s">
        <v>4</v>
      </c>
      <c r="D281">
        <v>0</v>
      </c>
    </row>
    <row r="282" spans="1:4" x14ac:dyDescent="0.25">
      <c r="A282" t="s">
        <v>40</v>
      </c>
      <c r="B282" t="s">
        <v>0</v>
      </c>
      <c r="C282" t="s">
        <v>5</v>
      </c>
      <c r="D282">
        <v>0</v>
      </c>
    </row>
    <row r="283" spans="1:4" x14ac:dyDescent="0.25">
      <c r="A283" t="s">
        <v>40</v>
      </c>
      <c r="B283" t="s">
        <v>0</v>
      </c>
      <c r="C283" t="s">
        <v>2</v>
      </c>
      <c r="D283">
        <v>14</v>
      </c>
    </row>
    <row r="284" spans="1:4" x14ac:dyDescent="0.25">
      <c r="A284" t="s">
        <v>40</v>
      </c>
      <c r="B284" t="s">
        <v>0</v>
      </c>
      <c r="C284" t="s">
        <v>3</v>
      </c>
      <c r="D284">
        <v>0</v>
      </c>
    </row>
    <row r="285" spans="1:4" x14ac:dyDescent="0.25">
      <c r="A285" t="s">
        <v>41</v>
      </c>
      <c r="B285" t="s">
        <v>6</v>
      </c>
      <c r="C285" t="s">
        <v>2</v>
      </c>
      <c r="D285">
        <v>3</v>
      </c>
    </row>
    <row r="286" spans="1:4" x14ac:dyDescent="0.25">
      <c r="A286" t="s">
        <v>41</v>
      </c>
      <c r="B286" t="s">
        <v>6</v>
      </c>
      <c r="C286" t="s">
        <v>3</v>
      </c>
      <c r="D286">
        <v>0</v>
      </c>
    </row>
    <row r="287" spans="1:4" x14ac:dyDescent="0.25">
      <c r="A287" t="s">
        <v>41</v>
      </c>
      <c r="B287" t="s">
        <v>0</v>
      </c>
      <c r="C287" t="s">
        <v>4</v>
      </c>
      <c r="D287">
        <v>10</v>
      </c>
    </row>
    <row r="288" spans="1:4" x14ac:dyDescent="0.25">
      <c r="A288" t="s">
        <v>41</v>
      </c>
      <c r="B288" t="s">
        <v>0</v>
      </c>
      <c r="C288" t="s">
        <v>5</v>
      </c>
      <c r="D288">
        <v>0</v>
      </c>
    </row>
    <row r="289" spans="1:4" x14ac:dyDescent="0.25">
      <c r="A289" t="s">
        <v>41</v>
      </c>
      <c r="B289" t="s">
        <v>0</v>
      </c>
      <c r="C289" t="s">
        <v>2</v>
      </c>
      <c r="D289">
        <v>40</v>
      </c>
    </row>
    <row r="290" spans="1:4" x14ac:dyDescent="0.25">
      <c r="A290" t="s">
        <v>41</v>
      </c>
      <c r="B290" t="s">
        <v>0</v>
      </c>
      <c r="C290" t="s">
        <v>3</v>
      </c>
      <c r="D290">
        <v>0</v>
      </c>
    </row>
    <row r="291" spans="1:4" x14ac:dyDescent="0.25">
      <c r="A291" t="s">
        <v>42</v>
      </c>
      <c r="B291" t="s">
        <v>6</v>
      </c>
      <c r="C291" t="s">
        <v>2</v>
      </c>
      <c r="D291">
        <v>1</v>
      </c>
    </row>
    <row r="292" spans="1:4" x14ac:dyDescent="0.25">
      <c r="A292" t="s">
        <v>42</v>
      </c>
      <c r="B292" t="s">
        <v>6</v>
      </c>
      <c r="C292" t="s">
        <v>3</v>
      </c>
      <c r="D292">
        <v>0</v>
      </c>
    </row>
    <row r="293" spans="1:4" x14ac:dyDescent="0.25">
      <c r="A293" t="s">
        <v>42</v>
      </c>
      <c r="B293" t="s">
        <v>0</v>
      </c>
      <c r="C293" t="s">
        <v>4</v>
      </c>
      <c r="D293">
        <v>0</v>
      </c>
    </row>
    <row r="294" spans="1:4" x14ac:dyDescent="0.25">
      <c r="A294" t="s">
        <v>42</v>
      </c>
      <c r="B294" t="s">
        <v>0</v>
      </c>
      <c r="C294" t="s">
        <v>5</v>
      </c>
      <c r="D294">
        <v>0</v>
      </c>
    </row>
    <row r="295" spans="1:4" x14ac:dyDescent="0.25">
      <c r="A295" t="s">
        <v>42</v>
      </c>
      <c r="B295" t="s">
        <v>0</v>
      </c>
      <c r="C295" t="s">
        <v>2</v>
      </c>
      <c r="D295">
        <v>18</v>
      </c>
    </row>
    <row r="296" spans="1:4" x14ac:dyDescent="0.25">
      <c r="A296" t="s">
        <v>42</v>
      </c>
      <c r="B296" t="s">
        <v>0</v>
      </c>
      <c r="C296" t="s">
        <v>3</v>
      </c>
      <c r="D296">
        <v>2</v>
      </c>
    </row>
    <row r="297" spans="1:4" x14ac:dyDescent="0.25">
      <c r="A297" t="s">
        <v>43</v>
      </c>
      <c r="B297" t="s">
        <v>6</v>
      </c>
      <c r="C297" t="s">
        <v>2</v>
      </c>
      <c r="D297">
        <v>0</v>
      </c>
    </row>
    <row r="298" spans="1:4" x14ac:dyDescent="0.25">
      <c r="A298" t="s">
        <v>43</v>
      </c>
      <c r="B298" t="s">
        <v>6</v>
      </c>
      <c r="C298" t="s">
        <v>3</v>
      </c>
      <c r="D298">
        <v>0</v>
      </c>
    </row>
    <row r="299" spans="1:4" x14ac:dyDescent="0.25">
      <c r="A299" t="s">
        <v>43</v>
      </c>
      <c r="B299" t="s">
        <v>0</v>
      </c>
      <c r="C299" t="s">
        <v>4</v>
      </c>
      <c r="D299">
        <v>4</v>
      </c>
    </row>
    <row r="300" spans="1:4" x14ac:dyDescent="0.25">
      <c r="A300" t="s">
        <v>43</v>
      </c>
      <c r="B300" t="s">
        <v>0</v>
      </c>
      <c r="C300" t="s">
        <v>5</v>
      </c>
      <c r="D300">
        <v>0</v>
      </c>
    </row>
    <row r="301" spans="1:4" x14ac:dyDescent="0.25">
      <c r="A301" t="s">
        <v>43</v>
      </c>
      <c r="B301" t="s">
        <v>0</v>
      </c>
      <c r="C301" t="s">
        <v>2</v>
      </c>
      <c r="D301">
        <v>10</v>
      </c>
    </row>
    <row r="302" spans="1:4" x14ac:dyDescent="0.25">
      <c r="A302" t="s">
        <v>43</v>
      </c>
      <c r="B302" t="s">
        <v>0</v>
      </c>
      <c r="C302" t="s">
        <v>3</v>
      </c>
      <c r="D302">
        <v>0</v>
      </c>
    </row>
    <row r="303" spans="1:4" x14ac:dyDescent="0.25">
      <c r="A303" t="s">
        <v>44</v>
      </c>
      <c r="B303" t="s">
        <v>6</v>
      </c>
      <c r="C303" t="s">
        <v>2</v>
      </c>
      <c r="D303">
        <v>1</v>
      </c>
    </row>
    <row r="304" spans="1:4" x14ac:dyDescent="0.25">
      <c r="A304" t="s">
        <v>44</v>
      </c>
      <c r="B304" t="s">
        <v>6</v>
      </c>
      <c r="C304" t="s">
        <v>3</v>
      </c>
      <c r="D304">
        <v>0</v>
      </c>
    </row>
    <row r="305" spans="1:4" x14ac:dyDescent="0.25">
      <c r="A305" t="s">
        <v>44</v>
      </c>
      <c r="B305" t="s">
        <v>0</v>
      </c>
      <c r="C305" t="s">
        <v>4</v>
      </c>
      <c r="D305">
        <v>0</v>
      </c>
    </row>
    <row r="306" spans="1:4" x14ac:dyDescent="0.25">
      <c r="A306" t="s">
        <v>44</v>
      </c>
      <c r="B306" t="s">
        <v>0</v>
      </c>
      <c r="C306" t="s">
        <v>5</v>
      </c>
      <c r="D306">
        <v>0</v>
      </c>
    </row>
    <row r="307" spans="1:4" x14ac:dyDescent="0.25">
      <c r="A307" t="s">
        <v>44</v>
      </c>
      <c r="B307" t="s">
        <v>0</v>
      </c>
      <c r="C307" t="s">
        <v>2</v>
      </c>
      <c r="D307">
        <v>16</v>
      </c>
    </row>
    <row r="308" spans="1:4" x14ac:dyDescent="0.25">
      <c r="A308" t="s">
        <v>44</v>
      </c>
      <c r="B308" t="s">
        <v>0</v>
      </c>
      <c r="C308" t="s">
        <v>3</v>
      </c>
      <c r="D308">
        <v>0</v>
      </c>
    </row>
    <row r="309" spans="1:4" x14ac:dyDescent="0.25">
      <c r="A309" t="s">
        <v>45</v>
      </c>
      <c r="B309" t="s">
        <v>6</v>
      </c>
      <c r="C309" t="s">
        <v>2</v>
      </c>
      <c r="D309">
        <v>2</v>
      </c>
    </row>
    <row r="310" spans="1:4" x14ac:dyDescent="0.25">
      <c r="A310" t="s">
        <v>45</v>
      </c>
      <c r="B310" t="s">
        <v>6</v>
      </c>
      <c r="C310" t="s">
        <v>3</v>
      </c>
      <c r="D310">
        <v>0</v>
      </c>
    </row>
    <row r="311" spans="1:4" x14ac:dyDescent="0.25">
      <c r="A311" t="s">
        <v>45</v>
      </c>
      <c r="B311" t="s">
        <v>0</v>
      </c>
      <c r="C311" t="s">
        <v>4</v>
      </c>
      <c r="D311">
        <v>0</v>
      </c>
    </row>
    <row r="312" spans="1:4" x14ac:dyDescent="0.25">
      <c r="A312" t="s">
        <v>45</v>
      </c>
      <c r="B312" t="s">
        <v>0</v>
      </c>
      <c r="C312" t="s">
        <v>5</v>
      </c>
      <c r="D312">
        <v>0</v>
      </c>
    </row>
    <row r="313" spans="1:4" x14ac:dyDescent="0.25">
      <c r="A313" t="s">
        <v>45</v>
      </c>
      <c r="B313" t="s">
        <v>0</v>
      </c>
      <c r="C313" t="s">
        <v>2</v>
      </c>
      <c r="D313">
        <v>22</v>
      </c>
    </row>
    <row r="314" spans="1:4" x14ac:dyDescent="0.25">
      <c r="A314" t="s">
        <v>45</v>
      </c>
      <c r="B314" t="s">
        <v>0</v>
      </c>
      <c r="C314" t="s">
        <v>3</v>
      </c>
      <c r="D314">
        <v>0</v>
      </c>
    </row>
    <row r="315" spans="1:4" x14ac:dyDescent="0.25">
      <c r="A315" s="42" t="s">
        <v>660</v>
      </c>
      <c r="B315" s="42" t="s">
        <v>532</v>
      </c>
      <c r="C315" s="42" t="s">
        <v>532</v>
      </c>
      <c r="D315" s="42" t="s">
        <v>532</v>
      </c>
    </row>
    <row r="316" spans="1:4" x14ac:dyDescent="0.25">
      <c r="A316" t="s">
        <v>46</v>
      </c>
      <c r="B316" t="s">
        <v>6</v>
      </c>
      <c r="C316" t="s">
        <v>2</v>
      </c>
      <c r="D316">
        <v>1</v>
      </c>
    </row>
    <row r="317" spans="1:4" x14ac:dyDescent="0.25">
      <c r="A317" t="s">
        <v>46</v>
      </c>
      <c r="B317" t="s">
        <v>6</v>
      </c>
      <c r="C317" t="s">
        <v>3</v>
      </c>
      <c r="D317">
        <v>0</v>
      </c>
    </row>
    <row r="318" spans="1:4" x14ac:dyDescent="0.25">
      <c r="A318" s="42" t="s">
        <v>46</v>
      </c>
      <c r="B318" s="42" t="s">
        <v>0</v>
      </c>
      <c r="C318" s="42" t="s">
        <v>4</v>
      </c>
      <c r="D318" s="42">
        <v>0</v>
      </c>
    </row>
    <row r="319" spans="1:4" x14ac:dyDescent="0.25">
      <c r="A319" t="s">
        <v>46</v>
      </c>
      <c r="B319" t="s">
        <v>0</v>
      </c>
      <c r="C319" t="s">
        <v>5</v>
      </c>
      <c r="D319">
        <v>0</v>
      </c>
    </row>
    <row r="320" spans="1:4" x14ac:dyDescent="0.25">
      <c r="A320" t="s">
        <v>46</v>
      </c>
      <c r="B320" t="s">
        <v>0</v>
      </c>
      <c r="C320" t="s">
        <v>2</v>
      </c>
      <c r="D320">
        <v>32</v>
      </c>
    </row>
    <row r="321" spans="1:4" x14ac:dyDescent="0.25">
      <c r="A321" t="s">
        <v>46</v>
      </c>
      <c r="B321" t="s">
        <v>0</v>
      </c>
      <c r="C321" t="s">
        <v>3</v>
      </c>
      <c r="D321">
        <v>0</v>
      </c>
    </row>
    <row r="322" spans="1:4" x14ac:dyDescent="0.25">
      <c r="A322" t="s">
        <v>47</v>
      </c>
      <c r="B322" t="s">
        <v>6</v>
      </c>
      <c r="C322" t="s">
        <v>2</v>
      </c>
      <c r="D322">
        <v>2</v>
      </c>
    </row>
    <row r="323" spans="1:4" x14ac:dyDescent="0.25">
      <c r="A323" t="s">
        <v>47</v>
      </c>
      <c r="B323" t="s">
        <v>6</v>
      </c>
      <c r="C323" t="s">
        <v>3</v>
      </c>
      <c r="D323">
        <v>0</v>
      </c>
    </row>
    <row r="324" spans="1:4" x14ac:dyDescent="0.25">
      <c r="A324" t="s">
        <v>47</v>
      </c>
      <c r="B324" t="s">
        <v>0</v>
      </c>
      <c r="C324" t="s">
        <v>4</v>
      </c>
      <c r="D324">
        <v>0</v>
      </c>
    </row>
    <row r="325" spans="1:4" x14ac:dyDescent="0.25">
      <c r="A325" t="s">
        <v>47</v>
      </c>
      <c r="B325" t="s">
        <v>0</v>
      </c>
      <c r="C325" t="s">
        <v>5</v>
      </c>
      <c r="D325">
        <v>0</v>
      </c>
    </row>
    <row r="326" spans="1:4" x14ac:dyDescent="0.25">
      <c r="A326" t="s">
        <v>47</v>
      </c>
      <c r="B326" t="s">
        <v>0</v>
      </c>
      <c r="C326" t="s">
        <v>2</v>
      </c>
      <c r="D326">
        <v>32</v>
      </c>
    </row>
    <row r="327" spans="1:4" x14ac:dyDescent="0.25">
      <c r="A327" t="s">
        <v>47</v>
      </c>
      <c r="B327" t="s">
        <v>0</v>
      </c>
      <c r="C327" t="s">
        <v>3</v>
      </c>
      <c r="D327">
        <v>0</v>
      </c>
    </row>
    <row r="328" spans="1:4" x14ac:dyDescent="0.25">
      <c r="A328" t="s">
        <v>254</v>
      </c>
      <c r="B328" t="s">
        <v>6</v>
      </c>
      <c r="C328" t="s">
        <v>2</v>
      </c>
      <c r="D328">
        <v>2</v>
      </c>
    </row>
    <row r="329" spans="1:4" x14ac:dyDescent="0.25">
      <c r="A329" t="s">
        <v>254</v>
      </c>
      <c r="B329" t="s">
        <v>6</v>
      </c>
      <c r="C329" t="s">
        <v>3</v>
      </c>
      <c r="D329">
        <v>0</v>
      </c>
    </row>
    <row r="330" spans="1:4" x14ac:dyDescent="0.25">
      <c r="A330" t="s">
        <v>254</v>
      </c>
      <c r="B330" t="s">
        <v>0</v>
      </c>
      <c r="C330" t="s">
        <v>4</v>
      </c>
      <c r="D330">
        <v>6</v>
      </c>
    </row>
    <row r="331" spans="1:4" x14ac:dyDescent="0.25">
      <c r="A331" s="42" t="s">
        <v>254</v>
      </c>
      <c r="B331" s="42" t="s">
        <v>0</v>
      </c>
      <c r="C331" s="42" t="s">
        <v>5</v>
      </c>
      <c r="D331" s="42">
        <v>0</v>
      </c>
    </row>
    <row r="332" spans="1:4" x14ac:dyDescent="0.25">
      <c r="A332" t="s">
        <v>254</v>
      </c>
      <c r="B332" t="s">
        <v>0</v>
      </c>
      <c r="C332" t="s">
        <v>2</v>
      </c>
      <c r="D332">
        <v>32</v>
      </c>
    </row>
    <row r="333" spans="1:4" x14ac:dyDescent="0.25">
      <c r="A333" t="s">
        <v>254</v>
      </c>
      <c r="B333" t="s">
        <v>0</v>
      </c>
      <c r="C333" t="s">
        <v>3</v>
      </c>
      <c r="D333">
        <v>0</v>
      </c>
    </row>
    <row r="334" spans="1:4" x14ac:dyDescent="0.25">
      <c r="A334" t="s">
        <v>48</v>
      </c>
      <c r="B334" t="s">
        <v>6</v>
      </c>
      <c r="C334" t="s">
        <v>2</v>
      </c>
      <c r="D334">
        <v>0</v>
      </c>
    </row>
    <row r="335" spans="1:4" x14ac:dyDescent="0.25">
      <c r="A335" t="s">
        <v>48</v>
      </c>
      <c r="B335" t="s">
        <v>6</v>
      </c>
      <c r="C335" t="s">
        <v>3</v>
      </c>
      <c r="D335">
        <v>0</v>
      </c>
    </row>
    <row r="336" spans="1:4" x14ac:dyDescent="0.25">
      <c r="A336" t="s">
        <v>48</v>
      </c>
      <c r="B336" t="s">
        <v>0</v>
      </c>
      <c r="C336" t="s">
        <v>4</v>
      </c>
      <c r="D336">
        <v>0</v>
      </c>
    </row>
    <row r="337" spans="1:4" x14ac:dyDescent="0.25">
      <c r="A337" t="s">
        <v>48</v>
      </c>
      <c r="B337" t="s">
        <v>0</v>
      </c>
      <c r="C337" t="s">
        <v>5</v>
      </c>
      <c r="D337">
        <v>0</v>
      </c>
    </row>
    <row r="338" spans="1:4" x14ac:dyDescent="0.25">
      <c r="A338" s="42" t="s">
        <v>48</v>
      </c>
      <c r="B338" s="42" t="s">
        <v>0</v>
      </c>
      <c r="C338" s="42" t="s">
        <v>2</v>
      </c>
      <c r="D338" s="42">
        <v>142</v>
      </c>
    </row>
    <row r="339" spans="1:4" x14ac:dyDescent="0.25">
      <c r="A339" s="42" t="s">
        <v>48</v>
      </c>
      <c r="B339" s="42" t="s">
        <v>0</v>
      </c>
      <c r="C339" s="42" t="s">
        <v>3</v>
      </c>
      <c r="D339" s="42">
        <v>0</v>
      </c>
    </row>
    <row r="340" spans="1:4" x14ac:dyDescent="0.25">
      <c r="A340" t="s">
        <v>593</v>
      </c>
      <c r="B340" t="s">
        <v>6</v>
      </c>
      <c r="C340" t="s">
        <v>2</v>
      </c>
      <c r="D340">
        <v>3</v>
      </c>
    </row>
    <row r="341" spans="1:4" x14ac:dyDescent="0.25">
      <c r="A341" t="s">
        <v>593</v>
      </c>
      <c r="B341" t="s">
        <v>6</v>
      </c>
      <c r="C341" t="s">
        <v>3</v>
      </c>
      <c r="D341">
        <v>0</v>
      </c>
    </row>
    <row r="342" spans="1:4" x14ac:dyDescent="0.25">
      <c r="A342" t="s">
        <v>593</v>
      </c>
      <c r="B342" t="s">
        <v>0</v>
      </c>
      <c r="C342" t="s">
        <v>4</v>
      </c>
      <c r="D342">
        <v>14</v>
      </c>
    </row>
    <row r="343" spans="1:4" x14ac:dyDescent="0.25">
      <c r="A343" t="s">
        <v>593</v>
      </c>
      <c r="B343" t="s">
        <v>0</v>
      </c>
      <c r="C343" t="s">
        <v>5</v>
      </c>
      <c r="D343">
        <v>0</v>
      </c>
    </row>
    <row r="344" spans="1:4" x14ac:dyDescent="0.25">
      <c r="A344" t="s">
        <v>593</v>
      </c>
      <c r="B344" t="s">
        <v>0</v>
      </c>
      <c r="C344" t="s">
        <v>2</v>
      </c>
      <c r="D344">
        <v>56</v>
      </c>
    </row>
    <row r="345" spans="1:4" x14ac:dyDescent="0.25">
      <c r="A345" t="s">
        <v>593</v>
      </c>
      <c r="B345" t="s">
        <v>0</v>
      </c>
      <c r="C345" t="s">
        <v>3</v>
      </c>
      <c r="D345">
        <v>0</v>
      </c>
    </row>
    <row r="346" spans="1:4" x14ac:dyDescent="0.25">
      <c r="A346" t="s">
        <v>661</v>
      </c>
      <c r="B346" t="s">
        <v>6</v>
      </c>
      <c r="C346" t="s">
        <v>2</v>
      </c>
      <c r="D346">
        <v>1</v>
      </c>
    </row>
    <row r="347" spans="1:4" x14ac:dyDescent="0.25">
      <c r="A347" t="s">
        <v>661</v>
      </c>
      <c r="B347" t="s">
        <v>6</v>
      </c>
      <c r="C347" t="s">
        <v>3</v>
      </c>
      <c r="D347">
        <v>0</v>
      </c>
    </row>
    <row r="348" spans="1:4" x14ac:dyDescent="0.25">
      <c r="A348" t="s">
        <v>661</v>
      </c>
      <c r="B348" t="s">
        <v>0</v>
      </c>
      <c r="C348" t="s">
        <v>4</v>
      </c>
      <c r="D348">
        <v>0</v>
      </c>
    </row>
    <row r="349" spans="1:4" x14ac:dyDescent="0.25">
      <c r="A349" t="s">
        <v>661</v>
      </c>
      <c r="B349" t="s">
        <v>0</v>
      </c>
      <c r="C349" t="s">
        <v>5</v>
      </c>
      <c r="D349">
        <v>0</v>
      </c>
    </row>
    <row r="350" spans="1:4" x14ac:dyDescent="0.25">
      <c r="A350" t="s">
        <v>661</v>
      </c>
      <c r="B350" t="s">
        <v>0</v>
      </c>
      <c r="C350" t="s">
        <v>2</v>
      </c>
      <c r="D350">
        <v>1</v>
      </c>
    </row>
    <row r="351" spans="1:4" x14ac:dyDescent="0.25">
      <c r="A351" t="s">
        <v>661</v>
      </c>
      <c r="B351" t="s">
        <v>0</v>
      </c>
      <c r="C351" t="s">
        <v>3</v>
      </c>
      <c r="D351">
        <v>1</v>
      </c>
    </row>
    <row r="352" spans="1:4" x14ac:dyDescent="0.25">
      <c r="A352" t="s">
        <v>49</v>
      </c>
      <c r="B352" t="s">
        <v>6</v>
      </c>
      <c r="C352" t="s">
        <v>2</v>
      </c>
      <c r="D352">
        <v>9</v>
      </c>
    </row>
    <row r="353" spans="1:4" x14ac:dyDescent="0.25">
      <c r="A353" t="s">
        <v>49</v>
      </c>
      <c r="B353" t="s">
        <v>6</v>
      </c>
      <c r="C353" t="s">
        <v>3</v>
      </c>
      <c r="D353">
        <v>0</v>
      </c>
    </row>
    <row r="354" spans="1:4" x14ac:dyDescent="0.25">
      <c r="A354" t="s">
        <v>49</v>
      </c>
      <c r="B354" t="s">
        <v>0</v>
      </c>
      <c r="C354" t="s">
        <v>4</v>
      </c>
      <c r="D354">
        <v>80</v>
      </c>
    </row>
    <row r="355" spans="1:4" x14ac:dyDescent="0.25">
      <c r="A355" t="s">
        <v>49</v>
      </c>
      <c r="B355" t="s">
        <v>0</v>
      </c>
      <c r="C355" t="s">
        <v>5</v>
      </c>
      <c r="D355">
        <v>0</v>
      </c>
    </row>
    <row r="356" spans="1:4" x14ac:dyDescent="0.25">
      <c r="A356" t="s">
        <v>49</v>
      </c>
      <c r="B356" t="s">
        <v>0</v>
      </c>
      <c r="C356" t="s">
        <v>2</v>
      </c>
      <c r="D356">
        <v>159</v>
      </c>
    </row>
    <row r="357" spans="1:4" x14ac:dyDescent="0.25">
      <c r="A357" t="s">
        <v>49</v>
      </c>
      <c r="B357" t="s">
        <v>0</v>
      </c>
      <c r="C357" t="s">
        <v>3</v>
      </c>
      <c r="D357">
        <v>2</v>
      </c>
    </row>
    <row r="358" spans="1:4" x14ac:dyDescent="0.25">
      <c r="A358" t="s">
        <v>50</v>
      </c>
      <c r="B358" t="s">
        <v>6</v>
      </c>
      <c r="C358" t="s">
        <v>2</v>
      </c>
      <c r="D358">
        <v>7</v>
      </c>
    </row>
    <row r="359" spans="1:4" x14ac:dyDescent="0.25">
      <c r="A359" t="s">
        <v>50</v>
      </c>
      <c r="B359" t="s">
        <v>6</v>
      </c>
      <c r="C359" t="s">
        <v>3</v>
      </c>
      <c r="D359">
        <v>0</v>
      </c>
    </row>
    <row r="360" spans="1:4" x14ac:dyDescent="0.25">
      <c r="A360" t="s">
        <v>50</v>
      </c>
      <c r="B360" t="s">
        <v>0</v>
      </c>
      <c r="C360" t="s">
        <v>4</v>
      </c>
      <c r="D360">
        <v>2</v>
      </c>
    </row>
    <row r="361" spans="1:4" x14ac:dyDescent="0.25">
      <c r="A361" t="s">
        <v>50</v>
      </c>
      <c r="B361" t="s">
        <v>0</v>
      </c>
      <c r="C361" t="s">
        <v>5</v>
      </c>
      <c r="D361">
        <v>0</v>
      </c>
    </row>
    <row r="362" spans="1:4" x14ac:dyDescent="0.25">
      <c r="A362" t="s">
        <v>50</v>
      </c>
      <c r="B362" t="s">
        <v>0</v>
      </c>
      <c r="C362" t="s">
        <v>2</v>
      </c>
      <c r="D362">
        <v>153</v>
      </c>
    </row>
    <row r="363" spans="1:4" x14ac:dyDescent="0.25">
      <c r="A363" t="s">
        <v>50</v>
      </c>
      <c r="B363" t="s">
        <v>0</v>
      </c>
      <c r="C363" t="s">
        <v>3</v>
      </c>
      <c r="D363">
        <v>1</v>
      </c>
    </row>
    <row r="364" spans="1:4" x14ac:dyDescent="0.25">
      <c r="A364" t="s">
        <v>51</v>
      </c>
      <c r="B364" t="s">
        <v>6</v>
      </c>
      <c r="C364" t="s">
        <v>2</v>
      </c>
      <c r="D364">
        <v>15</v>
      </c>
    </row>
    <row r="365" spans="1:4" x14ac:dyDescent="0.25">
      <c r="A365" t="s">
        <v>51</v>
      </c>
      <c r="B365" t="s">
        <v>6</v>
      </c>
      <c r="C365" t="s">
        <v>3</v>
      </c>
      <c r="D365">
        <v>0</v>
      </c>
    </row>
    <row r="366" spans="1:4" x14ac:dyDescent="0.25">
      <c r="A366" t="s">
        <v>51</v>
      </c>
      <c r="B366" t="s">
        <v>0</v>
      </c>
      <c r="C366" t="s">
        <v>4</v>
      </c>
      <c r="D366">
        <v>0</v>
      </c>
    </row>
    <row r="367" spans="1:4" x14ac:dyDescent="0.25">
      <c r="A367" t="s">
        <v>51</v>
      </c>
      <c r="B367" t="s">
        <v>0</v>
      </c>
      <c r="C367" t="s">
        <v>5</v>
      </c>
      <c r="D367">
        <v>0</v>
      </c>
    </row>
    <row r="368" spans="1:4" x14ac:dyDescent="0.25">
      <c r="A368" t="s">
        <v>51</v>
      </c>
      <c r="B368" t="s">
        <v>0</v>
      </c>
      <c r="C368" t="s">
        <v>2</v>
      </c>
      <c r="D368">
        <v>296</v>
      </c>
    </row>
    <row r="369" spans="1:4" x14ac:dyDescent="0.25">
      <c r="A369" t="s">
        <v>51</v>
      </c>
      <c r="B369" t="s">
        <v>0</v>
      </c>
      <c r="C369" t="s">
        <v>3</v>
      </c>
      <c r="D369">
        <v>2</v>
      </c>
    </row>
    <row r="370" spans="1:4" x14ac:dyDescent="0.25">
      <c r="A370" t="s">
        <v>52</v>
      </c>
      <c r="B370" t="s">
        <v>6</v>
      </c>
      <c r="C370" t="s">
        <v>2</v>
      </c>
      <c r="D370">
        <v>1</v>
      </c>
    </row>
    <row r="371" spans="1:4" x14ac:dyDescent="0.25">
      <c r="A371" t="s">
        <v>52</v>
      </c>
      <c r="B371" t="s">
        <v>6</v>
      </c>
      <c r="C371" t="s">
        <v>3</v>
      </c>
      <c r="D371">
        <v>0</v>
      </c>
    </row>
    <row r="372" spans="1:4" x14ac:dyDescent="0.25">
      <c r="A372" t="s">
        <v>52</v>
      </c>
      <c r="B372" t="s">
        <v>0</v>
      </c>
      <c r="C372" t="s">
        <v>4</v>
      </c>
      <c r="D372">
        <v>0</v>
      </c>
    </row>
    <row r="373" spans="1:4" x14ac:dyDescent="0.25">
      <c r="A373" t="s">
        <v>52</v>
      </c>
      <c r="B373" t="s">
        <v>0</v>
      </c>
      <c r="C373" t="s">
        <v>5</v>
      </c>
      <c r="D373">
        <v>0</v>
      </c>
    </row>
    <row r="374" spans="1:4" x14ac:dyDescent="0.25">
      <c r="A374" t="s">
        <v>52</v>
      </c>
      <c r="B374" t="s">
        <v>0</v>
      </c>
      <c r="C374" t="s">
        <v>2</v>
      </c>
      <c r="D374">
        <v>12</v>
      </c>
    </row>
    <row r="375" spans="1:4" x14ac:dyDescent="0.25">
      <c r="A375" t="s">
        <v>52</v>
      </c>
      <c r="B375" t="s">
        <v>0</v>
      </c>
      <c r="C375" t="s">
        <v>3</v>
      </c>
      <c r="D375">
        <v>0</v>
      </c>
    </row>
    <row r="376" spans="1:4" x14ac:dyDescent="0.25">
      <c r="A376" t="s">
        <v>53</v>
      </c>
      <c r="B376" t="s">
        <v>6</v>
      </c>
      <c r="C376" t="s">
        <v>2</v>
      </c>
      <c r="D376">
        <v>6</v>
      </c>
    </row>
    <row r="377" spans="1:4" x14ac:dyDescent="0.25">
      <c r="A377" t="s">
        <v>53</v>
      </c>
      <c r="B377" t="s">
        <v>6</v>
      </c>
      <c r="C377" t="s">
        <v>3</v>
      </c>
      <c r="D377">
        <v>1</v>
      </c>
    </row>
    <row r="378" spans="1:4" x14ac:dyDescent="0.25">
      <c r="A378" t="s">
        <v>53</v>
      </c>
      <c r="B378" t="s">
        <v>0</v>
      </c>
      <c r="C378" t="s">
        <v>4</v>
      </c>
      <c r="D378">
        <v>9</v>
      </c>
    </row>
    <row r="379" spans="1:4" x14ac:dyDescent="0.25">
      <c r="A379" t="s">
        <v>53</v>
      </c>
      <c r="B379" t="s">
        <v>0</v>
      </c>
      <c r="C379" t="s">
        <v>5</v>
      </c>
      <c r="D379">
        <v>0</v>
      </c>
    </row>
    <row r="380" spans="1:4" x14ac:dyDescent="0.25">
      <c r="A380" t="s">
        <v>53</v>
      </c>
      <c r="B380" t="s">
        <v>0</v>
      </c>
      <c r="C380" t="s">
        <v>2</v>
      </c>
      <c r="D380">
        <v>92</v>
      </c>
    </row>
    <row r="381" spans="1:4" x14ac:dyDescent="0.25">
      <c r="A381" t="s">
        <v>53</v>
      </c>
      <c r="B381" t="s">
        <v>0</v>
      </c>
      <c r="C381" t="s">
        <v>3</v>
      </c>
      <c r="D381">
        <v>2</v>
      </c>
    </row>
    <row r="382" spans="1:4" x14ac:dyDescent="0.25">
      <c r="A382" t="s">
        <v>54</v>
      </c>
      <c r="B382" t="s">
        <v>6</v>
      </c>
      <c r="C382" t="s">
        <v>2</v>
      </c>
      <c r="D382">
        <v>44</v>
      </c>
    </row>
    <row r="383" spans="1:4" x14ac:dyDescent="0.25">
      <c r="A383" t="s">
        <v>54</v>
      </c>
      <c r="B383" t="s">
        <v>6</v>
      </c>
      <c r="C383" t="s">
        <v>3</v>
      </c>
      <c r="D383">
        <v>0</v>
      </c>
    </row>
    <row r="384" spans="1:4" x14ac:dyDescent="0.25">
      <c r="A384" t="s">
        <v>54</v>
      </c>
      <c r="B384" t="s">
        <v>0</v>
      </c>
      <c r="C384" t="s">
        <v>4</v>
      </c>
      <c r="D384">
        <v>807</v>
      </c>
    </row>
    <row r="385" spans="1:4" x14ac:dyDescent="0.25">
      <c r="A385" t="s">
        <v>54</v>
      </c>
      <c r="B385" t="s">
        <v>0</v>
      </c>
      <c r="C385" t="s">
        <v>5</v>
      </c>
      <c r="D385">
        <v>1</v>
      </c>
    </row>
    <row r="386" spans="1:4" x14ac:dyDescent="0.25">
      <c r="A386" t="s">
        <v>54</v>
      </c>
      <c r="B386" t="s">
        <v>0</v>
      </c>
      <c r="C386" t="s">
        <v>2</v>
      </c>
      <c r="D386">
        <v>228</v>
      </c>
    </row>
    <row r="387" spans="1:4" x14ac:dyDescent="0.25">
      <c r="A387" t="s">
        <v>54</v>
      </c>
      <c r="B387" t="s">
        <v>0</v>
      </c>
      <c r="C387" t="s">
        <v>3</v>
      </c>
      <c r="D387">
        <v>9</v>
      </c>
    </row>
    <row r="388" spans="1:4" x14ac:dyDescent="0.25">
      <c r="A388" t="s">
        <v>55</v>
      </c>
      <c r="B388" t="s">
        <v>6</v>
      </c>
      <c r="C388" t="s">
        <v>2</v>
      </c>
      <c r="D388">
        <v>6</v>
      </c>
    </row>
    <row r="389" spans="1:4" x14ac:dyDescent="0.25">
      <c r="A389" t="s">
        <v>55</v>
      </c>
      <c r="B389" t="s">
        <v>6</v>
      </c>
      <c r="C389" t="s">
        <v>3</v>
      </c>
      <c r="D389">
        <v>1</v>
      </c>
    </row>
    <row r="390" spans="1:4" x14ac:dyDescent="0.25">
      <c r="A390" t="s">
        <v>55</v>
      </c>
      <c r="B390" t="s">
        <v>0</v>
      </c>
      <c r="C390" t="s">
        <v>4</v>
      </c>
      <c r="D390">
        <v>0</v>
      </c>
    </row>
    <row r="391" spans="1:4" x14ac:dyDescent="0.25">
      <c r="A391" t="s">
        <v>55</v>
      </c>
      <c r="B391" t="s">
        <v>0</v>
      </c>
      <c r="C391" t="s">
        <v>5</v>
      </c>
      <c r="D391">
        <v>0</v>
      </c>
    </row>
    <row r="392" spans="1:4" x14ac:dyDescent="0.25">
      <c r="A392" t="s">
        <v>55</v>
      </c>
      <c r="B392" t="s">
        <v>0</v>
      </c>
      <c r="C392" t="s">
        <v>2</v>
      </c>
      <c r="D392">
        <v>160</v>
      </c>
    </row>
    <row r="393" spans="1:4" x14ac:dyDescent="0.25">
      <c r="A393" t="s">
        <v>55</v>
      </c>
      <c r="B393" t="s">
        <v>0</v>
      </c>
      <c r="C393" t="s">
        <v>3</v>
      </c>
      <c r="D393">
        <v>0</v>
      </c>
    </row>
    <row r="394" spans="1:4" x14ac:dyDescent="0.25">
      <c r="A394" t="s">
        <v>257</v>
      </c>
      <c r="B394" t="s">
        <v>6</v>
      </c>
      <c r="C394" t="s">
        <v>2</v>
      </c>
      <c r="D394">
        <v>5</v>
      </c>
    </row>
    <row r="395" spans="1:4" x14ac:dyDescent="0.25">
      <c r="A395" t="s">
        <v>257</v>
      </c>
      <c r="B395" t="s">
        <v>6</v>
      </c>
      <c r="C395" t="s">
        <v>3</v>
      </c>
      <c r="D395">
        <v>0</v>
      </c>
    </row>
    <row r="396" spans="1:4" x14ac:dyDescent="0.25">
      <c r="A396" t="s">
        <v>257</v>
      </c>
      <c r="B396" t="s">
        <v>0</v>
      </c>
      <c r="C396" t="s">
        <v>4</v>
      </c>
      <c r="D396">
        <v>1</v>
      </c>
    </row>
    <row r="397" spans="1:4" x14ac:dyDescent="0.25">
      <c r="A397" t="s">
        <v>257</v>
      </c>
      <c r="B397" t="s">
        <v>0</v>
      </c>
      <c r="C397" t="s">
        <v>5</v>
      </c>
      <c r="D397">
        <v>0</v>
      </c>
    </row>
    <row r="398" spans="1:4" x14ac:dyDescent="0.25">
      <c r="A398" t="s">
        <v>257</v>
      </c>
      <c r="B398" t="s">
        <v>0</v>
      </c>
      <c r="C398" t="s">
        <v>2</v>
      </c>
      <c r="D398">
        <v>89</v>
      </c>
    </row>
    <row r="399" spans="1:4" x14ac:dyDescent="0.25">
      <c r="A399" t="s">
        <v>257</v>
      </c>
      <c r="B399" t="s">
        <v>0</v>
      </c>
      <c r="C399" t="s">
        <v>3</v>
      </c>
      <c r="D399">
        <v>0</v>
      </c>
    </row>
    <row r="400" spans="1:4" x14ac:dyDescent="0.25">
      <c r="A400" t="s">
        <v>387</v>
      </c>
      <c r="B400" t="s">
        <v>6</v>
      </c>
      <c r="C400" t="s">
        <v>2</v>
      </c>
      <c r="D400">
        <v>1</v>
      </c>
    </row>
    <row r="401" spans="1:4" x14ac:dyDescent="0.25">
      <c r="A401" t="s">
        <v>387</v>
      </c>
      <c r="B401" t="s">
        <v>6</v>
      </c>
      <c r="C401" t="s">
        <v>3</v>
      </c>
      <c r="D401">
        <v>0</v>
      </c>
    </row>
    <row r="402" spans="1:4" x14ac:dyDescent="0.25">
      <c r="A402" t="s">
        <v>387</v>
      </c>
      <c r="B402" t="s">
        <v>0</v>
      </c>
      <c r="C402" t="s">
        <v>4</v>
      </c>
      <c r="D402">
        <v>0</v>
      </c>
    </row>
    <row r="403" spans="1:4" x14ac:dyDescent="0.25">
      <c r="A403" t="s">
        <v>387</v>
      </c>
      <c r="B403" t="s">
        <v>0</v>
      </c>
      <c r="C403" t="s">
        <v>5</v>
      </c>
      <c r="D403">
        <v>0</v>
      </c>
    </row>
    <row r="404" spans="1:4" x14ac:dyDescent="0.25">
      <c r="A404" t="s">
        <v>387</v>
      </c>
      <c r="B404" t="s">
        <v>0</v>
      </c>
      <c r="C404" t="s">
        <v>2</v>
      </c>
      <c r="D404">
        <v>12</v>
      </c>
    </row>
    <row r="405" spans="1:4" x14ac:dyDescent="0.25">
      <c r="A405" t="s">
        <v>387</v>
      </c>
      <c r="B405" t="s">
        <v>0</v>
      </c>
      <c r="C405" t="s">
        <v>3</v>
      </c>
      <c r="D405">
        <v>0</v>
      </c>
    </row>
    <row r="406" spans="1:4" x14ac:dyDescent="0.25">
      <c r="A406" t="s">
        <v>56</v>
      </c>
      <c r="B406" t="s">
        <v>6</v>
      </c>
      <c r="C406" t="s">
        <v>2</v>
      </c>
      <c r="D406">
        <v>1</v>
      </c>
    </row>
    <row r="407" spans="1:4" x14ac:dyDescent="0.25">
      <c r="A407" t="s">
        <v>56</v>
      </c>
      <c r="B407" t="s">
        <v>6</v>
      </c>
      <c r="C407" t="s">
        <v>3</v>
      </c>
      <c r="D407">
        <v>0</v>
      </c>
    </row>
    <row r="408" spans="1:4" x14ac:dyDescent="0.25">
      <c r="A408" t="s">
        <v>56</v>
      </c>
      <c r="B408" t="s">
        <v>0</v>
      </c>
      <c r="C408" t="s">
        <v>4</v>
      </c>
      <c r="D408">
        <v>0</v>
      </c>
    </row>
    <row r="409" spans="1:4" x14ac:dyDescent="0.25">
      <c r="A409" t="s">
        <v>56</v>
      </c>
      <c r="B409" t="s">
        <v>0</v>
      </c>
      <c r="C409" t="s">
        <v>5</v>
      </c>
      <c r="D409">
        <v>0</v>
      </c>
    </row>
    <row r="410" spans="1:4" x14ac:dyDescent="0.25">
      <c r="A410" t="s">
        <v>56</v>
      </c>
      <c r="B410" t="s">
        <v>0</v>
      </c>
      <c r="C410" t="s">
        <v>2</v>
      </c>
      <c r="D410">
        <v>23</v>
      </c>
    </row>
    <row r="411" spans="1:4" x14ac:dyDescent="0.25">
      <c r="A411" t="s">
        <v>56</v>
      </c>
      <c r="B411" t="s">
        <v>0</v>
      </c>
      <c r="C411" t="s">
        <v>3</v>
      </c>
      <c r="D411">
        <v>0</v>
      </c>
    </row>
    <row r="412" spans="1:4" x14ac:dyDescent="0.25">
      <c r="A412" t="s">
        <v>388</v>
      </c>
      <c r="B412" t="s">
        <v>6</v>
      </c>
      <c r="C412" t="s">
        <v>2</v>
      </c>
      <c r="D412">
        <v>16</v>
      </c>
    </row>
    <row r="413" spans="1:4" x14ac:dyDescent="0.25">
      <c r="A413" t="s">
        <v>388</v>
      </c>
      <c r="B413" t="s">
        <v>6</v>
      </c>
      <c r="C413" t="s">
        <v>3</v>
      </c>
      <c r="D413">
        <v>0</v>
      </c>
    </row>
    <row r="414" spans="1:4" x14ac:dyDescent="0.25">
      <c r="A414" t="s">
        <v>388</v>
      </c>
      <c r="B414" t="s">
        <v>0</v>
      </c>
      <c r="C414" t="s">
        <v>4</v>
      </c>
      <c r="D414">
        <v>232</v>
      </c>
    </row>
    <row r="415" spans="1:4" x14ac:dyDescent="0.25">
      <c r="A415" t="s">
        <v>388</v>
      </c>
      <c r="B415" t="s">
        <v>0</v>
      </c>
      <c r="C415" t="s">
        <v>5</v>
      </c>
      <c r="D415">
        <v>1</v>
      </c>
    </row>
    <row r="416" spans="1:4" x14ac:dyDescent="0.25">
      <c r="A416" t="s">
        <v>388</v>
      </c>
      <c r="B416" t="s">
        <v>0</v>
      </c>
      <c r="C416" t="s">
        <v>2</v>
      </c>
      <c r="D416">
        <v>232</v>
      </c>
    </row>
    <row r="417" spans="1:4" x14ac:dyDescent="0.25">
      <c r="A417" t="s">
        <v>388</v>
      </c>
      <c r="B417" t="s">
        <v>0</v>
      </c>
      <c r="C417" t="s">
        <v>3</v>
      </c>
      <c r="D417">
        <v>1</v>
      </c>
    </row>
    <row r="418" spans="1:4" x14ac:dyDescent="0.25">
      <c r="A418" t="s">
        <v>57</v>
      </c>
      <c r="B418" t="s">
        <v>6</v>
      </c>
      <c r="C418" t="s">
        <v>2</v>
      </c>
      <c r="D418">
        <v>7</v>
      </c>
    </row>
    <row r="419" spans="1:4" x14ac:dyDescent="0.25">
      <c r="A419" t="s">
        <v>57</v>
      </c>
      <c r="B419" t="s">
        <v>6</v>
      </c>
      <c r="C419" t="s">
        <v>3</v>
      </c>
      <c r="D419">
        <v>0</v>
      </c>
    </row>
    <row r="420" spans="1:4" x14ac:dyDescent="0.25">
      <c r="A420" t="s">
        <v>57</v>
      </c>
      <c r="B420" t="s">
        <v>0</v>
      </c>
      <c r="C420" t="s">
        <v>4</v>
      </c>
      <c r="D420">
        <v>24</v>
      </c>
    </row>
    <row r="421" spans="1:4" x14ac:dyDescent="0.25">
      <c r="A421" t="s">
        <v>57</v>
      </c>
      <c r="B421" t="s">
        <v>0</v>
      </c>
      <c r="C421" t="s">
        <v>5</v>
      </c>
      <c r="D421">
        <v>0</v>
      </c>
    </row>
    <row r="422" spans="1:4" x14ac:dyDescent="0.25">
      <c r="A422" t="s">
        <v>57</v>
      </c>
      <c r="B422" t="s">
        <v>0</v>
      </c>
      <c r="C422" t="s">
        <v>2</v>
      </c>
      <c r="D422">
        <v>110</v>
      </c>
    </row>
    <row r="423" spans="1:4" x14ac:dyDescent="0.25">
      <c r="A423" t="s">
        <v>57</v>
      </c>
      <c r="B423" t="s">
        <v>0</v>
      </c>
      <c r="C423" t="s">
        <v>3</v>
      </c>
      <c r="D423">
        <v>0</v>
      </c>
    </row>
    <row r="424" spans="1:4" x14ac:dyDescent="0.25">
      <c r="A424" t="s">
        <v>58</v>
      </c>
      <c r="B424" t="s">
        <v>6</v>
      </c>
      <c r="C424" t="s">
        <v>2</v>
      </c>
      <c r="D424">
        <v>0</v>
      </c>
    </row>
    <row r="425" spans="1:4" x14ac:dyDescent="0.25">
      <c r="A425" t="s">
        <v>58</v>
      </c>
      <c r="B425" t="s">
        <v>6</v>
      </c>
      <c r="C425" t="s">
        <v>3</v>
      </c>
      <c r="D425">
        <v>0</v>
      </c>
    </row>
    <row r="426" spans="1:4" x14ac:dyDescent="0.25">
      <c r="A426" t="s">
        <v>58</v>
      </c>
      <c r="B426" t="s">
        <v>0</v>
      </c>
      <c r="C426" t="s">
        <v>4</v>
      </c>
      <c r="D426">
        <v>0</v>
      </c>
    </row>
    <row r="427" spans="1:4" x14ac:dyDescent="0.25">
      <c r="A427" t="s">
        <v>58</v>
      </c>
      <c r="B427" t="s">
        <v>0</v>
      </c>
      <c r="C427" t="s">
        <v>5</v>
      </c>
      <c r="D427">
        <v>0</v>
      </c>
    </row>
    <row r="428" spans="1:4" x14ac:dyDescent="0.25">
      <c r="A428" t="s">
        <v>58</v>
      </c>
      <c r="B428" t="s">
        <v>0</v>
      </c>
      <c r="C428" t="s">
        <v>2</v>
      </c>
      <c r="D428">
        <v>2</v>
      </c>
    </row>
    <row r="429" spans="1:4" x14ac:dyDescent="0.25">
      <c r="A429" t="s">
        <v>58</v>
      </c>
      <c r="B429" t="s">
        <v>0</v>
      </c>
      <c r="C429" t="s">
        <v>3</v>
      </c>
      <c r="D429">
        <v>0</v>
      </c>
    </row>
    <row r="430" spans="1:4" x14ac:dyDescent="0.25">
      <c r="A430" s="42" t="s">
        <v>59</v>
      </c>
      <c r="B430" s="42" t="s">
        <v>6</v>
      </c>
      <c r="C430" s="42" t="s">
        <v>2</v>
      </c>
      <c r="D430" s="42">
        <v>36</v>
      </c>
    </row>
    <row r="431" spans="1:4" x14ac:dyDescent="0.25">
      <c r="A431" t="s">
        <v>59</v>
      </c>
      <c r="B431" t="s">
        <v>6</v>
      </c>
      <c r="C431" t="s">
        <v>3</v>
      </c>
      <c r="D431">
        <v>0</v>
      </c>
    </row>
    <row r="432" spans="1:4" x14ac:dyDescent="0.25">
      <c r="A432" t="s">
        <v>59</v>
      </c>
      <c r="B432" t="s">
        <v>0</v>
      </c>
      <c r="C432" t="s">
        <v>4</v>
      </c>
      <c r="D432">
        <v>247</v>
      </c>
    </row>
    <row r="433" spans="1:4" x14ac:dyDescent="0.25">
      <c r="A433" t="s">
        <v>59</v>
      </c>
      <c r="B433" t="s">
        <v>0</v>
      </c>
      <c r="C433" t="s">
        <v>5</v>
      </c>
      <c r="D433">
        <v>0</v>
      </c>
    </row>
    <row r="434" spans="1:4" x14ac:dyDescent="0.25">
      <c r="A434" t="s">
        <v>59</v>
      </c>
      <c r="B434" t="s">
        <v>0</v>
      </c>
      <c r="C434" t="s">
        <v>2</v>
      </c>
      <c r="D434">
        <v>708</v>
      </c>
    </row>
    <row r="435" spans="1:4" x14ac:dyDescent="0.25">
      <c r="A435" t="s">
        <v>59</v>
      </c>
      <c r="B435" t="s">
        <v>0</v>
      </c>
      <c r="C435" t="s">
        <v>3</v>
      </c>
      <c r="D435">
        <v>5</v>
      </c>
    </row>
    <row r="436" spans="1:4" x14ac:dyDescent="0.25">
      <c r="A436" t="s">
        <v>60</v>
      </c>
      <c r="B436" t="s">
        <v>6</v>
      </c>
      <c r="C436" t="s">
        <v>2</v>
      </c>
      <c r="D436">
        <v>35</v>
      </c>
    </row>
    <row r="437" spans="1:4" x14ac:dyDescent="0.25">
      <c r="A437" s="42" t="s">
        <v>60</v>
      </c>
      <c r="B437" s="42" t="s">
        <v>6</v>
      </c>
      <c r="C437" s="42" t="s">
        <v>3</v>
      </c>
      <c r="D437" s="42">
        <v>0</v>
      </c>
    </row>
    <row r="438" spans="1:4" x14ac:dyDescent="0.25">
      <c r="A438" t="s">
        <v>60</v>
      </c>
      <c r="B438" t="s">
        <v>0</v>
      </c>
      <c r="C438" t="s">
        <v>4</v>
      </c>
      <c r="D438">
        <v>389</v>
      </c>
    </row>
    <row r="439" spans="1:4" x14ac:dyDescent="0.25">
      <c r="A439" t="s">
        <v>60</v>
      </c>
      <c r="B439" t="s">
        <v>0</v>
      </c>
      <c r="C439" t="s">
        <v>5</v>
      </c>
      <c r="D439">
        <v>0</v>
      </c>
    </row>
    <row r="440" spans="1:4" x14ac:dyDescent="0.25">
      <c r="A440" t="s">
        <v>60</v>
      </c>
      <c r="B440" t="s">
        <v>0</v>
      </c>
      <c r="C440" t="s">
        <v>2</v>
      </c>
      <c r="D440">
        <v>299</v>
      </c>
    </row>
    <row r="441" spans="1:4" x14ac:dyDescent="0.25">
      <c r="A441" t="s">
        <v>60</v>
      </c>
      <c r="B441" t="s">
        <v>0</v>
      </c>
      <c r="C441" t="s">
        <v>3</v>
      </c>
      <c r="D441">
        <v>13</v>
      </c>
    </row>
    <row r="442" spans="1:4" x14ac:dyDescent="0.25">
      <c r="A442" t="s">
        <v>613</v>
      </c>
      <c r="B442" t="s">
        <v>6</v>
      </c>
      <c r="C442" t="s">
        <v>2</v>
      </c>
      <c r="D442">
        <v>1</v>
      </c>
    </row>
    <row r="443" spans="1:4" x14ac:dyDescent="0.25">
      <c r="A443" t="s">
        <v>613</v>
      </c>
      <c r="B443" t="s">
        <v>6</v>
      </c>
      <c r="C443" t="s">
        <v>3</v>
      </c>
      <c r="D443">
        <v>0</v>
      </c>
    </row>
    <row r="444" spans="1:4" x14ac:dyDescent="0.25">
      <c r="A444" t="s">
        <v>613</v>
      </c>
      <c r="B444" t="s">
        <v>0</v>
      </c>
      <c r="C444" t="s">
        <v>4</v>
      </c>
      <c r="D444">
        <v>0</v>
      </c>
    </row>
    <row r="445" spans="1:4" x14ac:dyDescent="0.25">
      <c r="A445" t="s">
        <v>613</v>
      </c>
      <c r="B445" t="s">
        <v>0</v>
      </c>
      <c r="C445" t="s">
        <v>5</v>
      </c>
      <c r="D445">
        <v>0</v>
      </c>
    </row>
    <row r="446" spans="1:4" x14ac:dyDescent="0.25">
      <c r="A446" t="s">
        <v>613</v>
      </c>
      <c r="B446" t="s">
        <v>0</v>
      </c>
      <c r="C446" t="s">
        <v>2</v>
      </c>
      <c r="D446">
        <v>2</v>
      </c>
    </row>
    <row r="447" spans="1:4" x14ac:dyDescent="0.25">
      <c r="A447" t="s">
        <v>613</v>
      </c>
      <c r="B447" t="s">
        <v>0</v>
      </c>
      <c r="C447" t="s">
        <v>3</v>
      </c>
      <c r="D447">
        <v>0</v>
      </c>
    </row>
    <row r="448" spans="1:4" x14ac:dyDescent="0.25">
      <c r="A448" t="s">
        <v>61</v>
      </c>
      <c r="B448" t="s">
        <v>6</v>
      </c>
      <c r="C448" t="s">
        <v>2</v>
      </c>
      <c r="D448">
        <v>13</v>
      </c>
    </row>
    <row r="449" spans="1:4" x14ac:dyDescent="0.25">
      <c r="A449" t="s">
        <v>61</v>
      </c>
      <c r="B449" t="s">
        <v>6</v>
      </c>
      <c r="C449" t="s">
        <v>3</v>
      </c>
      <c r="D449">
        <v>0</v>
      </c>
    </row>
    <row r="450" spans="1:4" x14ac:dyDescent="0.25">
      <c r="A450" t="s">
        <v>61</v>
      </c>
      <c r="B450" t="s">
        <v>0</v>
      </c>
      <c r="C450" t="s">
        <v>4</v>
      </c>
      <c r="D450">
        <v>833</v>
      </c>
    </row>
    <row r="451" spans="1:4" x14ac:dyDescent="0.25">
      <c r="A451" t="s">
        <v>61</v>
      </c>
      <c r="B451" t="s">
        <v>0</v>
      </c>
      <c r="C451" t="s">
        <v>5</v>
      </c>
      <c r="D451">
        <v>0</v>
      </c>
    </row>
    <row r="452" spans="1:4" x14ac:dyDescent="0.25">
      <c r="A452" t="s">
        <v>61</v>
      </c>
      <c r="B452" t="s">
        <v>0</v>
      </c>
      <c r="C452" t="s">
        <v>2</v>
      </c>
      <c r="D452">
        <v>252</v>
      </c>
    </row>
    <row r="453" spans="1:4" x14ac:dyDescent="0.25">
      <c r="A453" t="s">
        <v>61</v>
      </c>
      <c r="B453" t="s">
        <v>0</v>
      </c>
      <c r="C453" t="s">
        <v>3</v>
      </c>
      <c r="D453">
        <v>7</v>
      </c>
    </row>
    <row r="454" spans="1:4" x14ac:dyDescent="0.25">
      <c r="A454" s="42" t="s">
        <v>260</v>
      </c>
      <c r="B454" s="42" t="s">
        <v>532</v>
      </c>
      <c r="C454" s="42" t="s">
        <v>532</v>
      </c>
      <c r="D454" s="42" t="s">
        <v>532</v>
      </c>
    </row>
    <row r="455" spans="1:4" x14ac:dyDescent="0.25">
      <c r="A455" t="s">
        <v>62</v>
      </c>
      <c r="B455" t="s">
        <v>6</v>
      </c>
      <c r="C455" t="s">
        <v>2</v>
      </c>
      <c r="D455">
        <v>9</v>
      </c>
    </row>
    <row r="456" spans="1:4" x14ac:dyDescent="0.25">
      <c r="A456" t="s">
        <v>62</v>
      </c>
      <c r="B456" t="s">
        <v>6</v>
      </c>
      <c r="C456" t="s">
        <v>3</v>
      </c>
      <c r="D456">
        <v>0</v>
      </c>
    </row>
    <row r="457" spans="1:4" x14ac:dyDescent="0.25">
      <c r="A457" t="s">
        <v>62</v>
      </c>
      <c r="B457" t="s">
        <v>0</v>
      </c>
      <c r="C457" t="s">
        <v>4</v>
      </c>
      <c r="D457">
        <v>67</v>
      </c>
    </row>
    <row r="458" spans="1:4" x14ac:dyDescent="0.25">
      <c r="A458" t="s">
        <v>62</v>
      </c>
      <c r="B458" t="s">
        <v>0</v>
      </c>
      <c r="C458" t="s">
        <v>5</v>
      </c>
      <c r="D458">
        <v>1</v>
      </c>
    </row>
    <row r="459" spans="1:4" x14ac:dyDescent="0.25">
      <c r="A459" t="s">
        <v>62</v>
      </c>
      <c r="B459" t="s">
        <v>0</v>
      </c>
      <c r="C459" t="s">
        <v>2</v>
      </c>
      <c r="D459">
        <v>123</v>
      </c>
    </row>
    <row r="460" spans="1:4" x14ac:dyDescent="0.25">
      <c r="A460" t="s">
        <v>62</v>
      </c>
      <c r="B460" t="s">
        <v>0</v>
      </c>
      <c r="C460" t="s">
        <v>3</v>
      </c>
      <c r="D460">
        <v>1</v>
      </c>
    </row>
    <row r="461" spans="1:4" x14ac:dyDescent="0.25">
      <c r="A461" t="s">
        <v>63</v>
      </c>
      <c r="B461" t="s">
        <v>6</v>
      </c>
      <c r="C461" t="s">
        <v>2</v>
      </c>
      <c r="D461">
        <v>3</v>
      </c>
    </row>
    <row r="462" spans="1:4" x14ac:dyDescent="0.25">
      <c r="A462" t="s">
        <v>63</v>
      </c>
      <c r="B462" t="s">
        <v>6</v>
      </c>
      <c r="C462" t="s">
        <v>3</v>
      </c>
      <c r="D462">
        <v>0</v>
      </c>
    </row>
    <row r="463" spans="1:4" x14ac:dyDescent="0.25">
      <c r="A463" s="42" t="s">
        <v>63</v>
      </c>
      <c r="B463" s="42" t="s">
        <v>0</v>
      </c>
      <c r="C463" s="42" t="s">
        <v>4</v>
      </c>
      <c r="D463" s="42">
        <v>0</v>
      </c>
    </row>
    <row r="464" spans="1:4" x14ac:dyDescent="0.25">
      <c r="A464" t="s">
        <v>63</v>
      </c>
      <c r="B464" t="s">
        <v>0</v>
      </c>
      <c r="C464" t="s">
        <v>5</v>
      </c>
      <c r="D464">
        <v>0</v>
      </c>
    </row>
    <row r="465" spans="1:4" x14ac:dyDescent="0.25">
      <c r="A465" t="s">
        <v>63</v>
      </c>
      <c r="B465" t="s">
        <v>0</v>
      </c>
      <c r="C465" t="s">
        <v>2</v>
      </c>
      <c r="D465">
        <v>63</v>
      </c>
    </row>
    <row r="466" spans="1:4" x14ac:dyDescent="0.25">
      <c r="A466" t="s">
        <v>63</v>
      </c>
      <c r="B466" t="s">
        <v>0</v>
      </c>
      <c r="C466" t="s">
        <v>3</v>
      </c>
      <c r="D466">
        <v>0</v>
      </c>
    </row>
    <row r="467" spans="1:4" x14ac:dyDescent="0.25">
      <c r="A467" t="s">
        <v>64</v>
      </c>
      <c r="B467" t="s">
        <v>6</v>
      </c>
      <c r="C467" t="s">
        <v>2</v>
      </c>
      <c r="D467">
        <v>20</v>
      </c>
    </row>
    <row r="468" spans="1:4" x14ac:dyDescent="0.25">
      <c r="A468" t="s">
        <v>64</v>
      </c>
      <c r="B468" t="s">
        <v>6</v>
      </c>
      <c r="C468" t="s">
        <v>3</v>
      </c>
      <c r="D468">
        <v>0</v>
      </c>
    </row>
    <row r="469" spans="1:4" x14ac:dyDescent="0.25">
      <c r="A469" t="s">
        <v>64</v>
      </c>
      <c r="B469" t="s">
        <v>0</v>
      </c>
      <c r="C469" t="s">
        <v>4</v>
      </c>
      <c r="D469">
        <v>243</v>
      </c>
    </row>
    <row r="470" spans="1:4" x14ac:dyDescent="0.25">
      <c r="A470" t="s">
        <v>64</v>
      </c>
      <c r="B470" t="s">
        <v>0</v>
      </c>
      <c r="C470" t="s">
        <v>5</v>
      </c>
      <c r="D470">
        <v>0</v>
      </c>
    </row>
    <row r="471" spans="1:4" x14ac:dyDescent="0.25">
      <c r="A471" t="s">
        <v>64</v>
      </c>
      <c r="B471" t="s">
        <v>0</v>
      </c>
      <c r="C471" t="s">
        <v>2</v>
      </c>
      <c r="D471">
        <v>413</v>
      </c>
    </row>
    <row r="472" spans="1:4" x14ac:dyDescent="0.25">
      <c r="A472" t="s">
        <v>64</v>
      </c>
      <c r="B472" t="s">
        <v>0</v>
      </c>
      <c r="C472" t="s">
        <v>3</v>
      </c>
      <c r="D472">
        <v>13</v>
      </c>
    </row>
    <row r="473" spans="1:4" x14ac:dyDescent="0.25">
      <c r="A473" t="s">
        <v>65</v>
      </c>
      <c r="B473" t="s">
        <v>6</v>
      </c>
      <c r="C473" t="s">
        <v>2</v>
      </c>
      <c r="D473">
        <v>3</v>
      </c>
    </row>
    <row r="474" spans="1:4" x14ac:dyDescent="0.25">
      <c r="A474" t="s">
        <v>65</v>
      </c>
      <c r="B474" t="s">
        <v>6</v>
      </c>
      <c r="C474" t="s">
        <v>3</v>
      </c>
      <c r="D474">
        <v>0</v>
      </c>
    </row>
    <row r="475" spans="1:4" x14ac:dyDescent="0.25">
      <c r="A475" t="s">
        <v>65</v>
      </c>
      <c r="B475" t="s">
        <v>0</v>
      </c>
      <c r="C475" t="s">
        <v>4</v>
      </c>
      <c r="D475">
        <v>14</v>
      </c>
    </row>
    <row r="476" spans="1:4" x14ac:dyDescent="0.25">
      <c r="A476" t="s">
        <v>65</v>
      </c>
      <c r="B476" t="s">
        <v>0</v>
      </c>
      <c r="C476" t="s">
        <v>5</v>
      </c>
      <c r="D476">
        <v>0</v>
      </c>
    </row>
    <row r="477" spans="1:4" x14ac:dyDescent="0.25">
      <c r="A477" t="s">
        <v>65</v>
      </c>
      <c r="B477" t="s">
        <v>0</v>
      </c>
      <c r="C477" t="s">
        <v>2</v>
      </c>
      <c r="D477">
        <v>43</v>
      </c>
    </row>
    <row r="478" spans="1:4" x14ac:dyDescent="0.25">
      <c r="A478" t="s">
        <v>65</v>
      </c>
      <c r="B478" t="s">
        <v>0</v>
      </c>
      <c r="C478" t="s">
        <v>3</v>
      </c>
      <c r="D478">
        <v>1</v>
      </c>
    </row>
    <row r="479" spans="1:4" x14ac:dyDescent="0.25">
      <c r="A479" t="s">
        <v>594</v>
      </c>
      <c r="B479" t="s">
        <v>6</v>
      </c>
      <c r="C479" t="s">
        <v>2</v>
      </c>
      <c r="D479">
        <v>1</v>
      </c>
    </row>
    <row r="480" spans="1:4" x14ac:dyDescent="0.25">
      <c r="A480" t="s">
        <v>594</v>
      </c>
      <c r="B480" t="s">
        <v>6</v>
      </c>
      <c r="C480" t="s">
        <v>3</v>
      </c>
      <c r="D480">
        <v>0</v>
      </c>
    </row>
    <row r="481" spans="1:4" x14ac:dyDescent="0.25">
      <c r="A481" t="s">
        <v>594</v>
      </c>
      <c r="B481" t="s">
        <v>0</v>
      </c>
      <c r="C481" t="s">
        <v>4</v>
      </c>
      <c r="D481">
        <v>0</v>
      </c>
    </row>
    <row r="482" spans="1:4" x14ac:dyDescent="0.25">
      <c r="A482" t="s">
        <v>594</v>
      </c>
      <c r="B482" t="s">
        <v>0</v>
      </c>
      <c r="C482" t="s">
        <v>5</v>
      </c>
      <c r="D482">
        <v>0</v>
      </c>
    </row>
    <row r="483" spans="1:4" x14ac:dyDescent="0.25">
      <c r="A483" t="s">
        <v>594</v>
      </c>
      <c r="B483" t="s">
        <v>0</v>
      </c>
      <c r="C483" t="s">
        <v>2</v>
      </c>
      <c r="D483">
        <v>13</v>
      </c>
    </row>
    <row r="484" spans="1:4" x14ac:dyDescent="0.25">
      <c r="A484" t="s">
        <v>594</v>
      </c>
      <c r="B484" t="s">
        <v>0</v>
      </c>
      <c r="C484" t="s">
        <v>3</v>
      </c>
      <c r="D484">
        <v>0</v>
      </c>
    </row>
    <row r="485" spans="1:4" x14ac:dyDescent="0.25">
      <c r="A485" t="s">
        <v>261</v>
      </c>
      <c r="B485" t="s">
        <v>6</v>
      </c>
      <c r="C485" t="s">
        <v>2</v>
      </c>
      <c r="D485">
        <v>0</v>
      </c>
    </row>
    <row r="486" spans="1:4" x14ac:dyDescent="0.25">
      <c r="A486" t="s">
        <v>261</v>
      </c>
      <c r="B486" t="s">
        <v>6</v>
      </c>
      <c r="C486" t="s">
        <v>3</v>
      </c>
      <c r="D486">
        <v>0</v>
      </c>
    </row>
    <row r="487" spans="1:4" x14ac:dyDescent="0.25">
      <c r="A487" t="s">
        <v>261</v>
      </c>
      <c r="B487" t="s">
        <v>0</v>
      </c>
      <c r="C487" t="s">
        <v>4</v>
      </c>
      <c r="D487">
        <v>0</v>
      </c>
    </row>
    <row r="488" spans="1:4" x14ac:dyDescent="0.25">
      <c r="A488" t="s">
        <v>261</v>
      </c>
      <c r="B488" t="s">
        <v>0</v>
      </c>
      <c r="C488" t="s">
        <v>5</v>
      </c>
      <c r="D488">
        <v>0</v>
      </c>
    </row>
    <row r="489" spans="1:4" x14ac:dyDescent="0.25">
      <c r="A489" t="s">
        <v>261</v>
      </c>
      <c r="B489" t="s">
        <v>0</v>
      </c>
      <c r="C489" t="s">
        <v>2</v>
      </c>
      <c r="D489">
        <v>9</v>
      </c>
    </row>
    <row r="490" spans="1:4" x14ac:dyDescent="0.25">
      <c r="A490" t="s">
        <v>261</v>
      </c>
      <c r="B490" t="s">
        <v>0</v>
      </c>
      <c r="C490" t="s">
        <v>3</v>
      </c>
      <c r="D490">
        <v>0</v>
      </c>
    </row>
    <row r="491" spans="1:4" x14ac:dyDescent="0.25">
      <c r="A491" t="s">
        <v>66</v>
      </c>
      <c r="B491" t="s">
        <v>6</v>
      </c>
      <c r="C491" t="s">
        <v>2</v>
      </c>
      <c r="D491">
        <v>4</v>
      </c>
    </row>
    <row r="492" spans="1:4" x14ac:dyDescent="0.25">
      <c r="A492" t="s">
        <v>66</v>
      </c>
      <c r="B492" t="s">
        <v>6</v>
      </c>
      <c r="C492" t="s">
        <v>3</v>
      </c>
      <c r="D492">
        <v>0</v>
      </c>
    </row>
    <row r="493" spans="1:4" x14ac:dyDescent="0.25">
      <c r="A493" t="s">
        <v>66</v>
      </c>
      <c r="B493" t="s">
        <v>0</v>
      </c>
      <c r="C493" t="s">
        <v>4</v>
      </c>
      <c r="D493">
        <v>31</v>
      </c>
    </row>
    <row r="494" spans="1:4" x14ac:dyDescent="0.25">
      <c r="A494" t="s">
        <v>66</v>
      </c>
      <c r="B494" t="s">
        <v>0</v>
      </c>
      <c r="C494" t="s">
        <v>5</v>
      </c>
      <c r="D494">
        <v>0</v>
      </c>
    </row>
    <row r="495" spans="1:4" x14ac:dyDescent="0.25">
      <c r="A495" t="s">
        <v>66</v>
      </c>
      <c r="B495" t="s">
        <v>0</v>
      </c>
      <c r="C495" t="s">
        <v>2</v>
      </c>
      <c r="D495">
        <v>66</v>
      </c>
    </row>
    <row r="496" spans="1:4" x14ac:dyDescent="0.25">
      <c r="A496" t="s">
        <v>66</v>
      </c>
      <c r="B496" t="s">
        <v>0</v>
      </c>
      <c r="C496" t="s">
        <v>3</v>
      </c>
      <c r="D496">
        <v>0</v>
      </c>
    </row>
    <row r="497" spans="1:4" x14ac:dyDescent="0.25">
      <c r="A497" t="s">
        <v>67</v>
      </c>
      <c r="B497" t="s">
        <v>6</v>
      </c>
      <c r="C497" t="s">
        <v>2</v>
      </c>
      <c r="D497">
        <v>3</v>
      </c>
    </row>
    <row r="498" spans="1:4" x14ac:dyDescent="0.25">
      <c r="A498" t="s">
        <v>67</v>
      </c>
      <c r="B498" t="s">
        <v>6</v>
      </c>
      <c r="C498" t="s">
        <v>3</v>
      </c>
      <c r="D498">
        <v>0</v>
      </c>
    </row>
    <row r="499" spans="1:4" x14ac:dyDescent="0.25">
      <c r="A499" t="s">
        <v>67</v>
      </c>
      <c r="B499" t="s">
        <v>0</v>
      </c>
      <c r="C499" t="s">
        <v>4</v>
      </c>
      <c r="D499">
        <v>0</v>
      </c>
    </row>
    <row r="500" spans="1:4" x14ac:dyDescent="0.25">
      <c r="A500" s="42" t="s">
        <v>67</v>
      </c>
      <c r="B500" s="42" t="s">
        <v>0</v>
      </c>
      <c r="C500" s="42" t="s">
        <v>5</v>
      </c>
      <c r="D500" s="42">
        <v>0</v>
      </c>
    </row>
    <row r="501" spans="1:4" x14ac:dyDescent="0.25">
      <c r="A501" t="s">
        <v>67</v>
      </c>
      <c r="B501" t="s">
        <v>0</v>
      </c>
      <c r="C501" t="s">
        <v>2</v>
      </c>
      <c r="D501">
        <v>41</v>
      </c>
    </row>
    <row r="502" spans="1:4" x14ac:dyDescent="0.25">
      <c r="A502" t="s">
        <v>67</v>
      </c>
      <c r="B502" t="s">
        <v>0</v>
      </c>
      <c r="C502" t="s">
        <v>3</v>
      </c>
      <c r="D502">
        <v>0</v>
      </c>
    </row>
    <row r="503" spans="1:4" x14ac:dyDescent="0.25">
      <c r="A503" t="s">
        <v>68</v>
      </c>
      <c r="B503" t="s">
        <v>6</v>
      </c>
      <c r="C503" t="s">
        <v>2</v>
      </c>
      <c r="D503">
        <v>11</v>
      </c>
    </row>
    <row r="504" spans="1:4" x14ac:dyDescent="0.25">
      <c r="A504" t="s">
        <v>68</v>
      </c>
      <c r="B504" t="s">
        <v>6</v>
      </c>
      <c r="C504" t="s">
        <v>3</v>
      </c>
      <c r="D504">
        <v>0</v>
      </c>
    </row>
    <row r="505" spans="1:4" x14ac:dyDescent="0.25">
      <c r="A505" t="s">
        <v>68</v>
      </c>
      <c r="B505" t="s">
        <v>0</v>
      </c>
      <c r="C505" t="s">
        <v>4</v>
      </c>
      <c r="D505">
        <v>37</v>
      </c>
    </row>
    <row r="506" spans="1:4" x14ac:dyDescent="0.25">
      <c r="A506" t="s">
        <v>68</v>
      </c>
      <c r="B506" t="s">
        <v>0</v>
      </c>
      <c r="C506" t="s">
        <v>5</v>
      </c>
      <c r="D506">
        <v>0</v>
      </c>
    </row>
    <row r="507" spans="1:4" x14ac:dyDescent="0.25">
      <c r="A507" t="s">
        <v>68</v>
      </c>
      <c r="B507" t="s">
        <v>0</v>
      </c>
      <c r="C507" t="s">
        <v>2</v>
      </c>
      <c r="D507">
        <v>159</v>
      </c>
    </row>
    <row r="508" spans="1:4" x14ac:dyDescent="0.25">
      <c r="A508" t="s">
        <v>68</v>
      </c>
      <c r="B508" t="s">
        <v>0</v>
      </c>
      <c r="C508" t="s">
        <v>3</v>
      </c>
      <c r="D508">
        <v>0</v>
      </c>
    </row>
    <row r="509" spans="1:4" x14ac:dyDescent="0.25">
      <c r="A509" t="s">
        <v>69</v>
      </c>
      <c r="B509" t="s">
        <v>6</v>
      </c>
      <c r="C509" t="s">
        <v>2</v>
      </c>
      <c r="D509">
        <v>6</v>
      </c>
    </row>
    <row r="510" spans="1:4" x14ac:dyDescent="0.25">
      <c r="A510" t="s">
        <v>69</v>
      </c>
      <c r="B510" t="s">
        <v>6</v>
      </c>
      <c r="C510" t="s">
        <v>3</v>
      </c>
      <c r="D510">
        <v>0</v>
      </c>
    </row>
    <row r="511" spans="1:4" x14ac:dyDescent="0.25">
      <c r="A511" t="s">
        <v>69</v>
      </c>
      <c r="B511" t="s">
        <v>0</v>
      </c>
      <c r="C511" t="s">
        <v>4</v>
      </c>
      <c r="D511">
        <v>1</v>
      </c>
    </row>
    <row r="512" spans="1:4" x14ac:dyDescent="0.25">
      <c r="A512" t="s">
        <v>69</v>
      </c>
      <c r="B512" t="s">
        <v>0</v>
      </c>
      <c r="C512" t="s">
        <v>5</v>
      </c>
      <c r="D512">
        <v>1</v>
      </c>
    </row>
    <row r="513" spans="1:4" x14ac:dyDescent="0.25">
      <c r="A513" t="s">
        <v>69</v>
      </c>
      <c r="B513" t="s">
        <v>0</v>
      </c>
      <c r="C513" t="s">
        <v>2</v>
      </c>
      <c r="D513">
        <v>81</v>
      </c>
    </row>
    <row r="514" spans="1:4" x14ac:dyDescent="0.25">
      <c r="A514" t="s">
        <v>69</v>
      </c>
      <c r="B514" t="s">
        <v>0</v>
      </c>
      <c r="C514" t="s">
        <v>3</v>
      </c>
      <c r="D514">
        <v>0</v>
      </c>
    </row>
    <row r="515" spans="1:4" x14ac:dyDescent="0.25">
      <c r="A515" t="s">
        <v>70</v>
      </c>
      <c r="B515" t="s">
        <v>6</v>
      </c>
      <c r="C515" t="s">
        <v>2</v>
      </c>
      <c r="D515">
        <v>4</v>
      </c>
    </row>
    <row r="516" spans="1:4" x14ac:dyDescent="0.25">
      <c r="A516" t="s">
        <v>70</v>
      </c>
      <c r="B516" t="s">
        <v>6</v>
      </c>
      <c r="C516" t="s">
        <v>3</v>
      </c>
      <c r="D516">
        <v>0</v>
      </c>
    </row>
    <row r="517" spans="1:4" x14ac:dyDescent="0.25">
      <c r="A517" t="s">
        <v>70</v>
      </c>
      <c r="B517" t="s">
        <v>0</v>
      </c>
      <c r="C517" t="s">
        <v>4</v>
      </c>
      <c r="D517">
        <v>45</v>
      </c>
    </row>
    <row r="518" spans="1:4" x14ac:dyDescent="0.25">
      <c r="A518" t="s">
        <v>70</v>
      </c>
      <c r="B518" t="s">
        <v>0</v>
      </c>
      <c r="C518" t="s">
        <v>5</v>
      </c>
      <c r="D518">
        <v>0</v>
      </c>
    </row>
    <row r="519" spans="1:4" x14ac:dyDescent="0.25">
      <c r="A519" t="s">
        <v>70</v>
      </c>
      <c r="B519" t="s">
        <v>0</v>
      </c>
      <c r="C519" t="s">
        <v>2</v>
      </c>
      <c r="D519">
        <v>73</v>
      </c>
    </row>
    <row r="520" spans="1:4" x14ac:dyDescent="0.25">
      <c r="A520" t="s">
        <v>70</v>
      </c>
      <c r="B520" t="s">
        <v>0</v>
      </c>
      <c r="C520" t="s">
        <v>3</v>
      </c>
      <c r="D520">
        <v>0</v>
      </c>
    </row>
    <row r="521" spans="1:4" x14ac:dyDescent="0.25">
      <c r="A521" s="42" t="s">
        <v>662</v>
      </c>
      <c r="B521" s="42" t="s">
        <v>532</v>
      </c>
      <c r="C521" s="42" t="s">
        <v>532</v>
      </c>
      <c r="D521" s="42" t="s">
        <v>532</v>
      </c>
    </row>
    <row r="522" spans="1:4" x14ac:dyDescent="0.25">
      <c r="A522" t="s">
        <v>389</v>
      </c>
      <c r="B522" t="s">
        <v>6</v>
      </c>
      <c r="C522" t="s">
        <v>2</v>
      </c>
      <c r="D522">
        <v>0</v>
      </c>
    </row>
    <row r="523" spans="1:4" x14ac:dyDescent="0.25">
      <c r="A523" t="s">
        <v>389</v>
      </c>
      <c r="B523" t="s">
        <v>6</v>
      </c>
      <c r="C523" t="s">
        <v>3</v>
      </c>
      <c r="D523">
        <v>0</v>
      </c>
    </row>
    <row r="524" spans="1:4" x14ac:dyDescent="0.25">
      <c r="A524" t="s">
        <v>389</v>
      </c>
      <c r="B524" t="s">
        <v>0</v>
      </c>
      <c r="C524" t="s">
        <v>4</v>
      </c>
      <c r="D524">
        <v>0</v>
      </c>
    </row>
    <row r="525" spans="1:4" x14ac:dyDescent="0.25">
      <c r="A525" t="s">
        <v>389</v>
      </c>
      <c r="B525" t="s">
        <v>0</v>
      </c>
      <c r="C525" t="s">
        <v>5</v>
      </c>
      <c r="D525">
        <v>0</v>
      </c>
    </row>
    <row r="526" spans="1:4" x14ac:dyDescent="0.25">
      <c r="A526" s="42" t="s">
        <v>389</v>
      </c>
      <c r="B526" s="42" t="s">
        <v>0</v>
      </c>
      <c r="C526" s="42" t="s">
        <v>2</v>
      </c>
      <c r="D526" s="42">
        <v>4</v>
      </c>
    </row>
    <row r="527" spans="1:4" x14ac:dyDescent="0.25">
      <c r="A527" t="s">
        <v>389</v>
      </c>
      <c r="B527" t="s">
        <v>0</v>
      </c>
      <c r="C527" t="s">
        <v>3</v>
      </c>
      <c r="D527">
        <v>0</v>
      </c>
    </row>
    <row r="528" spans="1:4" x14ac:dyDescent="0.25">
      <c r="A528" t="s">
        <v>71</v>
      </c>
      <c r="B528" t="s">
        <v>6</v>
      </c>
      <c r="C528" t="s">
        <v>2</v>
      </c>
      <c r="D528">
        <v>1</v>
      </c>
    </row>
    <row r="529" spans="1:4" x14ac:dyDescent="0.25">
      <c r="A529" t="s">
        <v>71</v>
      </c>
      <c r="B529" t="s">
        <v>6</v>
      </c>
      <c r="C529" t="s">
        <v>3</v>
      </c>
      <c r="D529">
        <v>0</v>
      </c>
    </row>
    <row r="530" spans="1:4" x14ac:dyDescent="0.25">
      <c r="A530" t="s">
        <v>71</v>
      </c>
      <c r="B530" t="s">
        <v>0</v>
      </c>
      <c r="C530" t="s">
        <v>4</v>
      </c>
      <c r="D530">
        <v>0</v>
      </c>
    </row>
    <row r="531" spans="1:4" x14ac:dyDescent="0.25">
      <c r="A531" t="s">
        <v>71</v>
      </c>
      <c r="B531" t="s">
        <v>0</v>
      </c>
      <c r="C531" t="s">
        <v>5</v>
      </c>
      <c r="D531">
        <v>0</v>
      </c>
    </row>
    <row r="532" spans="1:4" x14ac:dyDescent="0.25">
      <c r="A532" t="s">
        <v>71</v>
      </c>
      <c r="B532" t="s">
        <v>0</v>
      </c>
      <c r="C532" t="s">
        <v>2</v>
      </c>
      <c r="D532">
        <v>7</v>
      </c>
    </row>
    <row r="533" spans="1:4" x14ac:dyDescent="0.25">
      <c r="A533" t="s">
        <v>71</v>
      </c>
      <c r="B533" t="s">
        <v>0</v>
      </c>
      <c r="C533" t="s">
        <v>3</v>
      </c>
      <c r="D533">
        <v>0</v>
      </c>
    </row>
    <row r="534" spans="1:4" x14ac:dyDescent="0.25">
      <c r="A534" t="s">
        <v>72</v>
      </c>
      <c r="B534" t="s">
        <v>6</v>
      </c>
      <c r="C534" t="s">
        <v>2</v>
      </c>
      <c r="D534">
        <v>2</v>
      </c>
    </row>
    <row r="535" spans="1:4" x14ac:dyDescent="0.25">
      <c r="A535" t="s">
        <v>72</v>
      </c>
      <c r="B535" t="s">
        <v>6</v>
      </c>
      <c r="C535" t="s">
        <v>3</v>
      </c>
      <c r="D535">
        <v>0</v>
      </c>
    </row>
    <row r="536" spans="1:4" x14ac:dyDescent="0.25">
      <c r="A536" t="s">
        <v>72</v>
      </c>
      <c r="B536" t="s">
        <v>0</v>
      </c>
      <c r="C536" t="s">
        <v>4</v>
      </c>
      <c r="D536">
        <v>6</v>
      </c>
    </row>
    <row r="537" spans="1:4" x14ac:dyDescent="0.25">
      <c r="A537" t="s">
        <v>72</v>
      </c>
      <c r="B537" t="s">
        <v>0</v>
      </c>
      <c r="C537" t="s">
        <v>5</v>
      </c>
      <c r="D537">
        <v>0</v>
      </c>
    </row>
    <row r="538" spans="1:4" x14ac:dyDescent="0.25">
      <c r="A538" t="s">
        <v>72</v>
      </c>
      <c r="B538" t="s">
        <v>0</v>
      </c>
      <c r="C538" t="s">
        <v>2</v>
      </c>
      <c r="D538">
        <v>30</v>
      </c>
    </row>
    <row r="539" spans="1:4" x14ac:dyDescent="0.25">
      <c r="A539" t="s">
        <v>72</v>
      </c>
      <c r="B539" t="s">
        <v>0</v>
      </c>
      <c r="C539" t="s">
        <v>3</v>
      </c>
      <c r="D539">
        <v>0</v>
      </c>
    </row>
    <row r="540" spans="1:4" x14ac:dyDescent="0.25">
      <c r="A540" t="s">
        <v>73</v>
      </c>
      <c r="B540" t="s">
        <v>6</v>
      </c>
      <c r="C540" t="s">
        <v>2</v>
      </c>
      <c r="D540">
        <v>0</v>
      </c>
    </row>
    <row r="541" spans="1:4" x14ac:dyDescent="0.25">
      <c r="A541" t="s">
        <v>73</v>
      </c>
      <c r="B541" t="s">
        <v>6</v>
      </c>
      <c r="C541" t="s">
        <v>3</v>
      </c>
      <c r="D541">
        <v>1</v>
      </c>
    </row>
    <row r="542" spans="1:4" x14ac:dyDescent="0.25">
      <c r="A542" t="s">
        <v>73</v>
      </c>
      <c r="B542" t="s">
        <v>0</v>
      </c>
      <c r="C542" t="s">
        <v>4</v>
      </c>
      <c r="D542">
        <v>0</v>
      </c>
    </row>
    <row r="543" spans="1:4" x14ac:dyDescent="0.25">
      <c r="A543" t="s">
        <v>73</v>
      </c>
      <c r="B543" t="s">
        <v>0</v>
      </c>
      <c r="C543" t="s">
        <v>5</v>
      </c>
      <c r="D543">
        <v>0</v>
      </c>
    </row>
    <row r="544" spans="1:4" x14ac:dyDescent="0.25">
      <c r="A544" t="s">
        <v>73</v>
      </c>
      <c r="B544" t="s">
        <v>0</v>
      </c>
      <c r="C544" t="s">
        <v>2</v>
      </c>
      <c r="D544">
        <v>14</v>
      </c>
    </row>
    <row r="545" spans="1:4" x14ac:dyDescent="0.25">
      <c r="A545" t="s">
        <v>73</v>
      </c>
      <c r="B545" t="s">
        <v>0</v>
      </c>
      <c r="C545" t="s">
        <v>3</v>
      </c>
      <c r="D545">
        <v>0</v>
      </c>
    </row>
    <row r="546" spans="1:4" x14ac:dyDescent="0.25">
      <c r="A546" t="s">
        <v>653</v>
      </c>
      <c r="B546" t="s">
        <v>6</v>
      </c>
      <c r="C546" t="s">
        <v>2</v>
      </c>
      <c r="D546">
        <v>4</v>
      </c>
    </row>
    <row r="547" spans="1:4" x14ac:dyDescent="0.25">
      <c r="A547" t="s">
        <v>653</v>
      </c>
      <c r="B547" t="s">
        <v>6</v>
      </c>
      <c r="C547" t="s">
        <v>3</v>
      </c>
      <c r="D547">
        <v>0</v>
      </c>
    </row>
    <row r="548" spans="1:4" x14ac:dyDescent="0.25">
      <c r="A548" t="s">
        <v>653</v>
      </c>
      <c r="B548" t="s">
        <v>0</v>
      </c>
      <c r="C548" t="s">
        <v>4</v>
      </c>
      <c r="D548">
        <v>4</v>
      </c>
    </row>
    <row r="549" spans="1:4" x14ac:dyDescent="0.25">
      <c r="A549" t="s">
        <v>653</v>
      </c>
      <c r="B549" t="s">
        <v>0</v>
      </c>
      <c r="C549" t="s">
        <v>5</v>
      </c>
      <c r="D549">
        <v>0</v>
      </c>
    </row>
    <row r="550" spans="1:4" x14ac:dyDescent="0.25">
      <c r="A550" t="s">
        <v>653</v>
      </c>
      <c r="B550" t="s">
        <v>0</v>
      </c>
      <c r="C550" t="s">
        <v>2</v>
      </c>
      <c r="D550">
        <v>76</v>
      </c>
    </row>
    <row r="551" spans="1:4" x14ac:dyDescent="0.25">
      <c r="A551" t="s">
        <v>653</v>
      </c>
      <c r="B551" t="s">
        <v>0</v>
      </c>
      <c r="C551" t="s">
        <v>3</v>
      </c>
      <c r="D551">
        <v>0</v>
      </c>
    </row>
    <row r="552" spans="1:4" x14ac:dyDescent="0.25">
      <c r="A552" t="s">
        <v>390</v>
      </c>
      <c r="B552" t="s">
        <v>6</v>
      </c>
      <c r="C552" t="s">
        <v>2</v>
      </c>
      <c r="D552">
        <v>39</v>
      </c>
    </row>
    <row r="553" spans="1:4" x14ac:dyDescent="0.25">
      <c r="A553" t="s">
        <v>390</v>
      </c>
      <c r="B553" t="s">
        <v>6</v>
      </c>
      <c r="C553" t="s">
        <v>3</v>
      </c>
      <c r="D553">
        <v>2</v>
      </c>
    </row>
    <row r="554" spans="1:4" x14ac:dyDescent="0.25">
      <c r="A554" t="s">
        <v>390</v>
      </c>
      <c r="B554" t="s">
        <v>0</v>
      </c>
      <c r="C554" t="s">
        <v>4</v>
      </c>
      <c r="D554">
        <v>0</v>
      </c>
    </row>
    <row r="555" spans="1:4" x14ac:dyDescent="0.25">
      <c r="A555" t="s">
        <v>390</v>
      </c>
      <c r="B555" t="s">
        <v>0</v>
      </c>
      <c r="C555" t="s">
        <v>5</v>
      </c>
      <c r="D555">
        <v>0</v>
      </c>
    </row>
    <row r="556" spans="1:4" x14ac:dyDescent="0.25">
      <c r="A556" t="s">
        <v>390</v>
      </c>
      <c r="B556" t="s">
        <v>0</v>
      </c>
      <c r="C556" t="s">
        <v>2</v>
      </c>
      <c r="D556">
        <v>1132</v>
      </c>
    </row>
    <row r="557" spans="1:4" x14ac:dyDescent="0.25">
      <c r="A557" t="s">
        <v>390</v>
      </c>
      <c r="B557" t="s">
        <v>0</v>
      </c>
      <c r="C557" t="s">
        <v>3</v>
      </c>
      <c r="D557">
        <v>8</v>
      </c>
    </row>
    <row r="558" spans="1:4" x14ac:dyDescent="0.25">
      <c r="A558" t="s">
        <v>74</v>
      </c>
      <c r="B558" t="s">
        <v>6</v>
      </c>
      <c r="C558" t="s">
        <v>2</v>
      </c>
      <c r="D558">
        <v>6</v>
      </c>
    </row>
    <row r="559" spans="1:4" x14ac:dyDescent="0.25">
      <c r="A559" t="s">
        <v>74</v>
      </c>
      <c r="B559" t="s">
        <v>6</v>
      </c>
      <c r="C559" t="s">
        <v>3</v>
      </c>
      <c r="D559">
        <v>0</v>
      </c>
    </row>
    <row r="560" spans="1:4" x14ac:dyDescent="0.25">
      <c r="A560" t="s">
        <v>74</v>
      </c>
      <c r="B560" t="s">
        <v>0</v>
      </c>
      <c r="C560" t="s">
        <v>4</v>
      </c>
      <c r="D560">
        <v>0</v>
      </c>
    </row>
    <row r="561" spans="1:4" x14ac:dyDescent="0.25">
      <c r="A561" t="s">
        <v>74</v>
      </c>
      <c r="B561" t="s">
        <v>0</v>
      </c>
      <c r="C561" t="s">
        <v>5</v>
      </c>
      <c r="D561">
        <v>0</v>
      </c>
    </row>
    <row r="562" spans="1:4" x14ac:dyDescent="0.25">
      <c r="A562" t="s">
        <v>74</v>
      </c>
      <c r="B562" t="s">
        <v>0</v>
      </c>
      <c r="C562" t="s">
        <v>2</v>
      </c>
      <c r="D562">
        <v>97</v>
      </c>
    </row>
    <row r="563" spans="1:4" x14ac:dyDescent="0.25">
      <c r="A563" t="s">
        <v>74</v>
      </c>
      <c r="B563" t="s">
        <v>0</v>
      </c>
      <c r="C563" t="s">
        <v>3</v>
      </c>
      <c r="D563">
        <v>0</v>
      </c>
    </row>
    <row r="564" spans="1:4" x14ac:dyDescent="0.25">
      <c r="A564" t="s">
        <v>75</v>
      </c>
      <c r="B564" t="s">
        <v>6</v>
      </c>
      <c r="C564" t="s">
        <v>2</v>
      </c>
      <c r="D564">
        <v>0</v>
      </c>
    </row>
    <row r="565" spans="1:4" x14ac:dyDescent="0.25">
      <c r="A565" t="s">
        <v>75</v>
      </c>
      <c r="B565" t="s">
        <v>6</v>
      </c>
      <c r="C565" t="s">
        <v>3</v>
      </c>
      <c r="D565">
        <v>0</v>
      </c>
    </row>
    <row r="566" spans="1:4" x14ac:dyDescent="0.25">
      <c r="A566" t="s">
        <v>75</v>
      </c>
      <c r="B566" t="s">
        <v>0</v>
      </c>
      <c r="C566" t="s">
        <v>4</v>
      </c>
      <c r="D566">
        <v>0</v>
      </c>
    </row>
    <row r="567" spans="1:4" x14ac:dyDescent="0.25">
      <c r="A567" t="s">
        <v>75</v>
      </c>
      <c r="B567" t="s">
        <v>0</v>
      </c>
      <c r="C567" t="s">
        <v>5</v>
      </c>
      <c r="D567">
        <v>0</v>
      </c>
    </row>
    <row r="568" spans="1:4" x14ac:dyDescent="0.25">
      <c r="A568" t="s">
        <v>75</v>
      </c>
      <c r="B568" t="s">
        <v>0</v>
      </c>
      <c r="C568" t="s">
        <v>2</v>
      </c>
      <c r="D568">
        <v>20</v>
      </c>
    </row>
    <row r="569" spans="1:4" x14ac:dyDescent="0.25">
      <c r="A569" t="s">
        <v>75</v>
      </c>
      <c r="B569" t="s">
        <v>0</v>
      </c>
      <c r="C569" t="s">
        <v>3</v>
      </c>
      <c r="D569">
        <v>0</v>
      </c>
    </row>
    <row r="570" spans="1:4" x14ac:dyDescent="0.25">
      <c r="A570" t="s">
        <v>76</v>
      </c>
      <c r="B570" t="s">
        <v>6</v>
      </c>
      <c r="C570" t="s">
        <v>2</v>
      </c>
      <c r="D570">
        <v>6</v>
      </c>
    </row>
    <row r="571" spans="1:4" x14ac:dyDescent="0.25">
      <c r="A571" t="s">
        <v>76</v>
      </c>
      <c r="B571" t="s">
        <v>6</v>
      </c>
      <c r="C571" t="s">
        <v>3</v>
      </c>
      <c r="D571">
        <v>0</v>
      </c>
    </row>
    <row r="572" spans="1:4" x14ac:dyDescent="0.25">
      <c r="A572" t="s">
        <v>76</v>
      </c>
      <c r="B572" t="s">
        <v>0</v>
      </c>
      <c r="C572" t="s">
        <v>4</v>
      </c>
      <c r="D572">
        <v>27</v>
      </c>
    </row>
    <row r="573" spans="1:4" x14ac:dyDescent="0.25">
      <c r="A573" t="s">
        <v>76</v>
      </c>
      <c r="B573" t="s">
        <v>0</v>
      </c>
      <c r="C573" t="s">
        <v>5</v>
      </c>
      <c r="D573">
        <v>0</v>
      </c>
    </row>
    <row r="574" spans="1:4" x14ac:dyDescent="0.25">
      <c r="A574" t="s">
        <v>76</v>
      </c>
      <c r="B574" t="s">
        <v>0</v>
      </c>
      <c r="C574" t="s">
        <v>2</v>
      </c>
      <c r="D574">
        <v>81</v>
      </c>
    </row>
    <row r="575" spans="1:4" x14ac:dyDescent="0.25">
      <c r="A575" t="s">
        <v>76</v>
      </c>
      <c r="B575" t="s">
        <v>0</v>
      </c>
      <c r="C575" t="s">
        <v>3</v>
      </c>
      <c r="D575">
        <v>2</v>
      </c>
    </row>
    <row r="576" spans="1:4" x14ac:dyDescent="0.25">
      <c r="A576" t="s">
        <v>391</v>
      </c>
      <c r="B576" t="s">
        <v>6</v>
      </c>
      <c r="C576" t="s">
        <v>2</v>
      </c>
      <c r="D576">
        <v>1</v>
      </c>
    </row>
    <row r="577" spans="1:4" x14ac:dyDescent="0.25">
      <c r="A577" t="s">
        <v>391</v>
      </c>
      <c r="B577" t="s">
        <v>6</v>
      </c>
      <c r="C577" t="s">
        <v>3</v>
      </c>
      <c r="D577">
        <v>0</v>
      </c>
    </row>
    <row r="578" spans="1:4" x14ac:dyDescent="0.25">
      <c r="A578" t="s">
        <v>391</v>
      </c>
      <c r="B578" t="s">
        <v>0</v>
      </c>
      <c r="C578" t="s">
        <v>4</v>
      </c>
      <c r="D578">
        <v>0</v>
      </c>
    </row>
    <row r="579" spans="1:4" x14ac:dyDescent="0.25">
      <c r="A579" t="s">
        <v>391</v>
      </c>
      <c r="B579" t="s">
        <v>0</v>
      </c>
      <c r="C579" t="s">
        <v>5</v>
      </c>
      <c r="D579">
        <v>0</v>
      </c>
    </row>
    <row r="580" spans="1:4" x14ac:dyDescent="0.25">
      <c r="A580" t="s">
        <v>391</v>
      </c>
      <c r="B580" t="s">
        <v>0</v>
      </c>
      <c r="C580" t="s">
        <v>2</v>
      </c>
      <c r="D580">
        <v>20</v>
      </c>
    </row>
    <row r="581" spans="1:4" x14ac:dyDescent="0.25">
      <c r="A581" t="s">
        <v>391</v>
      </c>
      <c r="B581" t="s">
        <v>0</v>
      </c>
      <c r="C581" t="s">
        <v>3</v>
      </c>
      <c r="D581">
        <v>0</v>
      </c>
    </row>
    <row r="582" spans="1:4" x14ac:dyDescent="0.25">
      <c r="A582" t="s">
        <v>77</v>
      </c>
      <c r="B582" t="s">
        <v>6</v>
      </c>
      <c r="C582" t="s">
        <v>2</v>
      </c>
      <c r="D582">
        <v>1</v>
      </c>
    </row>
    <row r="583" spans="1:4" x14ac:dyDescent="0.25">
      <c r="A583" t="s">
        <v>77</v>
      </c>
      <c r="B583" t="s">
        <v>6</v>
      </c>
      <c r="C583" t="s">
        <v>3</v>
      </c>
      <c r="D583">
        <v>0</v>
      </c>
    </row>
    <row r="584" spans="1:4" x14ac:dyDescent="0.25">
      <c r="A584" t="s">
        <v>77</v>
      </c>
      <c r="B584" t="s">
        <v>0</v>
      </c>
      <c r="C584" t="s">
        <v>4</v>
      </c>
      <c r="D584">
        <v>4</v>
      </c>
    </row>
    <row r="585" spans="1:4" x14ac:dyDescent="0.25">
      <c r="A585" t="s">
        <v>77</v>
      </c>
      <c r="B585" t="s">
        <v>0</v>
      </c>
      <c r="C585" t="s">
        <v>5</v>
      </c>
      <c r="D585">
        <v>0</v>
      </c>
    </row>
    <row r="586" spans="1:4" x14ac:dyDescent="0.25">
      <c r="A586" t="s">
        <v>77</v>
      </c>
      <c r="B586" t="s">
        <v>0</v>
      </c>
      <c r="C586" t="s">
        <v>2</v>
      </c>
      <c r="D586">
        <v>0</v>
      </c>
    </row>
    <row r="587" spans="1:4" x14ac:dyDescent="0.25">
      <c r="A587" t="s">
        <v>77</v>
      </c>
      <c r="B587" t="s">
        <v>0</v>
      </c>
      <c r="C587" t="s">
        <v>3</v>
      </c>
      <c r="D587">
        <v>0</v>
      </c>
    </row>
    <row r="588" spans="1:4" x14ac:dyDescent="0.25">
      <c r="A588" t="s">
        <v>78</v>
      </c>
      <c r="B588" t="s">
        <v>6</v>
      </c>
      <c r="C588" t="s">
        <v>2</v>
      </c>
      <c r="D588">
        <v>37</v>
      </c>
    </row>
    <row r="589" spans="1:4" x14ac:dyDescent="0.25">
      <c r="A589" t="s">
        <v>78</v>
      </c>
      <c r="B589" t="s">
        <v>6</v>
      </c>
      <c r="C589" t="s">
        <v>3</v>
      </c>
      <c r="D589">
        <v>0</v>
      </c>
    </row>
    <row r="590" spans="1:4" x14ac:dyDescent="0.25">
      <c r="A590" t="s">
        <v>78</v>
      </c>
      <c r="B590" t="s">
        <v>0</v>
      </c>
      <c r="C590" t="s">
        <v>4</v>
      </c>
      <c r="D590">
        <v>7</v>
      </c>
    </row>
    <row r="591" spans="1:4" x14ac:dyDescent="0.25">
      <c r="A591" t="s">
        <v>78</v>
      </c>
      <c r="B591" t="s">
        <v>0</v>
      </c>
      <c r="C591" t="s">
        <v>5</v>
      </c>
      <c r="D591">
        <v>3</v>
      </c>
    </row>
    <row r="592" spans="1:4" x14ac:dyDescent="0.25">
      <c r="A592" t="s">
        <v>78</v>
      </c>
      <c r="B592" t="s">
        <v>0</v>
      </c>
      <c r="C592" t="s">
        <v>2</v>
      </c>
      <c r="D592">
        <v>696</v>
      </c>
    </row>
    <row r="593" spans="1:4" x14ac:dyDescent="0.25">
      <c r="A593" t="s">
        <v>78</v>
      </c>
      <c r="B593" t="s">
        <v>0</v>
      </c>
      <c r="C593" t="s">
        <v>3</v>
      </c>
      <c r="D593">
        <v>0</v>
      </c>
    </row>
    <row r="594" spans="1:4" x14ac:dyDescent="0.25">
      <c r="A594" t="s">
        <v>79</v>
      </c>
      <c r="B594" t="s">
        <v>6</v>
      </c>
      <c r="C594" t="s">
        <v>2</v>
      </c>
      <c r="D594">
        <v>1</v>
      </c>
    </row>
    <row r="595" spans="1:4" x14ac:dyDescent="0.25">
      <c r="A595" t="s">
        <v>79</v>
      </c>
      <c r="B595" t="s">
        <v>6</v>
      </c>
      <c r="C595" t="s">
        <v>3</v>
      </c>
      <c r="D595">
        <v>0</v>
      </c>
    </row>
    <row r="596" spans="1:4" x14ac:dyDescent="0.25">
      <c r="A596" t="s">
        <v>79</v>
      </c>
      <c r="B596" t="s">
        <v>0</v>
      </c>
      <c r="C596" t="s">
        <v>4</v>
      </c>
      <c r="D596">
        <v>0</v>
      </c>
    </row>
    <row r="597" spans="1:4" x14ac:dyDescent="0.25">
      <c r="A597" t="s">
        <v>79</v>
      </c>
      <c r="B597" t="s">
        <v>0</v>
      </c>
      <c r="C597" t="s">
        <v>5</v>
      </c>
      <c r="D597">
        <v>0</v>
      </c>
    </row>
    <row r="598" spans="1:4" x14ac:dyDescent="0.25">
      <c r="A598" t="s">
        <v>79</v>
      </c>
      <c r="B598" t="s">
        <v>0</v>
      </c>
      <c r="C598" t="s">
        <v>2</v>
      </c>
      <c r="D598">
        <v>12</v>
      </c>
    </row>
    <row r="599" spans="1:4" x14ac:dyDescent="0.25">
      <c r="A599" t="s">
        <v>79</v>
      </c>
      <c r="B599" t="s">
        <v>0</v>
      </c>
      <c r="C599" t="s">
        <v>3</v>
      </c>
      <c r="D599">
        <v>0</v>
      </c>
    </row>
    <row r="600" spans="1:4" x14ac:dyDescent="0.25">
      <c r="A600" t="s">
        <v>80</v>
      </c>
      <c r="B600" t="s">
        <v>6</v>
      </c>
      <c r="C600" t="s">
        <v>2</v>
      </c>
      <c r="D600">
        <v>3</v>
      </c>
    </row>
    <row r="601" spans="1:4" x14ac:dyDescent="0.25">
      <c r="A601" t="s">
        <v>80</v>
      </c>
      <c r="B601" t="s">
        <v>6</v>
      </c>
      <c r="C601" t="s">
        <v>3</v>
      </c>
      <c r="D601">
        <v>0</v>
      </c>
    </row>
    <row r="602" spans="1:4" x14ac:dyDescent="0.25">
      <c r="A602" t="s">
        <v>80</v>
      </c>
      <c r="B602" t="s">
        <v>0</v>
      </c>
      <c r="C602" t="s">
        <v>4</v>
      </c>
      <c r="D602">
        <v>0</v>
      </c>
    </row>
    <row r="603" spans="1:4" x14ac:dyDescent="0.25">
      <c r="A603" t="s">
        <v>80</v>
      </c>
      <c r="B603" t="s">
        <v>0</v>
      </c>
      <c r="C603" t="s">
        <v>5</v>
      </c>
      <c r="D603">
        <v>0</v>
      </c>
    </row>
    <row r="604" spans="1:4" x14ac:dyDescent="0.25">
      <c r="A604" t="s">
        <v>80</v>
      </c>
      <c r="B604" t="s">
        <v>0</v>
      </c>
      <c r="C604" t="s">
        <v>2</v>
      </c>
      <c r="D604">
        <v>49</v>
      </c>
    </row>
    <row r="605" spans="1:4" x14ac:dyDescent="0.25">
      <c r="A605" t="s">
        <v>80</v>
      </c>
      <c r="B605" t="s">
        <v>0</v>
      </c>
      <c r="C605" t="s">
        <v>3</v>
      </c>
      <c r="D605">
        <v>2</v>
      </c>
    </row>
    <row r="606" spans="1:4" x14ac:dyDescent="0.25">
      <c r="A606" t="s">
        <v>392</v>
      </c>
      <c r="B606" t="s">
        <v>6</v>
      </c>
      <c r="C606" t="s">
        <v>2</v>
      </c>
      <c r="D606">
        <v>1</v>
      </c>
    </row>
    <row r="607" spans="1:4" x14ac:dyDescent="0.25">
      <c r="A607" t="s">
        <v>392</v>
      </c>
      <c r="B607" t="s">
        <v>6</v>
      </c>
      <c r="C607" t="s">
        <v>3</v>
      </c>
      <c r="D607">
        <v>0</v>
      </c>
    </row>
    <row r="608" spans="1:4" x14ac:dyDescent="0.25">
      <c r="A608" t="s">
        <v>392</v>
      </c>
      <c r="B608" t="s">
        <v>0</v>
      </c>
      <c r="C608" t="s">
        <v>4</v>
      </c>
      <c r="D608">
        <v>0</v>
      </c>
    </row>
    <row r="609" spans="1:4" x14ac:dyDescent="0.25">
      <c r="A609" t="s">
        <v>392</v>
      </c>
      <c r="B609" t="s">
        <v>0</v>
      </c>
      <c r="C609" t="s">
        <v>5</v>
      </c>
      <c r="D609">
        <v>0</v>
      </c>
    </row>
    <row r="610" spans="1:4" x14ac:dyDescent="0.25">
      <c r="A610" t="s">
        <v>392</v>
      </c>
      <c r="B610" t="s">
        <v>0</v>
      </c>
      <c r="C610" t="s">
        <v>2</v>
      </c>
      <c r="D610">
        <v>3</v>
      </c>
    </row>
    <row r="611" spans="1:4" x14ac:dyDescent="0.25">
      <c r="A611" t="s">
        <v>392</v>
      </c>
      <c r="B611" t="s">
        <v>0</v>
      </c>
      <c r="C611" t="s">
        <v>3</v>
      </c>
      <c r="D611">
        <v>0</v>
      </c>
    </row>
    <row r="612" spans="1:4" x14ac:dyDescent="0.25">
      <c r="A612" t="s">
        <v>81</v>
      </c>
      <c r="B612" t="s">
        <v>6</v>
      </c>
      <c r="C612" t="s">
        <v>2</v>
      </c>
      <c r="D612">
        <v>22</v>
      </c>
    </row>
    <row r="613" spans="1:4" x14ac:dyDescent="0.25">
      <c r="A613" t="s">
        <v>81</v>
      </c>
      <c r="B613" t="s">
        <v>6</v>
      </c>
      <c r="C613" t="s">
        <v>3</v>
      </c>
      <c r="D613">
        <v>0</v>
      </c>
    </row>
    <row r="614" spans="1:4" x14ac:dyDescent="0.25">
      <c r="A614" t="s">
        <v>81</v>
      </c>
      <c r="B614" t="s">
        <v>0</v>
      </c>
      <c r="C614" t="s">
        <v>4</v>
      </c>
      <c r="D614">
        <v>66</v>
      </c>
    </row>
    <row r="615" spans="1:4" x14ac:dyDescent="0.25">
      <c r="A615" t="s">
        <v>81</v>
      </c>
      <c r="B615" t="s">
        <v>0</v>
      </c>
      <c r="C615" t="s">
        <v>5</v>
      </c>
      <c r="D615">
        <v>0</v>
      </c>
    </row>
    <row r="616" spans="1:4" x14ac:dyDescent="0.25">
      <c r="A616" t="s">
        <v>81</v>
      </c>
      <c r="B616" t="s">
        <v>0</v>
      </c>
      <c r="C616" t="s">
        <v>2</v>
      </c>
      <c r="D616">
        <v>175</v>
      </c>
    </row>
    <row r="617" spans="1:4" x14ac:dyDescent="0.25">
      <c r="A617" t="s">
        <v>81</v>
      </c>
      <c r="B617" t="s">
        <v>0</v>
      </c>
      <c r="C617" t="s">
        <v>3</v>
      </c>
      <c r="D617">
        <v>8</v>
      </c>
    </row>
    <row r="618" spans="1:4" x14ac:dyDescent="0.25">
      <c r="A618" s="38" t="s">
        <v>265</v>
      </c>
      <c r="B618" s="38" t="s">
        <v>6</v>
      </c>
      <c r="C618" s="38" t="s">
        <v>2</v>
      </c>
      <c r="D618" s="38">
        <v>41</v>
      </c>
    </row>
    <row r="619" spans="1:4" x14ac:dyDescent="0.25">
      <c r="A619" s="38" t="s">
        <v>265</v>
      </c>
      <c r="B619" s="38" t="s">
        <v>6</v>
      </c>
      <c r="C619" s="38" t="s">
        <v>3</v>
      </c>
      <c r="D619" s="38">
        <v>0</v>
      </c>
    </row>
    <row r="620" spans="1:4" x14ac:dyDescent="0.25">
      <c r="A620" s="38" t="s">
        <v>265</v>
      </c>
      <c r="B620" s="38" t="s">
        <v>0</v>
      </c>
      <c r="C620" s="38" t="s">
        <v>4</v>
      </c>
      <c r="D620" s="38">
        <v>205</v>
      </c>
    </row>
    <row r="621" spans="1:4" x14ac:dyDescent="0.25">
      <c r="A621" s="38" t="s">
        <v>265</v>
      </c>
      <c r="B621" s="38" t="s">
        <v>0</v>
      </c>
      <c r="C621" s="38" t="s">
        <v>5</v>
      </c>
      <c r="D621" s="38">
        <v>0</v>
      </c>
    </row>
    <row r="622" spans="1:4" x14ac:dyDescent="0.25">
      <c r="A622" s="38" t="s">
        <v>265</v>
      </c>
      <c r="B622" s="38" t="s">
        <v>0</v>
      </c>
      <c r="C622" s="38" t="s">
        <v>2</v>
      </c>
      <c r="D622" s="38">
        <v>617</v>
      </c>
    </row>
    <row r="623" spans="1:4" x14ac:dyDescent="0.25">
      <c r="A623" s="38" t="s">
        <v>265</v>
      </c>
      <c r="B623" s="38" t="s">
        <v>0</v>
      </c>
      <c r="C623" s="38" t="s">
        <v>3</v>
      </c>
      <c r="D623" s="38">
        <v>4</v>
      </c>
    </row>
    <row r="624" spans="1:4" x14ac:dyDescent="0.25">
      <c r="A624" t="s">
        <v>393</v>
      </c>
      <c r="B624" t="s">
        <v>6</v>
      </c>
      <c r="C624" t="s">
        <v>2</v>
      </c>
      <c r="D624">
        <v>74</v>
      </c>
    </row>
    <row r="625" spans="1:4" x14ac:dyDescent="0.25">
      <c r="A625" t="s">
        <v>393</v>
      </c>
      <c r="B625" t="s">
        <v>6</v>
      </c>
      <c r="C625" t="s">
        <v>3</v>
      </c>
      <c r="D625">
        <v>2</v>
      </c>
    </row>
    <row r="626" spans="1:4" x14ac:dyDescent="0.25">
      <c r="A626" t="s">
        <v>393</v>
      </c>
      <c r="B626" t="s">
        <v>0</v>
      </c>
      <c r="C626" t="s">
        <v>4</v>
      </c>
      <c r="D626">
        <v>841</v>
      </c>
    </row>
    <row r="627" spans="1:4" x14ac:dyDescent="0.25">
      <c r="A627" t="s">
        <v>393</v>
      </c>
      <c r="B627" t="s">
        <v>0</v>
      </c>
      <c r="C627" t="s">
        <v>5</v>
      </c>
      <c r="D627">
        <v>0</v>
      </c>
    </row>
    <row r="628" spans="1:4" x14ac:dyDescent="0.25">
      <c r="A628" t="s">
        <v>393</v>
      </c>
      <c r="B628" t="s">
        <v>0</v>
      </c>
      <c r="C628" t="s">
        <v>2</v>
      </c>
      <c r="D628">
        <v>680</v>
      </c>
    </row>
    <row r="629" spans="1:4" x14ac:dyDescent="0.25">
      <c r="A629" s="38" t="s">
        <v>393</v>
      </c>
      <c r="B629" s="38" t="s">
        <v>0</v>
      </c>
      <c r="C629" s="38" t="s">
        <v>3</v>
      </c>
      <c r="D629" s="38">
        <v>8</v>
      </c>
    </row>
    <row r="630" spans="1:4" x14ac:dyDescent="0.25">
      <c r="A630" t="s">
        <v>82</v>
      </c>
      <c r="B630" t="s">
        <v>6</v>
      </c>
      <c r="C630" t="s">
        <v>2</v>
      </c>
      <c r="D630">
        <v>3</v>
      </c>
    </row>
    <row r="631" spans="1:4" x14ac:dyDescent="0.25">
      <c r="A631" t="s">
        <v>82</v>
      </c>
      <c r="B631" t="s">
        <v>6</v>
      </c>
      <c r="C631" t="s">
        <v>3</v>
      </c>
      <c r="D631">
        <v>0</v>
      </c>
    </row>
    <row r="632" spans="1:4" x14ac:dyDescent="0.25">
      <c r="A632" t="s">
        <v>82</v>
      </c>
      <c r="B632" t="s">
        <v>0</v>
      </c>
      <c r="C632" t="s">
        <v>4</v>
      </c>
      <c r="D632">
        <v>0</v>
      </c>
    </row>
    <row r="633" spans="1:4" x14ac:dyDescent="0.25">
      <c r="A633" t="s">
        <v>82</v>
      </c>
      <c r="B633" t="s">
        <v>0</v>
      </c>
      <c r="C633" t="s">
        <v>5</v>
      </c>
      <c r="D633">
        <v>0</v>
      </c>
    </row>
    <row r="634" spans="1:4" x14ac:dyDescent="0.25">
      <c r="A634" t="s">
        <v>82</v>
      </c>
      <c r="B634" t="s">
        <v>0</v>
      </c>
      <c r="C634" t="s">
        <v>2</v>
      </c>
      <c r="D634">
        <v>48</v>
      </c>
    </row>
    <row r="635" spans="1:4" x14ac:dyDescent="0.25">
      <c r="A635" t="s">
        <v>82</v>
      </c>
      <c r="B635" t="s">
        <v>0</v>
      </c>
      <c r="C635" t="s">
        <v>3</v>
      </c>
      <c r="D635">
        <v>0</v>
      </c>
    </row>
    <row r="636" spans="1:4" x14ac:dyDescent="0.25">
      <c r="A636" t="s">
        <v>394</v>
      </c>
      <c r="B636" t="s">
        <v>6</v>
      </c>
      <c r="C636" t="s">
        <v>2</v>
      </c>
      <c r="D636">
        <v>6</v>
      </c>
    </row>
    <row r="637" spans="1:4" x14ac:dyDescent="0.25">
      <c r="A637" t="s">
        <v>394</v>
      </c>
      <c r="B637" t="s">
        <v>6</v>
      </c>
      <c r="C637" t="s">
        <v>3</v>
      </c>
      <c r="D637">
        <v>0</v>
      </c>
    </row>
    <row r="638" spans="1:4" x14ac:dyDescent="0.25">
      <c r="A638" t="s">
        <v>394</v>
      </c>
      <c r="B638" t="s">
        <v>0</v>
      </c>
      <c r="C638" t="s">
        <v>4</v>
      </c>
      <c r="D638">
        <v>0</v>
      </c>
    </row>
    <row r="639" spans="1:4" x14ac:dyDescent="0.25">
      <c r="A639" t="s">
        <v>394</v>
      </c>
      <c r="B639" t="s">
        <v>0</v>
      </c>
      <c r="C639" t="s">
        <v>5</v>
      </c>
      <c r="D639">
        <v>0</v>
      </c>
    </row>
    <row r="640" spans="1:4" x14ac:dyDescent="0.25">
      <c r="A640" t="s">
        <v>394</v>
      </c>
      <c r="B640" t="s">
        <v>0</v>
      </c>
      <c r="C640" t="s">
        <v>2</v>
      </c>
      <c r="D640">
        <v>84</v>
      </c>
    </row>
    <row r="641" spans="1:4" x14ac:dyDescent="0.25">
      <c r="A641" t="s">
        <v>394</v>
      </c>
      <c r="B641" t="s">
        <v>0</v>
      </c>
      <c r="C641" t="s">
        <v>3</v>
      </c>
      <c r="D641">
        <v>2</v>
      </c>
    </row>
    <row r="642" spans="1:4" x14ac:dyDescent="0.25">
      <c r="A642" t="s">
        <v>83</v>
      </c>
      <c r="B642" t="s">
        <v>6</v>
      </c>
      <c r="C642" t="s">
        <v>2</v>
      </c>
      <c r="D642">
        <v>2</v>
      </c>
    </row>
    <row r="643" spans="1:4" x14ac:dyDescent="0.25">
      <c r="A643" t="s">
        <v>83</v>
      </c>
      <c r="B643" t="s">
        <v>6</v>
      </c>
      <c r="C643" t="s">
        <v>3</v>
      </c>
      <c r="D643">
        <v>0</v>
      </c>
    </row>
    <row r="644" spans="1:4" x14ac:dyDescent="0.25">
      <c r="A644" t="s">
        <v>83</v>
      </c>
      <c r="B644" t="s">
        <v>0</v>
      </c>
      <c r="C644" t="s">
        <v>4</v>
      </c>
      <c r="D644">
        <v>0</v>
      </c>
    </row>
    <row r="645" spans="1:4" x14ac:dyDescent="0.25">
      <c r="A645" t="s">
        <v>83</v>
      </c>
      <c r="B645" t="s">
        <v>0</v>
      </c>
      <c r="C645" t="s">
        <v>5</v>
      </c>
      <c r="D645">
        <v>0</v>
      </c>
    </row>
    <row r="646" spans="1:4" x14ac:dyDescent="0.25">
      <c r="A646" t="s">
        <v>83</v>
      </c>
      <c r="B646" t="s">
        <v>0</v>
      </c>
      <c r="C646" t="s">
        <v>2</v>
      </c>
      <c r="D646">
        <v>37</v>
      </c>
    </row>
    <row r="647" spans="1:4" x14ac:dyDescent="0.25">
      <c r="A647" t="s">
        <v>83</v>
      </c>
      <c r="B647" t="s">
        <v>0</v>
      </c>
      <c r="C647" t="s">
        <v>3</v>
      </c>
      <c r="D647">
        <v>0</v>
      </c>
    </row>
    <row r="648" spans="1:4" x14ac:dyDescent="0.25">
      <c r="A648" t="s">
        <v>598</v>
      </c>
      <c r="B648" t="s">
        <v>6</v>
      </c>
      <c r="C648" t="s">
        <v>2</v>
      </c>
      <c r="D648">
        <v>1</v>
      </c>
    </row>
    <row r="649" spans="1:4" x14ac:dyDescent="0.25">
      <c r="A649" t="s">
        <v>598</v>
      </c>
      <c r="B649" t="s">
        <v>6</v>
      </c>
      <c r="C649" t="s">
        <v>3</v>
      </c>
      <c r="D649">
        <v>0</v>
      </c>
    </row>
    <row r="650" spans="1:4" x14ac:dyDescent="0.25">
      <c r="A650" t="s">
        <v>598</v>
      </c>
      <c r="B650" t="s">
        <v>0</v>
      </c>
      <c r="C650" t="s">
        <v>4</v>
      </c>
      <c r="D650">
        <v>0</v>
      </c>
    </row>
    <row r="651" spans="1:4" x14ac:dyDescent="0.25">
      <c r="A651" t="s">
        <v>598</v>
      </c>
      <c r="B651" t="s">
        <v>0</v>
      </c>
      <c r="C651" t="s">
        <v>5</v>
      </c>
      <c r="D651">
        <v>0</v>
      </c>
    </row>
    <row r="652" spans="1:4" x14ac:dyDescent="0.25">
      <c r="A652" t="s">
        <v>598</v>
      </c>
      <c r="B652" t="s">
        <v>0</v>
      </c>
      <c r="C652" t="s">
        <v>2</v>
      </c>
      <c r="D652">
        <v>10</v>
      </c>
    </row>
    <row r="653" spans="1:4" x14ac:dyDescent="0.25">
      <c r="A653" t="s">
        <v>598</v>
      </c>
      <c r="B653" t="s">
        <v>0</v>
      </c>
      <c r="C653" t="s">
        <v>3</v>
      </c>
      <c r="D653">
        <v>0</v>
      </c>
    </row>
    <row r="654" spans="1:4" x14ac:dyDescent="0.25">
      <c r="A654" t="s">
        <v>395</v>
      </c>
      <c r="B654" t="s">
        <v>6</v>
      </c>
      <c r="C654" t="s">
        <v>2</v>
      </c>
      <c r="D654">
        <v>5</v>
      </c>
    </row>
    <row r="655" spans="1:4" x14ac:dyDescent="0.25">
      <c r="A655" t="s">
        <v>395</v>
      </c>
      <c r="B655" t="s">
        <v>6</v>
      </c>
      <c r="C655" t="s">
        <v>3</v>
      </c>
      <c r="D655">
        <v>0</v>
      </c>
    </row>
    <row r="656" spans="1:4" x14ac:dyDescent="0.25">
      <c r="A656" t="s">
        <v>395</v>
      </c>
      <c r="B656" t="s">
        <v>0</v>
      </c>
      <c r="C656" t="s">
        <v>4</v>
      </c>
      <c r="D656">
        <v>0</v>
      </c>
    </row>
    <row r="657" spans="1:4" x14ac:dyDescent="0.25">
      <c r="A657" t="s">
        <v>395</v>
      </c>
      <c r="B657" t="s">
        <v>0</v>
      </c>
      <c r="C657" t="s">
        <v>5</v>
      </c>
      <c r="D657">
        <v>0</v>
      </c>
    </row>
    <row r="658" spans="1:4" x14ac:dyDescent="0.25">
      <c r="A658" t="s">
        <v>395</v>
      </c>
      <c r="B658" t="s">
        <v>0</v>
      </c>
      <c r="C658" t="s">
        <v>2</v>
      </c>
      <c r="D658">
        <v>75</v>
      </c>
    </row>
    <row r="659" spans="1:4" x14ac:dyDescent="0.25">
      <c r="A659" t="s">
        <v>395</v>
      </c>
      <c r="B659" t="s">
        <v>0</v>
      </c>
      <c r="C659" t="s">
        <v>3</v>
      </c>
      <c r="D659">
        <v>0</v>
      </c>
    </row>
    <row r="660" spans="1:4" x14ac:dyDescent="0.25">
      <c r="A660" t="s">
        <v>84</v>
      </c>
      <c r="B660" t="s">
        <v>6</v>
      </c>
      <c r="C660" t="s">
        <v>2</v>
      </c>
      <c r="D660">
        <v>2</v>
      </c>
    </row>
    <row r="661" spans="1:4" x14ac:dyDescent="0.25">
      <c r="A661" t="s">
        <v>84</v>
      </c>
      <c r="B661" t="s">
        <v>6</v>
      </c>
      <c r="C661" t="s">
        <v>3</v>
      </c>
      <c r="D661">
        <v>0</v>
      </c>
    </row>
    <row r="662" spans="1:4" x14ac:dyDescent="0.25">
      <c r="A662" t="s">
        <v>84</v>
      </c>
      <c r="B662" t="s">
        <v>0</v>
      </c>
      <c r="C662" t="s">
        <v>4</v>
      </c>
      <c r="D662">
        <v>0</v>
      </c>
    </row>
    <row r="663" spans="1:4" x14ac:dyDescent="0.25">
      <c r="A663" t="s">
        <v>84</v>
      </c>
      <c r="B663" t="s">
        <v>0</v>
      </c>
      <c r="C663" t="s">
        <v>5</v>
      </c>
      <c r="D663">
        <v>0</v>
      </c>
    </row>
    <row r="664" spans="1:4" x14ac:dyDescent="0.25">
      <c r="A664" t="s">
        <v>84</v>
      </c>
      <c r="B664" t="s">
        <v>0</v>
      </c>
      <c r="C664" t="s">
        <v>2</v>
      </c>
      <c r="D664">
        <v>46</v>
      </c>
    </row>
    <row r="665" spans="1:4" x14ac:dyDescent="0.25">
      <c r="A665" t="s">
        <v>84</v>
      </c>
      <c r="B665" t="s">
        <v>0</v>
      </c>
      <c r="C665" t="s">
        <v>3</v>
      </c>
      <c r="D665">
        <v>1</v>
      </c>
    </row>
    <row r="666" spans="1:4" x14ac:dyDescent="0.25">
      <c r="A666" t="s">
        <v>396</v>
      </c>
      <c r="B666" t="s">
        <v>6</v>
      </c>
      <c r="C666" t="s">
        <v>2</v>
      </c>
      <c r="D666">
        <v>1</v>
      </c>
    </row>
    <row r="667" spans="1:4" x14ac:dyDescent="0.25">
      <c r="A667" t="s">
        <v>396</v>
      </c>
      <c r="B667" t="s">
        <v>6</v>
      </c>
      <c r="C667" t="s">
        <v>3</v>
      </c>
      <c r="D667">
        <v>0</v>
      </c>
    </row>
    <row r="668" spans="1:4" x14ac:dyDescent="0.25">
      <c r="A668" t="s">
        <v>396</v>
      </c>
      <c r="B668" t="s">
        <v>0</v>
      </c>
      <c r="C668" t="s">
        <v>4</v>
      </c>
      <c r="D668">
        <v>0</v>
      </c>
    </row>
    <row r="669" spans="1:4" x14ac:dyDescent="0.25">
      <c r="A669" t="s">
        <v>396</v>
      </c>
      <c r="B669" t="s">
        <v>0</v>
      </c>
      <c r="C669" t="s">
        <v>5</v>
      </c>
      <c r="D669">
        <v>0</v>
      </c>
    </row>
    <row r="670" spans="1:4" x14ac:dyDescent="0.25">
      <c r="A670" t="s">
        <v>396</v>
      </c>
      <c r="B670" t="s">
        <v>0</v>
      </c>
      <c r="C670" t="s">
        <v>2</v>
      </c>
      <c r="D670">
        <v>16</v>
      </c>
    </row>
    <row r="671" spans="1:4" x14ac:dyDescent="0.25">
      <c r="A671" t="s">
        <v>396</v>
      </c>
      <c r="B671" t="s">
        <v>0</v>
      </c>
      <c r="C671" t="s">
        <v>3</v>
      </c>
      <c r="D671">
        <v>1</v>
      </c>
    </row>
    <row r="672" spans="1:4" x14ac:dyDescent="0.25">
      <c r="A672" t="s">
        <v>85</v>
      </c>
      <c r="B672" t="s">
        <v>6</v>
      </c>
      <c r="C672" t="s">
        <v>2</v>
      </c>
      <c r="D672">
        <v>5</v>
      </c>
    </row>
    <row r="673" spans="1:4" x14ac:dyDescent="0.25">
      <c r="A673" t="s">
        <v>85</v>
      </c>
      <c r="B673" t="s">
        <v>6</v>
      </c>
      <c r="C673" t="s">
        <v>3</v>
      </c>
      <c r="D673">
        <v>0</v>
      </c>
    </row>
    <row r="674" spans="1:4" x14ac:dyDescent="0.25">
      <c r="A674" t="s">
        <v>85</v>
      </c>
      <c r="B674" t="s">
        <v>0</v>
      </c>
      <c r="C674" t="s">
        <v>4</v>
      </c>
      <c r="D674">
        <v>23</v>
      </c>
    </row>
    <row r="675" spans="1:4" x14ac:dyDescent="0.25">
      <c r="A675" t="s">
        <v>85</v>
      </c>
      <c r="B675" t="s">
        <v>0</v>
      </c>
      <c r="C675" t="s">
        <v>5</v>
      </c>
      <c r="D675">
        <v>0</v>
      </c>
    </row>
    <row r="676" spans="1:4" x14ac:dyDescent="0.25">
      <c r="A676" t="s">
        <v>85</v>
      </c>
      <c r="B676" t="s">
        <v>0</v>
      </c>
      <c r="C676" t="s">
        <v>2</v>
      </c>
      <c r="D676">
        <v>55</v>
      </c>
    </row>
    <row r="677" spans="1:4" x14ac:dyDescent="0.25">
      <c r="A677" t="s">
        <v>85</v>
      </c>
      <c r="B677" t="s">
        <v>0</v>
      </c>
      <c r="C677" t="s">
        <v>3</v>
      </c>
      <c r="D677">
        <v>0</v>
      </c>
    </row>
    <row r="678" spans="1:4" x14ac:dyDescent="0.25">
      <c r="A678" t="s">
        <v>152</v>
      </c>
      <c r="B678" t="s">
        <v>6</v>
      </c>
      <c r="C678" t="s">
        <v>2</v>
      </c>
      <c r="D678">
        <v>1</v>
      </c>
    </row>
    <row r="679" spans="1:4" x14ac:dyDescent="0.25">
      <c r="A679" t="s">
        <v>152</v>
      </c>
      <c r="B679" t="s">
        <v>6</v>
      </c>
      <c r="C679" t="s">
        <v>3</v>
      </c>
      <c r="D679">
        <v>0</v>
      </c>
    </row>
    <row r="680" spans="1:4" x14ac:dyDescent="0.25">
      <c r="A680" t="s">
        <v>152</v>
      </c>
      <c r="B680" t="s">
        <v>0</v>
      </c>
      <c r="C680" t="s">
        <v>4</v>
      </c>
      <c r="D680">
        <v>0</v>
      </c>
    </row>
    <row r="681" spans="1:4" x14ac:dyDescent="0.25">
      <c r="A681" t="s">
        <v>152</v>
      </c>
      <c r="B681" t="s">
        <v>0</v>
      </c>
      <c r="C681" t="s">
        <v>5</v>
      </c>
      <c r="D681">
        <v>0</v>
      </c>
    </row>
    <row r="682" spans="1:4" x14ac:dyDescent="0.25">
      <c r="A682" t="s">
        <v>152</v>
      </c>
      <c r="B682" t="s">
        <v>0</v>
      </c>
      <c r="C682" t="s">
        <v>2</v>
      </c>
      <c r="D682">
        <v>20</v>
      </c>
    </row>
    <row r="683" spans="1:4" x14ac:dyDescent="0.25">
      <c r="A683" t="s">
        <v>152</v>
      </c>
      <c r="B683" t="s">
        <v>0</v>
      </c>
      <c r="C683" t="s">
        <v>3</v>
      </c>
      <c r="D683">
        <v>0</v>
      </c>
    </row>
    <row r="684" spans="1:4" x14ac:dyDescent="0.25">
      <c r="A684" t="s">
        <v>86</v>
      </c>
      <c r="B684" t="s">
        <v>6</v>
      </c>
      <c r="C684" t="s">
        <v>2</v>
      </c>
      <c r="D684">
        <v>18</v>
      </c>
    </row>
    <row r="685" spans="1:4" x14ac:dyDescent="0.25">
      <c r="A685" t="s">
        <v>86</v>
      </c>
      <c r="B685" t="s">
        <v>6</v>
      </c>
      <c r="C685" t="s">
        <v>3</v>
      </c>
      <c r="D685">
        <v>0</v>
      </c>
    </row>
    <row r="686" spans="1:4" x14ac:dyDescent="0.25">
      <c r="A686" t="s">
        <v>86</v>
      </c>
      <c r="B686" t="s">
        <v>0</v>
      </c>
      <c r="C686" t="s">
        <v>4</v>
      </c>
      <c r="D686">
        <v>30</v>
      </c>
    </row>
    <row r="687" spans="1:4" x14ac:dyDescent="0.25">
      <c r="A687" t="s">
        <v>86</v>
      </c>
      <c r="B687" t="s">
        <v>0</v>
      </c>
      <c r="C687" t="s">
        <v>5</v>
      </c>
      <c r="D687">
        <v>0</v>
      </c>
    </row>
    <row r="688" spans="1:4" x14ac:dyDescent="0.25">
      <c r="A688" t="s">
        <v>86</v>
      </c>
      <c r="B688" t="s">
        <v>0</v>
      </c>
      <c r="C688" t="s">
        <v>2</v>
      </c>
      <c r="D688">
        <v>382</v>
      </c>
    </row>
    <row r="689" spans="1:4" x14ac:dyDescent="0.25">
      <c r="A689" t="s">
        <v>86</v>
      </c>
      <c r="B689" t="s">
        <v>0</v>
      </c>
      <c r="C689" t="s">
        <v>3</v>
      </c>
      <c r="D689">
        <v>0</v>
      </c>
    </row>
    <row r="690" spans="1:4" x14ac:dyDescent="0.25">
      <c r="A690" t="s">
        <v>87</v>
      </c>
      <c r="B690" t="s">
        <v>6</v>
      </c>
      <c r="C690" t="s">
        <v>2</v>
      </c>
      <c r="D690">
        <v>41</v>
      </c>
    </row>
    <row r="691" spans="1:4" x14ac:dyDescent="0.25">
      <c r="A691" t="s">
        <v>87</v>
      </c>
      <c r="B691" t="s">
        <v>6</v>
      </c>
      <c r="C691" t="s">
        <v>3</v>
      </c>
      <c r="D691">
        <v>0</v>
      </c>
    </row>
    <row r="692" spans="1:4" x14ac:dyDescent="0.25">
      <c r="A692" t="s">
        <v>87</v>
      </c>
      <c r="B692" t="s">
        <v>0</v>
      </c>
      <c r="C692" t="s">
        <v>4</v>
      </c>
      <c r="D692">
        <v>1059</v>
      </c>
    </row>
    <row r="693" spans="1:4" x14ac:dyDescent="0.25">
      <c r="A693" t="s">
        <v>87</v>
      </c>
      <c r="B693" t="s">
        <v>0</v>
      </c>
      <c r="C693" t="s">
        <v>5</v>
      </c>
      <c r="D693">
        <v>0</v>
      </c>
    </row>
    <row r="694" spans="1:4" x14ac:dyDescent="0.25">
      <c r="A694" t="s">
        <v>87</v>
      </c>
      <c r="B694" t="s">
        <v>0</v>
      </c>
      <c r="C694" t="s">
        <v>2</v>
      </c>
      <c r="D694">
        <v>454</v>
      </c>
    </row>
    <row r="695" spans="1:4" x14ac:dyDescent="0.25">
      <c r="A695" t="s">
        <v>87</v>
      </c>
      <c r="B695" t="s">
        <v>0</v>
      </c>
      <c r="C695" t="s">
        <v>3</v>
      </c>
      <c r="D695">
        <v>13</v>
      </c>
    </row>
    <row r="696" spans="1:4" x14ac:dyDescent="0.25">
      <c r="A696" t="s">
        <v>88</v>
      </c>
      <c r="B696" t="s">
        <v>6</v>
      </c>
      <c r="C696" t="s">
        <v>2</v>
      </c>
      <c r="D696">
        <v>5</v>
      </c>
    </row>
    <row r="697" spans="1:4" x14ac:dyDescent="0.25">
      <c r="A697" t="s">
        <v>88</v>
      </c>
      <c r="B697" t="s">
        <v>6</v>
      </c>
      <c r="C697" t="s">
        <v>3</v>
      </c>
      <c r="D697">
        <v>0</v>
      </c>
    </row>
    <row r="698" spans="1:4" x14ac:dyDescent="0.25">
      <c r="A698" t="s">
        <v>88</v>
      </c>
      <c r="B698" t="s">
        <v>0</v>
      </c>
      <c r="C698" t="s">
        <v>4</v>
      </c>
      <c r="D698">
        <v>44</v>
      </c>
    </row>
    <row r="699" spans="1:4" x14ac:dyDescent="0.25">
      <c r="A699" t="s">
        <v>88</v>
      </c>
      <c r="B699" t="s">
        <v>0</v>
      </c>
      <c r="C699" t="s">
        <v>5</v>
      </c>
      <c r="D699">
        <v>0</v>
      </c>
    </row>
    <row r="700" spans="1:4" x14ac:dyDescent="0.25">
      <c r="A700" t="s">
        <v>88</v>
      </c>
      <c r="B700" t="s">
        <v>0</v>
      </c>
      <c r="C700" t="s">
        <v>2</v>
      </c>
      <c r="D700">
        <v>89</v>
      </c>
    </row>
    <row r="701" spans="1:4" x14ac:dyDescent="0.25">
      <c r="A701" t="s">
        <v>88</v>
      </c>
      <c r="B701" t="s">
        <v>0</v>
      </c>
      <c r="C701" t="s">
        <v>3</v>
      </c>
      <c r="D701">
        <v>0</v>
      </c>
    </row>
    <row r="702" spans="1:4" x14ac:dyDescent="0.25">
      <c r="A702" t="s">
        <v>89</v>
      </c>
      <c r="B702" t="s">
        <v>6</v>
      </c>
      <c r="C702" t="s">
        <v>2</v>
      </c>
      <c r="D702">
        <v>1</v>
      </c>
    </row>
    <row r="703" spans="1:4" x14ac:dyDescent="0.25">
      <c r="A703" t="s">
        <v>89</v>
      </c>
      <c r="B703" t="s">
        <v>6</v>
      </c>
      <c r="C703" t="s">
        <v>3</v>
      </c>
      <c r="D703">
        <v>0</v>
      </c>
    </row>
    <row r="704" spans="1:4" x14ac:dyDescent="0.25">
      <c r="A704" t="s">
        <v>89</v>
      </c>
      <c r="B704" t="s">
        <v>0</v>
      </c>
      <c r="C704" t="s">
        <v>4</v>
      </c>
      <c r="D704">
        <v>0</v>
      </c>
    </row>
    <row r="705" spans="1:4" x14ac:dyDescent="0.25">
      <c r="A705" t="s">
        <v>89</v>
      </c>
      <c r="B705" t="s">
        <v>0</v>
      </c>
      <c r="C705" t="s">
        <v>5</v>
      </c>
      <c r="D705">
        <v>0</v>
      </c>
    </row>
    <row r="706" spans="1:4" x14ac:dyDescent="0.25">
      <c r="A706" t="s">
        <v>89</v>
      </c>
      <c r="B706" t="s">
        <v>0</v>
      </c>
      <c r="C706" t="s">
        <v>2</v>
      </c>
      <c r="D706">
        <v>5</v>
      </c>
    </row>
    <row r="707" spans="1:4" x14ac:dyDescent="0.25">
      <c r="A707" t="s">
        <v>89</v>
      </c>
      <c r="B707" t="s">
        <v>0</v>
      </c>
      <c r="C707" t="s">
        <v>3</v>
      </c>
      <c r="D707">
        <v>0</v>
      </c>
    </row>
    <row r="708" spans="1:4" x14ac:dyDescent="0.25">
      <c r="A708" t="s">
        <v>397</v>
      </c>
      <c r="B708" t="s">
        <v>6</v>
      </c>
      <c r="C708" t="s">
        <v>2</v>
      </c>
      <c r="D708">
        <v>2</v>
      </c>
    </row>
    <row r="709" spans="1:4" x14ac:dyDescent="0.25">
      <c r="A709" t="s">
        <v>397</v>
      </c>
      <c r="B709" t="s">
        <v>6</v>
      </c>
      <c r="C709" t="s">
        <v>3</v>
      </c>
      <c r="D709">
        <v>0</v>
      </c>
    </row>
    <row r="710" spans="1:4" x14ac:dyDescent="0.25">
      <c r="A710" t="s">
        <v>397</v>
      </c>
      <c r="B710" t="s">
        <v>0</v>
      </c>
      <c r="C710" t="s">
        <v>4</v>
      </c>
      <c r="D710">
        <v>0</v>
      </c>
    </row>
    <row r="711" spans="1:4" x14ac:dyDescent="0.25">
      <c r="A711" t="s">
        <v>397</v>
      </c>
      <c r="B711" t="s">
        <v>0</v>
      </c>
      <c r="C711" t="s">
        <v>5</v>
      </c>
      <c r="D711">
        <v>0</v>
      </c>
    </row>
    <row r="712" spans="1:4" x14ac:dyDescent="0.25">
      <c r="A712" t="s">
        <v>397</v>
      </c>
      <c r="B712" t="s">
        <v>0</v>
      </c>
      <c r="C712" t="s">
        <v>2</v>
      </c>
      <c r="D712">
        <v>27</v>
      </c>
    </row>
    <row r="713" spans="1:4" x14ac:dyDescent="0.25">
      <c r="A713" t="s">
        <v>397</v>
      </c>
      <c r="B713" t="s">
        <v>0</v>
      </c>
      <c r="C713" t="s">
        <v>3</v>
      </c>
      <c r="D713">
        <v>0</v>
      </c>
    </row>
    <row r="714" spans="1:4" x14ac:dyDescent="0.25">
      <c r="A714" t="s">
        <v>90</v>
      </c>
      <c r="B714" t="s">
        <v>6</v>
      </c>
      <c r="C714" t="s">
        <v>2</v>
      </c>
      <c r="D714">
        <v>1</v>
      </c>
    </row>
    <row r="715" spans="1:4" x14ac:dyDescent="0.25">
      <c r="A715" t="s">
        <v>90</v>
      </c>
      <c r="B715" t="s">
        <v>6</v>
      </c>
      <c r="C715" t="s">
        <v>3</v>
      </c>
      <c r="D715">
        <v>0</v>
      </c>
    </row>
    <row r="716" spans="1:4" x14ac:dyDescent="0.25">
      <c r="A716" t="s">
        <v>90</v>
      </c>
      <c r="B716" t="s">
        <v>0</v>
      </c>
      <c r="C716" t="s">
        <v>4</v>
      </c>
      <c r="D716">
        <v>0</v>
      </c>
    </row>
    <row r="717" spans="1:4" x14ac:dyDescent="0.25">
      <c r="A717" t="s">
        <v>90</v>
      </c>
      <c r="B717" t="s">
        <v>0</v>
      </c>
      <c r="C717" t="s">
        <v>5</v>
      </c>
      <c r="D717">
        <v>0</v>
      </c>
    </row>
    <row r="718" spans="1:4" x14ac:dyDescent="0.25">
      <c r="A718" t="s">
        <v>90</v>
      </c>
      <c r="B718" t="s">
        <v>0</v>
      </c>
      <c r="C718" t="s">
        <v>2</v>
      </c>
      <c r="D718">
        <v>19</v>
      </c>
    </row>
    <row r="719" spans="1:4" x14ac:dyDescent="0.25">
      <c r="A719" t="s">
        <v>90</v>
      </c>
      <c r="B719" t="s">
        <v>0</v>
      </c>
      <c r="C719" t="s">
        <v>3</v>
      </c>
      <c r="D719">
        <v>0</v>
      </c>
    </row>
    <row r="720" spans="1:4" x14ac:dyDescent="0.25">
      <c r="A720" t="s">
        <v>91</v>
      </c>
      <c r="B720" t="s">
        <v>6</v>
      </c>
      <c r="C720" t="s">
        <v>2</v>
      </c>
      <c r="D720">
        <v>21</v>
      </c>
    </row>
    <row r="721" spans="1:4" x14ac:dyDescent="0.25">
      <c r="A721" t="s">
        <v>91</v>
      </c>
      <c r="B721" t="s">
        <v>6</v>
      </c>
      <c r="C721" t="s">
        <v>3</v>
      </c>
      <c r="D721">
        <v>0</v>
      </c>
    </row>
    <row r="722" spans="1:4" x14ac:dyDescent="0.25">
      <c r="A722" t="s">
        <v>91</v>
      </c>
      <c r="B722" t="s">
        <v>0</v>
      </c>
      <c r="C722" t="s">
        <v>4</v>
      </c>
      <c r="D722">
        <v>192</v>
      </c>
    </row>
    <row r="723" spans="1:4" x14ac:dyDescent="0.25">
      <c r="A723" t="s">
        <v>91</v>
      </c>
      <c r="B723" t="s">
        <v>0</v>
      </c>
      <c r="C723" t="s">
        <v>5</v>
      </c>
      <c r="D723">
        <v>2</v>
      </c>
    </row>
    <row r="724" spans="1:4" x14ac:dyDescent="0.25">
      <c r="A724" t="s">
        <v>91</v>
      </c>
      <c r="B724" t="s">
        <v>0</v>
      </c>
      <c r="C724" t="s">
        <v>2</v>
      </c>
      <c r="D724">
        <v>219</v>
      </c>
    </row>
    <row r="725" spans="1:4" x14ac:dyDescent="0.25">
      <c r="A725" t="s">
        <v>91</v>
      </c>
      <c r="B725" t="s">
        <v>0</v>
      </c>
      <c r="C725" t="s">
        <v>3</v>
      </c>
      <c r="D725">
        <v>6</v>
      </c>
    </row>
    <row r="726" spans="1:4" x14ac:dyDescent="0.25">
      <c r="A726" t="s">
        <v>92</v>
      </c>
      <c r="B726" t="s">
        <v>6</v>
      </c>
      <c r="C726" t="s">
        <v>2</v>
      </c>
      <c r="D726">
        <v>1</v>
      </c>
    </row>
    <row r="727" spans="1:4" x14ac:dyDescent="0.25">
      <c r="A727" t="s">
        <v>92</v>
      </c>
      <c r="B727" t="s">
        <v>6</v>
      </c>
      <c r="C727" t="s">
        <v>3</v>
      </c>
      <c r="D727">
        <v>0</v>
      </c>
    </row>
    <row r="728" spans="1:4" x14ac:dyDescent="0.25">
      <c r="A728" t="s">
        <v>92</v>
      </c>
      <c r="B728" t="s">
        <v>0</v>
      </c>
      <c r="C728" t="s">
        <v>4</v>
      </c>
      <c r="D728">
        <v>0</v>
      </c>
    </row>
    <row r="729" spans="1:4" x14ac:dyDescent="0.25">
      <c r="A729" t="s">
        <v>92</v>
      </c>
      <c r="B729" t="s">
        <v>0</v>
      </c>
      <c r="C729" t="s">
        <v>5</v>
      </c>
      <c r="D729">
        <v>0</v>
      </c>
    </row>
    <row r="730" spans="1:4" x14ac:dyDescent="0.25">
      <c r="A730" t="s">
        <v>92</v>
      </c>
      <c r="B730" t="s">
        <v>0</v>
      </c>
      <c r="C730" t="s">
        <v>2</v>
      </c>
      <c r="D730">
        <v>12</v>
      </c>
    </row>
    <row r="731" spans="1:4" x14ac:dyDescent="0.25">
      <c r="A731" t="s">
        <v>92</v>
      </c>
      <c r="B731" t="s">
        <v>0</v>
      </c>
      <c r="C731" t="s">
        <v>3</v>
      </c>
      <c r="D731">
        <v>0</v>
      </c>
    </row>
    <row r="732" spans="1:4" x14ac:dyDescent="0.25">
      <c r="A732" t="s">
        <v>93</v>
      </c>
      <c r="B732" t="s">
        <v>6</v>
      </c>
      <c r="C732" t="s">
        <v>2</v>
      </c>
      <c r="D732">
        <v>2</v>
      </c>
    </row>
    <row r="733" spans="1:4" x14ac:dyDescent="0.25">
      <c r="A733" t="s">
        <v>93</v>
      </c>
      <c r="B733" t="s">
        <v>6</v>
      </c>
      <c r="C733" t="s">
        <v>3</v>
      </c>
      <c r="D733">
        <v>0</v>
      </c>
    </row>
    <row r="734" spans="1:4" x14ac:dyDescent="0.25">
      <c r="A734" t="s">
        <v>93</v>
      </c>
      <c r="B734" t="s">
        <v>0</v>
      </c>
      <c r="C734" t="s">
        <v>4</v>
      </c>
      <c r="D734">
        <v>0</v>
      </c>
    </row>
    <row r="735" spans="1:4" x14ac:dyDescent="0.25">
      <c r="A735" t="s">
        <v>93</v>
      </c>
      <c r="B735" t="s">
        <v>0</v>
      </c>
      <c r="C735" t="s">
        <v>5</v>
      </c>
      <c r="D735">
        <v>0</v>
      </c>
    </row>
    <row r="736" spans="1:4" x14ac:dyDescent="0.25">
      <c r="A736" t="s">
        <v>93</v>
      </c>
      <c r="B736" t="s">
        <v>0</v>
      </c>
      <c r="C736" t="s">
        <v>2</v>
      </c>
      <c r="D736">
        <v>26</v>
      </c>
    </row>
    <row r="737" spans="1:4" x14ac:dyDescent="0.25">
      <c r="A737" t="s">
        <v>93</v>
      </c>
      <c r="B737" t="s">
        <v>0</v>
      </c>
      <c r="C737" t="s">
        <v>3</v>
      </c>
      <c r="D737">
        <v>0</v>
      </c>
    </row>
    <row r="738" spans="1:4" x14ac:dyDescent="0.25">
      <c r="A738" t="s">
        <v>94</v>
      </c>
      <c r="B738" t="s">
        <v>6</v>
      </c>
      <c r="C738" t="s">
        <v>2</v>
      </c>
      <c r="D738">
        <v>2</v>
      </c>
    </row>
    <row r="739" spans="1:4" x14ac:dyDescent="0.25">
      <c r="A739" t="s">
        <v>94</v>
      </c>
      <c r="B739" t="s">
        <v>6</v>
      </c>
      <c r="C739" t="s">
        <v>3</v>
      </c>
      <c r="D739">
        <v>0</v>
      </c>
    </row>
    <row r="740" spans="1:4" x14ac:dyDescent="0.25">
      <c r="A740" t="s">
        <v>94</v>
      </c>
      <c r="B740" t="s">
        <v>0</v>
      </c>
      <c r="C740" t="s">
        <v>4</v>
      </c>
      <c r="D740">
        <v>0</v>
      </c>
    </row>
    <row r="741" spans="1:4" x14ac:dyDescent="0.25">
      <c r="A741" t="s">
        <v>94</v>
      </c>
      <c r="B741" t="s">
        <v>0</v>
      </c>
      <c r="C741" t="s">
        <v>5</v>
      </c>
      <c r="D741">
        <v>0</v>
      </c>
    </row>
    <row r="742" spans="1:4" x14ac:dyDescent="0.25">
      <c r="A742" t="s">
        <v>94</v>
      </c>
      <c r="B742" t="s">
        <v>0</v>
      </c>
      <c r="C742" t="s">
        <v>2</v>
      </c>
      <c r="D742">
        <v>9</v>
      </c>
    </row>
    <row r="743" spans="1:4" x14ac:dyDescent="0.25">
      <c r="A743" t="s">
        <v>94</v>
      </c>
      <c r="B743" t="s">
        <v>0</v>
      </c>
      <c r="C743" t="s">
        <v>3</v>
      </c>
      <c r="D743">
        <v>0</v>
      </c>
    </row>
    <row r="744" spans="1:4" x14ac:dyDescent="0.25">
      <c r="A744" t="s">
        <v>95</v>
      </c>
      <c r="B744" t="s">
        <v>6</v>
      </c>
      <c r="C744" t="s">
        <v>2</v>
      </c>
      <c r="D744">
        <v>8</v>
      </c>
    </row>
    <row r="745" spans="1:4" x14ac:dyDescent="0.25">
      <c r="A745" t="s">
        <v>95</v>
      </c>
      <c r="B745" t="s">
        <v>6</v>
      </c>
      <c r="C745" t="s">
        <v>3</v>
      </c>
      <c r="D745">
        <v>0</v>
      </c>
    </row>
    <row r="746" spans="1:4" x14ac:dyDescent="0.25">
      <c r="A746" t="s">
        <v>95</v>
      </c>
      <c r="B746" t="s">
        <v>0</v>
      </c>
      <c r="C746" t="s">
        <v>4</v>
      </c>
      <c r="D746">
        <v>0</v>
      </c>
    </row>
    <row r="747" spans="1:4" x14ac:dyDescent="0.25">
      <c r="A747" t="s">
        <v>95</v>
      </c>
      <c r="B747" t="s">
        <v>0</v>
      </c>
      <c r="C747" t="s">
        <v>5</v>
      </c>
      <c r="D747">
        <v>0</v>
      </c>
    </row>
    <row r="748" spans="1:4" x14ac:dyDescent="0.25">
      <c r="A748" t="s">
        <v>95</v>
      </c>
      <c r="B748" t="s">
        <v>0</v>
      </c>
      <c r="C748" t="s">
        <v>2</v>
      </c>
      <c r="D748">
        <v>176</v>
      </c>
    </row>
    <row r="749" spans="1:4" x14ac:dyDescent="0.25">
      <c r="A749" t="s">
        <v>95</v>
      </c>
      <c r="B749" t="s">
        <v>0</v>
      </c>
      <c r="C749" t="s">
        <v>3</v>
      </c>
      <c r="D749">
        <v>0</v>
      </c>
    </row>
    <row r="750" spans="1:4" x14ac:dyDescent="0.25">
      <c r="A750" s="42" t="s">
        <v>96</v>
      </c>
      <c r="B750" s="42" t="s">
        <v>6</v>
      </c>
      <c r="C750" s="42" t="s">
        <v>2</v>
      </c>
      <c r="D750" s="42">
        <v>3</v>
      </c>
    </row>
    <row r="751" spans="1:4" x14ac:dyDescent="0.25">
      <c r="A751" t="s">
        <v>96</v>
      </c>
      <c r="B751" t="s">
        <v>6</v>
      </c>
      <c r="C751" t="s">
        <v>3</v>
      </c>
      <c r="D751">
        <v>0</v>
      </c>
    </row>
    <row r="752" spans="1:4" x14ac:dyDescent="0.25">
      <c r="A752" t="s">
        <v>96</v>
      </c>
      <c r="B752" t="s">
        <v>0</v>
      </c>
      <c r="C752" t="s">
        <v>4</v>
      </c>
      <c r="D752">
        <v>57</v>
      </c>
    </row>
    <row r="753" spans="1:4" x14ac:dyDescent="0.25">
      <c r="A753" t="s">
        <v>96</v>
      </c>
      <c r="B753" t="s">
        <v>0</v>
      </c>
      <c r="C753" t="s">
        <v>5</v>
      </c>
      <c r="D753">
        <v>2</v>
      </c>
    </row>
    <row r="754" spans="1:4" x14ac:dyDescent="0.25">
      <c r="A754" t="s">
        <v>96</v>
      </c>
      <c r="B754" t="s">
        <v>0</v>
      </c>
      <c r="C754" t="s">
        <v>2</v>
      </c>
      <c r="D754">
        <v>57</v>
      </c>
    </row>
    <row r="755" spans="1:4" x14ac:dyDescent="0.25">
      <c r="A755" t="s">
        <v>96</v>
      </c>
      <c r="B755" t="s">
        <v>0</v>
      </c>
      <c r="C755" t="s">
        <v>3</v>
      </c>
      <c r="D755">
        <v>2</v>
      </c>
    </row>
    <row r="756" spans="1:4" x14ac:dyDescent="0.25">
      <c r="A756" t="s">
        <v>97</v>
      </c>
      <c r="B756" t="s">
        <v>6</v>
      </c>
      <c r="C756" t="s">
        <v>2</v>
      </c>
      <c r="D756">
        <v>1</v>
      </c>
    </row>
    <row r="757" spans="1:4" x14ac:dyDescent="0.25">
      <c r="A757" t="s">
        <v>97</v>
      </c>
      <c r="B757" t="s">
        <v>6</v>
      </c>
      <c r="C757" t="s">
        <v>3</v>
      </c>
      <c r="D757">
        <v>0</v>
      </c>
    </row>
    <row r="758" spans="1:4" x14ac:dyDescent="0.25">
      <c r="A758" t="s">
        <v>97</v>
      </c>
      <c r="B758" t="s">
        <v>0</v>
      </c>
      <c r="C758" t="s">
        <v>4</v>
      </c>
      <c r="D758">
        <v>0</v>
      </c>
    </row>
    <row r="759" spans="1:4" x14ac:dyDescent="0.25">
      <c r="A759" t="s">
        <v>97</v>
      </c>
      <c r="B759" t="s">
        <v>0</v>
      </c>
      <c r="C759" t="s">
        <v>5</v>
      </c>
      <c r="D759">
        <v>0</v>
      </c>
    </row>
    <row r="760" spans="1:4" x14ac:dyDescent="0.25">
      <c r="A760" t="s">
        <v>97</v>
      </c>
      <c r="B760" t="s">
        <v>0</v>
      </c>
      <c r="C760" t="s">
        <v>2</v>
      </c>
      <c r="D760">
        <v>12</v>
      </c>
    </row>
    <row r="761" spans="1:4" x14ac:dyDescent="0.25">
      <c r="A761" t="s">
        <v>97</v>
      </c>
      <c r="B761" t="s">
        <v>0</v>
      </c>
      <c r="C761" t="s">
        <v>3</v>
      </c>
      <c r="D761">
        <v>0</v>
      </c>
    </row>
    <row r="762" spans="1:4" x14ac:dyDescent="0.25">
      <c r="A762" t="s">
        <v>98</v>
      </c>
      <c r="B762" t="s">
        <v>6</v>
      </c>
      <c r="C762" t="s">
        <v>2</v>
      </c>
      <c r="D762">
        <v>2</v>
      </c>
    </row>
    <row r="763" spans="1:4" x14ac:dyDescent="0.25">
      <c r="A763" t="s">
        <v>98</v>
      </c>
      <c r="B763" t="s">
        <v>6</v>
      </c>
      <c r="C763" t="s">
        <v>3</v>
      </c>
      <c r="D763">
        <v>0</v>
      </c>
    </row>
    <row r="764" spans="1:4" x14ac:dyDescent="0.25">
      <c r="A764" t="s">
        <v>98</v>
      </c>
      <c r="B764" t="s">
        <v>0</v>
      </c>
      <c r="C764" t="s">
        <v>4</v>
      </c>
      <c r="D764">
        <v>2</v>
      </c>
    </row>
    <row r="765" spans="1:4" x14ac:dyDescent="0.25">
      <c r="A765" t="s">
        <v>98</v>
      </c>
      <c r="B765" t="s">
        <v>0</v>
      </c>
      <c r="C765" t="s">
        <v>5</v>
      </c>
      <c r="D765">
        <v>0</v>
      </c>
    </row>
    <row r="766" spans="1:4" x14ac:dyDescent="0.25">
      <c r="A766" t="s">
        <v>98</v>
      </c>
      <c r="B766" t="s">
        <v>0</v>
      </c>
      <c r="C766" t="s">
        <v>2</v>
      </c>
      <c r="D766">
        <v>40</v>
      </c>
    </row>
    <row r="767" spans="1:4" x14ac:dyDescent="0.25">
      <c r="A767" t="s">
        <v>98</v>
      </c>
      <c r="B767" t="s">
        <v>0</v>
      </c>
      <c r="C767" t="s">
        <v>3</v>
      </c>
      <c r="D767">
        <v>0</v>
      </c>
    </row>
    <row r="768" spans="1:4" x14ac:dyDescent="0.25">
      <c r="A768" t="s">
        <v>99</v>
      </c>
      <c r="B768" t="s">
        <v>6</v>
      </c>
      <c r="C768" t="s">
        <v>2</v>
      </c>
      <c r="D768">
        <v>1</v>
      </c>
    </row>
    <row r="769" spans="1:4" x14ac:dyDescent="0.25">
      <c r="A769" t="s">
        <v>99</v>
      </c>
      <c r="B769" t="s">
        <v>6</v>
      </c>
      <c r="C769" t="s">
        <v>3</v>
      </c>
      <c r="D769">
        <v>0</v>
      </c>
    </row>
    <row r="770" spans="1:4" x14ac:dyDescent="0.25">
      <c r="A770" t="s">
        <v>99</v>
      </c>
      <c r="B770" t="s">
        <v>0</v>
      </c>
      <c r="C770" t="s">
        <v>4</v>
      </c>
      <c r="D770">
        <v>0</v>
      </c>
    </row>
    <row r="771" spans="1:4" x14ac:dyDescent="0.25">
      <c r="A771" t="s">
        <v>99</v>
      </c>
      <c r="B771" t="s">
        <v>0</v>
      </c>
      <c r="C771" t="s">
        <v>5</v>
      </c>
      <c r="D771">
        <v>0</v>
      </c>
    </row>
    <row r="772" spans="1:4" x14ac:dyDescent="0.25">
      <c r="A772" t="s">
        <v>99</v>
      </c>
      <c r="B772" t="s">
        <v>0</v>
      </c>
      <c r="C772" t="s">
        <v>2</v>
      </c>
      <c r="D772">
        <v>17</v>
      </c>
    </row>
    <row r="773" spans="1:4" x14ac:dyDescent="0.25">
      <c r="A773" t="s">
        <v>99</v>
      </c>
      <c r="B773" t="s">
        <v>0</v>
      </c>
      <c r="C773" t="s">
        <v>3</v>
      </c>
      <c r="D773">
        <v>0</v>
      </c>
    </row>
    <row r="774" spans="1:4" x14ac:dyDescent="0.25">
      <c r="A774" s="42" t="s">
        <v>663</v>
      </c>
      <c r="B774" s="42" t="s">
        <v>532</v>
      </c>
      <c r="C774" s="42" t="s">
        <v>532</v>
      </c>
      <c r="D774" s="42" t="s">
        <v>532</v>
      </c>
    </row>
    <row r="775" spans="1:4" x14ac:dyDescent="0.25">
      <c r="A775" t="s">
        <v>267</v>
      </c>
      <c r="B775" t="s">
        <v>6</v>
      </c>
      <c r="C775" t="s">
        <v>2</v>
      </c>
      <c r="D775">
        <v>22</v>
      </c>
    </row>
    <row r="776" spans="1:4" x14ac:dyDescent="0.25">
      <c r="A776" t="s">
        <v>267</v>
      </c>
      <c r="B776" t="s">
        <v>6</v>
      </c>
      <c r="C776" t="s">
        <v>3</v>
      </c>
      <c r="D776">
        <v>1</v>
      </c>
    </row>
    <row r="777" spans="1:4" x14ac:dyDescent="0.25">
      <c r="A777" t="s">
        <v>267</v>
      </c>
      <c r="B777" t="s">
        <v>0</v>
      </c>
      <c r="C777" t="s">
        <v>4</v>
      </c>
      <c r="D777">
        <v>27</v>
      </c>
    </row>
    <row r="778" spans="1:4" x14ac:dyDescent="0.25">
      <c r="A778" t="s">
        <v>267</v>
      </c>
      <c r="B778" t="s">
        <v>0</v>
      </c>
      <c r="C778" t="s">
        <v>5</v>
      </c>
      <c r="D778">
        <v>3</v>
      </c>
    </row>
    <row r="779" spans="1:4" x14ac:dyDescent="0.25">
      <c r="A779" t="s">
        <v>267</v>
      </c>
      <c r="B779" t="s">
        <v>0</v>
      </c>
      <c r="C779" t="s">
        <v>2</v>
      </c>
      <c r="D779">
        <v>605</v>
      </c>
    </row>
    <row r="780" spans="1:4" x14ac:dyDescent="0.25">
      <c r="A780" t="s">
        <v>267</v>
      </c>
      <c r="B780" t="s">
        <v>0</v>
      </c>
      <c r="C780" t="s">
        <v>3</v>
      </c>
      <c r="D780">
        <v>62</v>
      </c>
    </row>
    <row r="781" spans="1:4" x14ac:dyDescent="0.25">
      <c r="A781" t="s">
        <v>100</v>
      </c>
      <c r="B781" t="s">
        <v>6</v>
      </c>
      <c r="C781" t="s">
        <v>2</v>
      </c>
      <c r="D781">
        <v>1</v>
      </c>
    </row>
    <row r="782" spans="1:4" x14ac:dyDescent="0.25">
      <c r="A782" t="s">
        <v>100</v>
      </c>
      <c r="B782" t="s">
        <v>6</v>
      </c>
      <c r="C782" t="s">
        <v>3</v>
      </c>
      <c r="D782">
        <v>0</v>
      </c>
    </row>
    <row r="783" spans="1:4" x14ac:dyDescent="0.25">
      <c r="A783" t="s">
        <v>100</v>
      </c>
      <c r="B783" t="s">
        <v>0</v>
      </c>
      <c r="C783" t="s">
        <v>4</v>
      </c>
      <c r="D783">
        <v>2</v>
      </c>
    </row>
    <row r="784" spans="1:4" x14ac:dyDescent="0.25">
      <c r="A784" t="s">
        <v>100</v>
      </c>
      <c r="B784" t="s">
        <v>0</v>
      </c>
      <c r="C784" t="s">
        <v>5</v>
      </c>
      <c r="D784">
        <v>0</v>
      </c>
    </row>
    <row r="785" spans="1:4" x14ac:dyDescent="0.25">
      <c r="A785" t="s">
        <v>100</v>
      </c>
      <c r="B785" t="s">
        <v>0</v>
      </c>
      <c r="C785" t="s">
        <v>2</v>
      </c>
      <c r="D785">
        <v>12</v>
      </c>
    </row>
    <row r="786" spans="1:4" x14ac:dyDescent="0.25">
      <c r="A786" t="s">
        <v>100</v>
      </c>
      <c r="B786" t="s">
        <v>0</v>
      </c>
      <c r="C786" t="s">
        <v>3</v>
      </c>
      <c r="D786">
        <v>0</v>
      </c>
    </row>
    <row r="787" spans="1:4" x14ac:dyDescent="0.25">
      <c r="A787" t="s">
        <v>398</v>
      </c>
      <c r="B787" t="s">
        <v>6</v>
      </c>
      <c r="C787" t="s">
        <v>2</v>
      </c>
      <c r="D787">
        <v>27</v>
      </c>
    </row>
    <row r="788" spans="1:4" x14ac:dyDescent="0.25">
      <c r="A788" t="s">
        <v>398</v>
      </c>
      <c r="B788" t="s">
        <v>6</v>
      </c>
      <c r="C788" t="s">
        <v>3</v>
      </c>
      <c r="D788">
        <v>0</v>
      </c>
    </row>
    <row r="789" spans="1:4" x14ac:dyDescent="0.25">
      <c r="A789" t="s">
        <v>398</v>
      </c>
      <c r="B789" t="s">
        <v>0</v>
      </c>
      <c r="C789" t="s">
        <v>4</v>
      </c>
      <c r="D789">
        <v>0</v>
      </c>
    </row>
    <row r="790" spans="1:4" x14ac:dyDescent="0.25">
      <c r="A790" t="s">
        <v>398</v>
      </c>
      <c r="B790" t="s">
        <v>0</v>
      </c>
      <c r="C790" t="s">
        <v>5</v>
      </c>
      <c r="D790">
        <v>0</v>
      </c>
    </row>
    <row r="791" spans="1:4" x14ac:dyDescent="0.25">
      <c r="A791" t="s">
        <v>398</v>
      </c>
      <c r="B791" t="s">
        <v>0</v>
      </c>
      <c r="C791" t="s">
        <v>2</v>
      </c>
      <c r="D791">
        <v>498</v>
      </c>
    </row>
    <row r="792" spans="1:4" x14ac:dyDescent="0.25">
      <c r="A792" t="s">
        <v>398</v>
      </c>
      <c r="B792" t="s">
        <v>0</v>
      </c>
      <c r="C792" t="s">
        <v>3</v>
      </c>
      <c r="D792">
        <v>0</v>
      </c>
    </row>
    <row r="793" spans="1:4" x14ac:dyDescent="0.25">
      <c r="A793" t="s">
        <v>101</v>
      </c>
      <c r="B793" t="s">
        <v>6</v>
      </c>
      <c r="C793" t="s">
        <v>2</v>
      </c>
      <c r="D793">
        <v>7</v>
      </c>
    </row>
    <row r="794" spans="1:4" x14ac:dyDescent="0.25">
      <c r="A794" t="s">
        <v>101</v>
      </c>
      <c r="B794" t="s">
        <v>6</v>
      </c>
      <c r="C794" t="s">
        <v>3</v>
      </c>
      <c r="D794">
        <v>0</v>
      </c>
    </row>
    <row r="795" spans="1:4" x14ac:dyDescent="0.25">
      <c r="A795" t="s">
        <v>101</v>
      </c>
      <c r="B795" t="s">
        <v>0</v>
      </c>
      <c r="C795" t="s">
        <v>4</v>
      </c>
      <c r="D795">
        <v>5</v>
      </c>
    </row>
    <row r="796" spans="1:4" x14ac:dyDescent="0.25">
      <c r="A796" t="s">
        <v>101</v>
      </c>
      <c r="B796" t="s">
        <v>0</v>
      </c>
      <c r="C796" t="s">
        <v>5</v>
      </c>
      <c r="D796">
        <v>0</v>
      </c>
    </row>
    <row r="797" spans="1:4" x14ac:dyDescent="0.25">
      <c r="A797" t="s">
        <v>101</v>
      </c>
      <c r="B797" t="s">
        <v>0</v>
      </c>
      <c r="C797" t="s">
        <v>2</v>
      </c>
      <c r="D797">
        <v>116</v>
      </c>
    </row>
    <row r="798" spans="1:4" x14ac:dyDescent="0.25">
      <c r="A798" t="s">
        <v>101</v>
      </c>
      <c r="B798" t="s">
        <v>0</v>
      </c>
      <c r="C798" t="s">
        <v>3</v>
      </c>
      <c r="D798">
        <v>0</v>
      </c>
    </row>
    <row r="799" spans="1:4" x14ac:dyDescent="0.25">
      <c r="A799" t="s">
        <v>102</v>
      </c>
      <c r="B799" t="s">
        <v>6</v>
      </c>
      <c r="C799" t="s">
        <v>2</v>
      </c>
      <c r="D799">
        <v>8</v>
      </c>
    </row>
    <row r="800" spans="1:4" x14ac:dyDescent="0.25">
      <c r="A800" t="s">
        <v>102</v>
      </c>
      <c r="B800" t="s">
        <v>6</v>
      </c>
      <c r="C800" t="s">
        <v>3</v>
      </c>
      <c r="D800">
        <v>0</v>
      </c>
    </row>
    <row r="801" spans="1:4" x14ac:dyDescent="0.25">
      <c r="A801" t="s">
        <v>102</v>
      </c>
      <c r="B801" t="s">
        <v>0</v>
      </c>
      <c r="C801" t="s">
        <v>4</v>
      </c>
      <c r="D801">
        <v>134</v>
      </c>
    </row>
    <row r="802" spans="1:4" x14ac:dyDescent="0.25">
      <c r="A802" t="s">
        <v>102</v>
      </c>
      <c r="B802" t="s">
        <v>0</v>
      </c>
      <c r="C802" t="s">
        <v>5</v>
      </c>
      <c r="D802">
        <v>0</v>
      </c>
    </row>
    <row r="803" spans="1:4" x14ac:dyDescent="0.25">
      <c r="A803" t="s">
        <v>102</v>
      </c>
      <c r="B803" t="s">
        <v>0</v>
      </c>
      <c r="C803" t="s">
        <v>2</v>
      </c>
      <c r="D803">
        <v>84</v>
      </c>
    </row>
    <row r="804" spans="1:4" x14ac:dyDescent="0.25">
      <c r="A804" t="s">
        <v>102</v>
      </c>
      <c r="B804" t="s">
        <v>0</v>
      </c>
      <c r="C804" t="s">
        <v>3</v>
      </c>
      <c r="D804">
        <v>0</v>
      </c>
    </row>
    <row r="805" spans="1:4" x14ac:dyDescent="0.25">
      <c r="A805" t="s">
        <v>103</v>
      </c>
      <c r="B805" t="s">
        <v>6</v>
      </c>
      <c r="C805" t="s">
        <v>2</v>
      </c>
      <c r="D805">
        <v>7</v>
      </c>
    </row>
    <row r="806" spans="1:4" x14ac:dyDescent="0.25">
      <c r="A806" t="s">
        <v>103</v>
      </c>
      <c r="B806" t="s">
        <v>6</v>
      </c>
      <c r="C806" t="s">
        <v>3</v>
      </c>
      <c r="D806">
        <v>0</v>
      </c>
    </row>
    <row r="807" spans="1:4" x14ac:dyDescent="0.25">
      <c r="A807" t="s">
        <v>103</v>
      </c>
      <c r="B807" t="s">
        <v>0</v>
      </c>
      <c r="C807" t="s">
        <v>4</v>
      </c>
      <c r="D807">
        <v>7</v>
      </c>
    </row>
    <row r="808" spans="1:4" x14ac:dyDescent="0.25">
      <c r="A808" t="s">
        <v>103</v>
      </c>
      <c r="B808" t="s">
        <v>0</v>
      </c>
      <c r="C808" t="s">
        <v>5</v>
      </c>
      <c r="D808">
        <v>0</v>
      </c>
    </row>
    <row r="809" spans="1:4" x14ac:dyDescent="0.25">
      <c r="A809" t="s">
        <v>103</v>
      </c>
      <c r="B809" t="s">
        <v>0</v>
      </c>
      <c r="C809" t="s">
        <v>2</v>
      </c>
      <c r="D809">
        <v>80</v>
      </c>
    </row>
    <row r="810" spans="1:4" x14ac:dyDescent="0.25">
      <c r="A810" t="s">
        <v>103</v>
      </c>
      <c r="B810" t="s">
        <v>0</v>
      </c>
      <c r="C810" t="s">
        <v>3</v>
      </c>
      <c r="D810">
        <v>0</v>
      </c>
    </row>
    <row r="811" spans="1:4" x14ac:dyDescent="0.25">
      <c r="A811" t="s">
        <v>104</v>
      </c>
      <c r="B811" t="s">
        <v>6</v>
      </c>
      <c r="C811" t="s">
        <v>2</v>
      </c>
      <c r="D811">
        <v>2</v>
      </c>
    </row>
    <row r="812" spans="1:4" x14ac:dyDescent="0.25">
      <c r="A812" t="s">
        <v>104</v>
      </c>
      <c r="B812" t="s">
        <v>6</v>
      </c>
      <c r="C812" t="s">
        <v>3</v>
      </c>
      <c r="D812">
        <v>0</v>
      </c>
    </row>
    <row r="813" spans="1:4" x14ac:dyDescent="0.25">
      <c r="A813" t="s">
        <v>104</v>
      </c>
      <c r="B813" t="s">
        <v>0</v>
      </c>
      <c r="C813" t="s">
        <v>4</v>
      </c>
      <c r="D813">
        <v>11</v>
      </c>
    </row>
    <row r="814" spans="1:4" x14ac:dyDescent="0.25">
      <c r="A814" t="s">
        <v>104</v>
      </c>
      <c r="B814" t="s">
        <v>0</v>
      </c>
      <c r="C814" t="s">
        <v>5</v>
      </c>
      <c r="D814">
        <v>0</v>
      </c>
    </row>
    <row r="815" spans="1:4" x14ac:dyDescent="0.25">
      <c r="A815" t="s">
        <v>104</v>
      </c>
      <c r="B815" t="s">
        <v>0</v>
      </c>
      <c r="C815" t="s">
        <v>2</v>
      </c>
      <c r="D815">
        <v>26</v>
      </c>
    </row>
    <row r="816" spans="1:4" x14ac:dyDescent="0.25">
      <c r="A816" t="s">
        <v>104</v>
      </c>
      <c r="B816" t="s">
        <v>0</v>
      </c>
      <c r="C816" t="s">
        <v>3</v>
      </c>
      <c r="D816">
        <v>1</v>
      </c>
    </row>
    <row r="817" spans="1:4" x14ac:dyDescent="0.25">
      <c r="A817" t="s">
        <v>105</v>
      </c>
      <c r="B817" t="s">
        <v>6</v>
      </c>
      <c r="C817" t="s">
        <v>2</v>
      </c>
      <c r="D817">
        <v>1</v>
      </c>
    </row>
    <row r="818" spans="1:4" x14ac:dyDescent="0.25">
      <c r="A818" t="s">
        <v>105</v>
      </c>
      <c r="B818" t="s">
        <v>6</v>
      </c>
      <c r="C818" t="s">
        <v>3</v>
      </c>
      <c r="D818">
        <v>0</v>
      </c>
    </row>
    <row r="819" spans="1:4" x14ac:dyDescent="0.25">
      <c r="A819" t="s">
        <v>105</v>
      </c>
      <c r="B819" t="s">
        <v>0</v>
      </c>
      <c r="C819" t="s">
        <v>4</v>
      </c>
      <c r="D819">
        <v>0</v>
      </c>
    </row>
    <row r="820" spans="1:4" x14ac:dyDescent="0.25">
      <c r="A820" t="s">
        <v>105</v>
      </c>
      <c r="B820" t="s">
        <v>0</v>
      </c>
      <c r="C820" t="s">
        <v>5</v>
      </c>
      <c r="D820">
        <v>0</v>
      </c>
    </row>
    <row r="821" spans="1:4" x14ac:dyDescent="0.25">
      <c r="A821" t="s">
        <v>105</v>
      </c>
      <c r="B821" t="s">
        <v>0</v>
      </c>
      <c r="C821" t="s">
        <v>2</v>
      </c>
      <c r="D821">
        <v>4</v>
      </c>
    </row>
    <row r="822" spans="1:4" x14ac:dyDescent="0.25">
      <c r="A822" t="s">
        <v>105</v>
      </c>
      <c r="B822" t="s">
        <v>0</v>
      </c>
      <c r="C822" t="s">
        <v>3</v>
      </c>
      <c r="D822">
        <v>0</v>
      </c>
    </row>
    <row r="823" spans="1:4" x14ac:dyDescent="0.25">
      <c r="A823" t="s">
        <v>106</v>
      </c>
      <c r="B823" t="s">
        <v>6</v>
      </c>
      <c r="C823" t="s">
        <v>2</v>
      </c>
      <c r="D823">
        <v>17</v>
      </c>
    </row>
    <row r="824" spans="1:4" x14ac:dyDescent="0.25">
      <c r="A824" s="42" t="s">
        <v>106</v>
      </c>
      <c r="B824" s="42" t="s">
        <v>6</v>
      </c>
      <c r="C824" s="42" t="s">
        <v>3</v>
      </c>
      <c r="D824" s="42">
        <v>0</v>
      </c>
    </row>
    <row r="825" spans="1:4" x14ac:dyDescent="0.25">
      <c r="A825" t="s">
        <v>106</v>
      </c>
      <c r="B825" t="s">
        <v>0</v>
      </c>
      <c r="C825" t="s">
        <v>4</v>
      </c>
      <c r="D825">
        <v>40</v>
      </c>
    </row>
    <row r="826" spans="1:4" x14ac:dyDescent="0.25">
      <c r="A826" t="s">
        <v>106</v>
      </c>
      <c r="B826" t="s">
        <v>0</v>
      </c>
      <c r="C826" t="s">
        <v>5</v>
      </c>
      <c r="D826">
        <v>0</v>
      </c>
    </row>
    <row r="827" spans="1:4" x14ac:dyDescent="0.25">
      <c r="A827" t="s">
        <v>106</v>
      </c>
      <c r="B827" t="s">
        <v>0</v>
      </c>
      <c r="C827" t="s">
        <v>2</v>
      </c>
      <c r="D827">
        <v>356</v>
      </c>
    </row>
    <row r="828" spans="1:4" x14ac:dyDescent="0.25">
      <c r="A828" t="s">
        <v>106</v>
      </c>
      <c r="B828" t="s">
        <v>0</v>
      </c>
      <c r="C828" t="s">
        <v>3</v>
      </c>
      <c r="D828">
        <v>0</v>
      </c>
    </row>
    <row r="829" spans="1:4" x14ac:dyDescent="0.25">
      <c r="A829" t="s">
        <v>654</v>
      </c>
      <c r="B829" t="s">
        <v>6</v>
      </c>
      <c r="C829" t="s">
        <v>2</v>
      </c>
      <c r="D829">
        <v>6</v>
      </c>
    </row>
    <row r="830" spans="1:4" x14ac:dyDescent="0.25">
      <c r="A830" t="s">
        <v>654</v>
      </c>
      <c r="B830" t="s">
        <v>6</v>
      </c>
      <c r="C830" t="s">
        <v>3</v>
      </c>
      <c r="D830">
        <v>0</v>
      </c>
    </row>
    <row r="831" spans="1:4" x14ac:dyDescent="0.25">
      <c r="A831" s="42" t="s">
        <v>654</v>
      </c>
      <c r="B831" s="42" t="s">
        <v>0</v>
      </c>
      <c r="C831" s="42" t="s">
        <v>4</v>
      </c>
      <c r="D831" s="42">
        <v>16</v>
      </c>
    </row>
    <row r="832" spans="1:4" x14ac:dyDescent="0.25">
      <c r="A832" t="s">
        <v>654</v>
      </c>
      <c r="B832" t="s">
        <v>0</v>
      </c>
      <c r="C832" t="s">
        <v>5</v>
      </c>
      <c r="D832">
        <v>0</v>
      </c>
    </row>
    <row r="833" spans="1:4" x14ac:dyDescent="0.25">
      <c r="A833" t="s">
        <v>654</v>
      </c>
      <c r="B833" t="s">
        <v>0</v>
      </c>
      <c r="C833" t="s">
        <v>2</v>
      </c>
      <c r="D833">
        <v>54</v>
      </c>
    </row>
    <row r="834" spans="1:4" x14ac:dyDescent="0.25">
      <c r="A834" t="s">
        <v>654</v>
      </c>
      <c r="B834" t="s">
        <v>0</v>
      </c>
      <c r="C834" t="s">
        <v>3</v>
      </c>
      <c r="D834">
        <v>0</v>
      </c>
    </row>
    <row r="835" spans="1:4" x14ac:dyDescent="0.25">
      <c r="A835" t="s">
        <v>399</v>
      </c>
      <c r="B835" t="s">
        <v>6</v>
      </c>
      <c r="C835" t="s">
        <v>2</v>
      </c>
      <c r="D835">
        <v>2</v>
      </c>
    </row>
    <row r="836" spans="1:4" x14ac:dyDescent="0.25">
      <c r="A836" t="s">
        <v>399</v>
      </c>
      <c r="B836" t="s">
        <v>6</v>
      </c>
      <c r="C836" t="s">
        <v>3</v>
      </c>
      <c r="D836">
        <v>0</v>
      </c>
    </row>
    <row r="837" spans="1:4" x14ac:dyDescent="0.25">
      <c r="A837" t="s">
        <v>399</v>
      </c>
      <c r="B837" t="s">
        <v>0</v>
      </c>
      <c r="C837" t="s">
        <v>4</v>
      </c>
      <c r="D837">
        <v>0</v>
      </c>
    </row>
    <row r="838" spans="1:4" x14ac:dyDescent="0.25">
      <c r="A838" t="s">
        <v>399</v>
      </c>
      <c r="B838" t="s">
        <v>0</v>
      </c>
      <c r="C838" t="s">
        <v>5</v>
      </c>
      <c r="D838">
        <v>0</v>
      </c>
    </row>
    <row r="839" spans="1:4" x14ac:dyDescent="0.25">
      <c r="A839" t="s">
        <v>399</v>
      </c>
      <c r="B839" t="s">
        <v>0</v>
      </c>
      <c r="C839" t="s">
        <v>2</v>
      </c>
      <c r="D839">
        <v>21</v>
      </c>
    </row>
    <row r="840" spans="1:4" x14ac:dyDescent="0.25">
      <c r="A840" t="s">
        <v>399</v>
      </c>
      <c r="B840" t="s">
        <v>0</v>
      </c>
      <c r="C840" t="s">
        <v>3</v>
      </c>
      <c r="D840">
        <v>1</v>
      </c>
    </row>
    <row r="841" spans="1:4" x14ac:dyDescent="0.25">
      <c r="A841" t="s">
        <v>107</v>
      </c>
      <c r="B841" t="s">
        <v>6</v>
      </c>
      <c r="C841" t="s">
        <v>2</v>
      </c>
      <c r="D841">
        <v>21</v>
      </c>
    </row>
    <row r="842" spans="1:4" x14ac:dyDescent="0.25">
      <c r="A842" t="s">
        <v>107</v>
      </c>
      <c r="B842" t="s">
        <v>6</v>
      </c>
      <c r="C842" t="s">
        <v>3</v>
      </c>
      <c r="D842">
        <v>0</v>
      </c>
    </row>
    <row r="843" spans="1:4" x14ac:dyDescent="0.25">
      <c r="A843" t="s">
        <v>107</v>
      </c>
      <c r="B843" t="s">
        <v>0</v>
      </c>
      <c r="C843" t="s">
        <v>4</v>
      </c>
      <c r="D843">
        <v>0</v>
      </c>
    </row>
    <row r="844" spans="1:4" x14ac:dyDescent="0.25">
      <c r="A844" t="s">
        <v>107</v>
      </c>
      <c r="B844" t="s">
        <v>0</v>
      </c>
      <c r="C844" t="s">
        <v>5</v>
      </c>
      <c r="D844">
        <v>0</v>
      </c>
    </row>
    <row r="845" spans="1:4" x14ac:dyDescent="0.25">
      <c r="A845" t="s">
        <v>107</v>
      </c>
      <c r="B845" t="s">
        <v>0</v>
      </c>
      <c r="C845" t="s">
        <v>2</v>
      </c>
      <c r="D845">
        <v>399</v>
      </c>
    </row>
    <row r="846" spans="1:4" x14ac:dyDescent="0.25">
      <c r="A846" t="s">
        <v>107</v>
      </c>
      <c r="B846" t="s">
        <v>0</v>
      </c>
      <c r="C846" t="s">
        <v>3</v>
      </c>
      <c r="D846">
        <v>1</v>
      </c>
    </row>
    <row r="847" spans="1:4" x14ac:dyDescent="0.25">
      <c r="A847" t="s">
        <v>600</v>
      </c>
      <c r="B847" t="s">
        <v>6</v>
      </c>
      <c r="C847" t="s">
        <v>2</v>
      </c>
      <c r="D847">
        <v>2</v>
      </c>
    </row>
    <row r="848" spans="1:4" x14ac:dyDescent="0.25">
      <c r="A848" t="s">
        <v>600</v>
      </c>
      <c r="B848" t="s">
        <v>6</v>
      </c>
      <c r="C848" t="s">
        <v>3</v>
      </c>
      <c r="D848">
        <v>0</v>
      </c>
    </row>
    <row r="849" spans="1:4" x14ac:dyDescent="0.25">
      <c r="A849" t="s">
        <v>600</v>
      </c>
      <c r="B849" t="s">
        <v>0</v>
      </c>
      <c r="C849" t="s">
        <v>4</v>
      </c>
      <c r="D849">
        <v>0</v>
      </c>
    </row>
    <row r="850" spans="1:4" x14ac:dyDescent="0.25">
      <c r="A850" t="s">
        <v>600</v>
      </c>
      <c r="B850" t="s">
        <v>0</v>
      </c>
      <c r="C850" t="s">
        <v>5</v>
      </c>
      <c r="D850">
        <v>0</v>
      </c>
    </row>
    <row r="851" spans="1:4" x14ac:dyDescent="0.25">
      <c r="A851" t="s">
        <v>600</v>
      </c>
      <c r="B851" t="s">
        <v>0</v>
      </c>
      <c r="C851" t="s">
        <v>2</v>
      </c>
      <c r="D851">
        <v>35</v>
      </c>
    </row>
    <row r="852" spans="1:4" x14ac:dyDescent="0.25">
      <c r="A852" t="s">
        <v>600</v>
      </c>
      <c r="B852" t="s">
        <v>0</v>
      </c>
      <c r="C852" t="s">
        <v>3</v>
      </c>
      <c r="D852">
        <v>0</v>
      </c>
    </row>
    <row r="853" spans="1:4" x14ac:dyDescent="0.25">
      <c r="A853" t="s">
        <v>400</v>
      </c>
      <c r="B853" t="s">
        <v>6</v>
      </c>
      <c r="C853" t="s">
        <v>2</v>
      </c>
      <c r="D853">
        <v>2</v>
      </c>
    </row>
    <row r="854" spans="1:4" x14ac:dyDescent="0.25">
      <c r="A854" t="s">
        <v>400</v>
      </c>
      <c r="B854" t="s">
        <v>6</v>
      </c>
      <c r="C854" t="s">
        <v>3</v>
      </c>
      <c r="D854">
        <v>0</v>
      </c>
    </row>
    <row r="855" spans="1:4" x14ac:dyDescent="0.25">
      <c r="A855" t="s">
        <v>400</v>
      </c>
      <c r="B855" t="s">
        <v>0</v>
      </c>
      <c r="C855" t="s">
        <v>4</v>
      </c>
      <c r="D855">
        <v>0</v>
      </c>
    </row>
    <row r="856" spans="1:4" x14ac:dyDescent="0.25">
      <c r="A856" t="s">
        <v>400</v>
      </c>
      <c r="B856" t="s">
        <v>0</v>
      </c>
      <c r="C856" t="s">
        <v>5</v>
      </c>
      <c r="D856">
        <v>1</v>
      </c>
    </row>
    <row r="857" spans="1:4" x14ac:dyDescent="0.25">
      <c r="A857" t="s">
        <v>400</v>
      </c>
      <c r="B857" t="s">
        <v>0</v>
      </c>
      <c r="C857" t="s">
        <v>2</v>
      </c>
      <c r="D857">
        <v>68</v>
      </c>
    </row>
    <row r="858" spans="1:4" x14ac:dyDescent="0.25">
      <c r="A858" t="s">
        <v>400</v>
      </c>
      <c r="B858" t="s">
        <v>0</v>
      </c>
      <c r="C858" t="s">
        <v>3</v>
      </c>
      <c r="D858">
        <v>2</v>
      </c>
    </row>
    <row r="859" spans="1:4" x14ac:dyDescent="0.25">
      <c r="A859" s="42" t="s">
        <v>664</v>
      </c>
      <c r="B859" s="42" t="s">
        <v>532</v>
      </c>
      <c r="C859" s="42" t="s">
        <v>532</v>
      </c>
      <c r="D859" s="42" t="s">
        <v>532</v>
      </c>
    </row>
    <row r="860" spans="1:4" x14ac:dyDescent="0.25">
      <c r="A860" t="s">
        <v>108</v>
      </c>
      <c r="B860" t="s">
        <v>6</v>
      </c>
      <c r="C860" t="s">
        <v>2</v>
      </c>
      <c r="D860">
        <v>1</v>
      </c>
    </row>
    <row r="861" spans="1:4" x14ac:dyDescent="0.25">
      <c r="A861" t="s">
        <v>108</v>
      </c>
      <c r="B861" t="s">
        <v>6</v>
      </c>
      <c r="C861" t="s">
        <v>3</v>
      </c>
      <c r="D861">
        <v>0</v>
      </c>
    </row>
    <row r="862" spans="1:4" x14ac:dyDescent="0.25">
      <c r="A862" t="s">
        <v>108</v>
      </c>
      <c r="B862" t="s">
        <v>0</v>
      </c>
      <c r="C862" t="s">
        <v>4</v>
      </c>
      <c r="D862">
        <v>4</v>
      </c>
    </row>
    <row r="863" spans="1:4" x14ac:dyDescent="0.25">
      <c r="A863" t="s">
        <v>108</v>
      </c>
      <c r="B863" t="s">
        <v>0</v>
      </c>
      <c r="C863" t="s">
        <v>5</v>
      </c>
      <c r="D863">
        <v>0</v>
      </c>
    </row>
    <row r="864" spans="1:4" x14ac:dyDescent="0.25">
      <c r="A864" t="s">
        <v>108</v>
      </c>
      <c r="B864" t="s">
        <v>0</v>
      </c>
      <c r="C864" t="s">
        <v>2</v>
      </c>
      <c r="D864">
        <v>4</v>
      </c>
    </row>
    <row r="865" spans="1:4" x14ac:dyDescent="0.25">
      <c r="A865" t="s">
        <v>108</v>
      </c>
      <c r="B865" t="s">
        <v>0</v>
      </c>
      <c r="C865" t="s">
        <v>3</v>
      </c>
      <c r="D865">
        <v>0</v>
      </c>
    </row>
    <row r="866" spans="1:4" x14ac:dyDescent="0.25">
      <c r="A866" t="s">
        <v>109</v>
      </c>
      <c r="B866" t="s">
        <v>6</v>
      </c>
      <c r="C866" t="s">
        <v>2</v>
      </c>
      <c r="D866">
        <v>13</v>
      </c>
    </row>
    <row r="867" spans="1:4" x14ac:dyDescent="0.25">
      <c r="A867" t="s">
        <v>109</v>
      </c>
      <c r="B867" t="s">
        <v>6</v>
      </c>
      <c r="C867" t="s">
        <v>3</v>
      </c>
      <c r="D867">
        <v>1</v>
      </c>
    </row>
    <row r="868" spans="1:4" x14ac:dyDescent="0.25">
      <c r="A868" t="s">
        <v>109</v>
      </c>
      <c r="B868" t="s">
        <v>0</v>
      </c>
      <c r="C868" t="s">
        <v>4</v>
      </c>
      <c r="D868">
        <v>130</v>
      </c>
    </row>
    <row r="869" spans="1:4" x14ac:dyDescent="0.25">
      <c r="A869" t="s">
        <v>109</v>
      </c>
      <c r="B869" t="s">
        <v>0</v>
      </c>
      <c r="C869" t="s">
        <v>5</v>
      </c>
      <c r="D869">
        <v>0</v>
      </c>
    </row>
    <row r="870" spans="1:4" x14ac:dyDescent="0.25">
      <c r="A870" t="s">
        <v>109</v>
      </c>
      <c r="B870" t="s">
        <v>0</v>
      </c>
      <c r="C870" t="s">
        <v>2</v>
      </c>
      <c r="D870">
        <v>235</v>
      </c>
    </row>
    <row r="871" spans="1:4" x14ac:dyDescent="0.25">
      <c r="A871" t="s">
        <v>109</v>
      </c>
      <c r="B871" t="s">
        <v>0</v>
      </c>
      <c r="C871" t="s">
        <v>3</v>
      </c>
      <c r="D871">
        <v>1</v>
      </c>
    </row>
    <row r="872" spans="1:4" x14ac:dyDescent="0.25">
      <c r="A872" t="s">
        <v>110</v>
      </c>
      <c r="B872" t="s">
        <v>6</v>
      </c>
      <c r="C872" t="s">
        <v>2</v>
      </c>
      <c r="D872">
        <v>30</v>
      </c>
    </row>
    <row r="873" spans="1:4" x14ac:dyDescent="0.25">
      <c r="A873" t="s">
        <v>110</v>
      </c>
      <c r="B873" t="s">
        <v>6</v>
      </c>
      <c r="C873" t="s">
        <v>3</v>
      </c>
      <c r="D873">
        <v>0</v>
      </c>
    </row>
    <row r="874" spans="1:4" x14ac:dyDescent="0.25">
      <c r="A874" t="s">
        <v>110</v>
      </c>
      <c r="B874" t="s">
        <v>0</v>
      </c>
      <c r="C874" t="s">
        <v>4</v>
      </c>
      <c r="D874">
        <v>361</v>
      </c>
    </row>
    <row r="875" spans="1:4" x14ac:dyDescent="0.25">
      <c r="A875" t="s">
        <v>110</v>
      </c>
      <c r="B875" t="s">
        <v>0</v>
      </c>
      <c r="C875" t="s">
        <v>5</v>
      </c>
      <c r="D875">
        <v>0</v>
      </c>
    </row>
    <row r="876" spans="1:4" x14ac:dyDescent="0.25">
      <c r="A876" t="s">
        <v>110</v>
      </c>
      <c r="B876" t="s">
        <v>0</v>
      </c>
      <c r="C876" t="s">
        <v>2</v>
      </c>
      <c r="D876">
        <v>404</v>
      </c>
    </row>
    <row r="877" spans="1:4" x14ac:dyDescent="0.25">
      <c r="A877" t="s">
        <v>110</v>
      </c>
      <c r="B877" t="s">
        <v>0</v>
      </c>
      <c r="C877" t="s">
        <v>3</v>
      </c>
      <c r="D877">
        <v>2</v>
      </c>
    </row>
    <row r="878" spans="1:4" x14ac:dyDescent="0.25">
      <c r="A878" t="s">
        <v>111</v>
      </c>
      <c r="B878" t="s">
        <v>6</v>
      </c>
      <c r="C878" t="s">
        <v>2</v>
      </c>
      <c r="D878">
        <v>3</v>
      </c>
    </row>
    <row r="879" spans="1:4" x14ac:dyDescent="0.25">
      <c r="A879" t="s">
        <v>111</v>
      </c>
      <c r="B879" t="s">
        <v>6</v>
      </c>
      <c r="C879" t="s">
        <v>3</v>
      </c>
      <c r="D879">
        <v>0</v>
      </c>
    </row>
    <row r="880" spans="1:4" x14ac:dyDescent="0.25">
      <c r="A880" t="s">
        <v>111</v>
      </c>
      <c r="B880" t="s">
        <v>0</v>
      </c>
      <c r="C880" t="s">
        <v>4</v>
      </c>
      <c r="D880">
        <v>0</v>
      </c>
    </row>
    <row r="881" spans="1:4" x14ac:dyDescent="0.25">
      <c r="A881" t="s">
        <v>111</v>
      </c>
      <c r="B881" t="s">
        <v>0</v>
      </c>
      <c r="C881" t="s">
        <v>5</v>
      </c>
      <c r="D881">
        <v>0</v>
      </c>
    </row>
    <row r="882" spans="1:4" x14ac:dyDescent="0.25">
      <c r="A882" t="s">
        <v>111</v>
      </c>
      <c r="B882" t="s">
        <v>0</v>
      </c>
      <c r="C882" t="s">
        <v>2</v>
      </c>
      <c r="D882">
        <v>84</v>
      </c>
    </row>
    <row r="883" spans="1:4" x14ac:dyDescent="0.25">
      <c r="A883" t="s">
        <v>111</v>
      </c>
      <c r="B883" t="s">
        <v>0</v>
      </c>
      <c r="C883" t="s">
        <v>3</v>
      </c>
      <c r="D883">
        <v>0</v>
      </c>
    </row>
    <row r="884" spans="1:4" x14ac:dyDescent="0.25">
      <c r="A884" t="s">
        <v>112</v>
      </c>
      <c r="B884" t="s">
        <v>6</v>
      </c>
      <c r="C884" t="s">
        <v>2</v>
      </c>
      <c r="D884">
        <v>2</v>
      </c>
    </row>
    <row r="885" spans="1:4" x14ac:dyDescent="0.25">
      <c r="A885" t="s">
        <v>112</v>
      </c>
      <c r="B885" t="s">
        <v>6</v>
      </c>
      <c r="C885" t="s">
        <v>3</v>
      </c>
      <c r="D885">
        <v>0</v>
      </c>
    </row>
    <row r="886" spans="1:4" x14ac:dyDescent="0.25">
      <c r="A886" t="s">
        <v>112</v>
      </c>
      <c r="B886" t="s">
        <v>0</v>
      </c>
      <c r="C886" t="s">
        <v>4</v>
      </c>
      <c r="D886">
        <v>0</v>
      </c>
    </row>
    <row r="887" spans="1:4" x14ac:dyDescent="0.25">
      <c r="A887" t="s">
        <v>112</v>
      </c>
      <c r="B887" t="s">
        <v>0</v>
      </c>
      <c r="C887" t="s">
        <v>5</v>
      </c>
      <c r="D887">
        <v>0</v>
      </c>
    </row>
    <row r="888" spans="1:4" x14ac:dyDescent="0.25">
      <c r="A888" t="s">
        <v>112</v>
      </c>
      <c r="B888" t="s">
        <v>0</v>
      </c>
      <c r="C888" t="s">
        <v>2</v>
      </c>
      <c r="D888">
        <v>45</v>
      </c>
    </row>
    <row r="889" spans="1:4" x14ac:dyDescent="0.25">
      <c r="A889" t="s">
        <v>112</v>
      </c>
      <c r="B889" t="s">
        <v>0</v>
      </c>
      <c r="C889" t="s">
        <v>3</v>
      </c>
      <c r="D889">
        <v>1</v>
      </c>
    </row>
    <row r="890" spans="1:4" x14ac:dyDescent="0.25">
      <c r="A890" t="s">
        <v>113</v>
      </c>
      <c r="B890" t="s">
        <v>6</v>
      </c>
      <c r="C890" t="s">
        <v>2</v>
      </c>
      <c r="D890">
        <v>3</v>
      </c>
    </row>
    <row r="891" spans="1:4" x14ac:dyDescent="0.25">
      <c r="A891" t="s">
        <v>113</v>
      </c>
      <c r="B891" t="s">
        <v>6</v>
      </c>
      <c r="C891" t="s">
        <v>3</v>
      </c>
      <c r="D891">
        <v>0</v>
      </c>
    </row>
    <row r="892" spans="1:4" x14ac:dyDescent="0.25">
      <c r="A892" t="s">
        <v>113</v>
      </c>
      <c r="B892" t="s">
        <v>0</v>
      </c>
      <c r="C892" t="s">
        <v>4</v>
      </c>
      <c r="D892">
        <v>0</v>
      </c>
    </row>
    <row r="893" spans="1:4" x14ac:dyDescent="0.25">
      <c r="A893" t="s">
        <v>113</v>
      </c>
      <c r="B893" t="s">
        <v>0</v>
      </c>
      <c r="C893" t="s">
        <v>5</v>
      </c>
      <c r="D893">
        <v>0</v>
      </c>
    </row>
    <row r="894" spans="1:4" x14ac:dyDescent="0.25">
      <c r="A894" t="s">
        <v>113</v>
      </c>
      <c r="B894" t="s">
        <v>0</v>
      </c>
      <c r="C894" t="s">
        <v>2</v>
      </c>
      <c r="D894">
        <v>25</v>
      </c>
    </row>
    <row r="895" spans="1:4" x14ac:dyDescent="0.25">
      <c r="A895" t="s">
        <v>113</v>
      </c>
      <c r="B895" t="s">
        <v>0</v>
      </c>
      <c r="C895" t="s">
        <v>3</v>
      </c>
      <c r="D895">
        <v>0</v>
      </c>
    </row>
    <row r="896" spans="1:4" x14ac:dyDescent="0.25">
      <c r="A896" t="s">
        <v>114</v>
      </c>
      <c r="B896" t="s">
        <v>6</v>
      </c>
      <c r="C896" t="s">
        <v>2</v>
      </c>
      <c r="D896">
        <v>1</v>
      </c>
    </row>
    <row r="897" spans="1:4" x14ac:dyDescent="0.25">
      <c r="A897" t="s">
        <v>114</v>
      </c>
      <c r="B897" t="s">
        <v>6</v>
      </c>
      <c r="C897" t="s">
        <v>3</v>
      </c>
      <c r="D897">
        <v>0</v>
      </c>
    </row>
    <row r="898" spans="1:4" x14ac:dyDescent="0.25">
      <c r="A898" t="s">
        <v>114</v>
      </c>
      <c r="B898" t="s">
        <v>0</v>
      </c>
      <c r="C898" t="s">
        <v>4</v>
      </c>
      <c r="D898">
        <v>0</v>
      </c>
    </row>
    <row r="899" spans="1:4" x14ac:dyDescent="0.25">
      <c r="A899" t="s">
        <v>114</v>
      </c>
      <c r="B899" t="s">
        <v>0</v>
      </c>
      <c r="C899" t="s">
        <v>5</v>
      </c>
      <c r="D899">
        <v>0</v>
      </c>
    </row>
    <row r="900" spans="1:4" x14ac:dyDescent="0.25">
      <c r="A900" t="s">
        <v>114</v>
      </c>
      <c r="B900" t="s">
        <v>0</v>
      </c>
      <c r="C900" t="s">
        <v>2</v>
      </c>
      <c r="D900">
        <v>10</v>
      </c>
    </row>
    <row r="901" spans="1:4" x14ac:dyDescent="0.25">
      <c r="A901" t="s">
        <v>114</v>
      </c>
      <c r="B901" t="s">
        <v>0</v>
      </c>
      <c r="C901" t="s">
        <v>3</v>
      </c>
      <c r="D901">
        <v>0</v>
      </c>
    </row>
    <row r="902" spans="1:4" x14ac:dyDescent="0.25">
      <c r="A902" t="s">
        <v>115</v>
      </c>
      <c r="B902" t="s">
        <v>6</v>
      </c>
      <c r="C902" t="s">
        <v>2</v>
      </c>
      <c r="D902">
        <v>3</v>
      </c>
    </row>
    <row r="903" spans="1:4" x14ac:dyDescent="0.25">
      <c r="A903" t="s">
        <v>115</v>
      </c>
      <c r="B903" t="s">
        <v>6</v>
      </c>
      <c r="C903" t="s">
        <v>3</v>
      </c>
      <c r="D903">
        <v>1</v>
      </c>
    </row>
    <row r="904" spans="1:4" x14ac:dyDescent="0.25">
      <c r="A904" t="s">
        <v>115</v>
      </c>
      <c r="B904" t="s">
        <v>0</v>
      </c>
      <c r="C904" t="s">
        <v>4</v>
      </c>
      <c r="D904">
        <v>0</v>
      </c>
    </row>
    <row r="905" spans="1:4" x14ac:dyDescent="0.25">
      <c r="A905" t="s">
        <v>115</v>
      </c>
      <c r="B905" t="s">
        <v>0</v>
      </c>
      <c r="C905" t="s">
        <v>5</v>
      </c>
      <c r="D905">
        <v>0</v>
      </c>
    </row>
    <row r="906" spans="1:4" x14ac:dyDescent="0.25">
      <c r="A906" t="s">
        <v>115</v>
      </c>
      <c r="B906" t="s">
        <v>0</v>
      </c>
      <c r="C906" t="s">
        <v>2</v>
      </c>
      <c r="D906">
        <v>68</v>
      </c>
    </row>
    <row r="907" spans="1:4" x14ac:dyDescent="0.25">
      <c r="A907" t="s">
        <v>115</v>
      </c>
      <c r="B907" t="s">
        <v>0</v>
      </c>
      <c r="C907" t="s">
        <v>3</v>
      </c>
      <c r="D907">
        <v>0</v>
      </c>
    </row>
    <row r="908" spans="1:4" x14ac:dyDescent="0.25">
      <c r="A908" t="s">
        <v>116</v>
      </c>
      <c r="B908" t="s">
        <v>6</v>
      </c>
      <c r="C908" t="s">
        <v>2</v>
      </c>
      <c r="D908">
        <v>5</v>
      </c>
    </row>
    <row r="909" spans="1:4" x14ac:dyDescent="0.25">
      <c r="A909" t="s">
        <v>116</v>
      </c>
      <c r="B909" t="s">
        <v>6</v>
      </c>
      <c r="C909" t="s">
        <v>3</v>
      </c>
      <c r="D909">
        <v>0</v>
      </c>
    </row>
    <row r="910" spans="1:4" x14ac:dyDescent="0.25">
      <c r="A910" t="s">
        <v>116</v>
      </c>
      <c r="B910" t="s">
        <v>0</v>
      </c>
      <c r="C910" t="s">
        <v>4</v>
      </c>
      <c r="D910">
        <v>0</v>
      </c>
    </row>
    <row r="911" spans="1:4" x14ac:dyDescent="0.25">
      <c r="A911" t="s">
        <v>116</v>
      </c>
      <c r="B911" t="s">
        <v>0</v>
      </c>
      <c r="C911" t="s">
        <v>5</v>
      </c>
      <c r="D911">
        <v>0</v>
      </c>
    </row>
    <row r="912" spans="1:4" x14ac:dyDescent="0.25">
      <c r="A912" t="s">
        <v>116</v>
      </c>
      <c r="B912" t="s">
        <v>0</v>
      </c>
      <c r="C912" t="s">
        <v>2</v>
      </c>
      <c r="D912">
        <v>89</v>
      </c>
    </row>
    <row r="913" spans="1:4" x14ac:dyDescent="0.25">
      <c r="A913" t="s">
        <v>116</v>
      </c>
      <c r="B913" t="s">
        <v>0</v>
      </c>
      <c r="C913" t="s">
        <v>3</v>
      </c>
      <c r="D913">
        <v>0</v>
      </c>
    </row>
    <row r="914" spans="1:4" x14ac:dyDescent="0.25">
      <c r="A914" t="s">
        <v>117</v>
      </c>
      <c r="B914" t="s">
        <v>6</v>
      </c>
      <c r="C914" t="s">
        <v>2</v>
      </c>
      <c r="D914">
        <v>7</v>
      </c>
    </row>
    <row r="915" spans="1:4" x14ac:dyDescent="0.25">
      <c r="A915" t="s">
        <v>117</v>
      </c>
      <c r="B915" t="s">
        <v>6</v>
      </c>
      <c r="C915" t="s">
        <v>3</v>
      </c>
      <c r="D915">
        <v>0</v>
      </c>
    </row>
    <row r="916" spans="1:4" x14ac:dyDescent="0.25">
      <c r="A916" t="s">
        <v>117</v>
      </c>
      <c r="B916" t="s">
        <v>0</v>
      </c>
      <c r="C916" t="s">
        <v>4</v>
      </c>
      <c r="D916">
        <v>100</v>
      </c>
    </row>
    <row r="917" spans="1:4" x14ac:dyDescent="0.25">
      <c r="A917" s="42" t="s">
        <v>117</v>
      </c>
      <c r="B917" s="42" t="s">
        <v>0</v>
      </c>
      <c r="C917" s="42" t="s">
        <v>5</v>
      </c>
      <c r="D917" s="42">
        <v>0</v>
      </c>
    </row>
    <row r="918" spans="1:4" x14ac:dyDescent="0.25">
      <c r="A918" t="s">
        <v>117</v>
      </c>
      <c r="B918" t="s">
        <v>0</v>
      </c>
      <c r="C918" t="s">
        <v>2</v>
      </c>
      <c r="D918">
        <v>14</v>
      </c>
    </row>
    <row r="919" spans="1:4" x14ac:dyDescent="0.25">
      <c r="A919" t="s">
        <v>117</v>
      </c>
      <c r="B919" t="s">
        <v>0</v>
      </c>
      <c r="C919" t="s">
        <v>3</v>
      </c>
      <c r="D919">
        <v>0</v>
      </c>
    </row>
    <row r="920" spans="1:4" x14ac:dyDescent="0.25">
      <c r="A920" t="s">
        <v>118</v>
      </c>
      <c r="B920" t="s">
        <v>6</v>
      </c>
      <c r="C920" t="s">
        <v>2</v>
      </c>
      <c r="D920">
        <v>4</v>
      </c>
    </row>
    <row r="921" spans="1:4" x14ac:dyDescent="0.25">
      <c r="A921" t="s">
        <v>118</v>
      </c>
      <c r="B921" t="s">
        <v>6</v>
      </c>
      <c r="C921" t="s">
        <v>3</v>
      </c>
      <c r="D921">
        <v>0</v>
      </c>
    </row>
    <row r="922" spans="1:4" x14ac:dyDescent="0.25">
      <c r="A922" t="s">
        <v>118</v>
      </c>
      <c r="B922" t="s">
        <v>0</v>
      </c>
      <c r="C922" t="s">
        <v>4</v>
      </c>
      <c r="D922">
        <v>0</v>
      </c>
    </row>
    <row r="923" spans="1:4" x14ac:dyDescent="0.25">
      <c r="A923" t="s">
        <v>118</v>
      </c>
      <c r="B923" t="s">
        <v>0</v>
      </c>
      <c r="C923" t="s">
        <v>5</v>
      </c>
      <c r="D923">
        <v>0</v>
      </c>
    </row>
    <row r="924" spans="1:4" x14ac:dyDescent="0.25">
      <c r="A924" s="42" t="s">
        <v>118</v>
      </c>
      <c r="B924" s="42" t="s">
        <v>0</v>
      </c>
      <c r="C924" s="42" t="s">
        <v>2</v>
      </c>
      <c r="D924" s="42">
        <v>45</v>
      </c>
    </row>
    <row r="925" spans="1:4" x14ac:dyDescent="0.25">
      <c r="A925" t="s">
        <v>118</v>
      </c>
      <c r="B925" t="s">
        <v>0</v>
      </c>
      <c r="C925" t="s">
        <v>3</v>
      </c>
      <c r="D925">
        <v>0</v>
      </c>
    </row>
    <row r="926" spans="1:4" x14ac:dyDescent="0.25">
      <c r="A926" t="s">
        <v>119</v>
      </c>
      <c r="B926" t="s">
        <v>6</v>
      </c>
      <c r="C926" t="s">
        <v>2</v>
      </c>
      <c r="D926">
        <v>7</v>
      </c>
    </row>
    <row r="927" spans="1:4" x14ac:dyDescent="0.25">
      <c r="A927" t="s">
        <v>119</v>
      </c>
      <c r="B927" t="s">
        <v>6</v>
      </c>
      <c r="C927" t="s">
        <v>3</v>
      </c>
      <c r="D927">
        <v>0</v>
      </c>
    </row>
    <row r="928" spans="1:4" x14ac:dyDescent="0.25">
      <c r="A928" t="s">
        <v>119</v>
      </c>
      <c r="B928" t="s">
        <v>0</v>
      </c>
      <c r="C928" t="s">
        <v>4</v>
      </c>
      <c r="D928">
        <v>0</v>
      </c>
    </row>
    <row r="929" spans="1:4" x14ac:dyDescent="0.25">
      <c r="A929" t="s">
        <v>119</v>
      </c>
      <c r="B929" t="s">
        <v>0</v>
      </c>
      <c r="C929" t="s">
        <v>5</v>
      </c>
      <c r="D929">
        <v>0</v>
      </c>
    </row>
    <row r="930" spans="1:4" x14ac:dyDescent="0.25">
      <c r="A930" t="s">
        <v>119</v>
      </c>
      <c r="B930" t="s">
        <v>0</v>
      </c>
      <c r="C930" t="s">
        <v>2</v>
      </c>
      <c r="D930">
        <v>113</v>
      </c>
    </row>
    <row r="931" spans="1:4" x14ac:dyDescent="0.25">
      <c r="A931" t="s">
        <v>119</v>
      </c>
      <c r="B931" t="s">
        <v>0</v>
      </c>
      <c r="C931" t="s">
        <v>3</v>
      </c>
      <c r="D931">
        <v>0</v>
      </c>
    </row>
    <row r="932" spans="1:4" x14ac:dyDescent="0.25">
      <c r="A932" t="s">
        <v>401</v>
      </c>
      <c r="B932" t="s">
        <v>6</v>
      </c>
      <c r="C932" t="s">
        <v>2</v>
      </c>
      <c r="D932">
        <v>14</v>
      </c>
    </row>
    <row r="933" spans="1:4" x14ac:dyDescent="0.25">
      <c r="A933" t="s">
        <v>401</v>
      </c>
      <c r="B933" t="s">
        <v>6</v>
      </c>
      <c r="C933" t="s">
        <v>3</v>
      </c>
      <c r="D933">
        <v>0</v>
      </c>
    </row>
    <row r="934" spans="1:4" x14ac:dyDescent="0.25">
      <c r="A934" t="s">
        <v>401</v>
      </c>
      <c r="B934" t="s">
        <v>0</v>
      </c>
      <c r="C934" t="s">
        <v>4</v>
      </c>
      <c r="D934">
        <v>96</v>
      </c>
    </row>
    <row r="935" spans="1:4" x14ac:dyDescent="0.25">
      <c r="A935" t="s">
        <v>401</v>
      </c>
      <c r="B935" t="s">
        <v>0</v>
      </c>
      <c r="C935" t="s">
        <v>5</v>
      </c>
      <c r="D935">
        <v>0</v>
      </c>
    </row>
    <row r="936" spans="1:4" x14ac:dyDescent="0.25">
      <c r="A936" t="s">
        <v>401</v>
      </c>
      <c r="B936" t="s">
        <v>0</v>
      </c>
      <c r="C936" t="s">
        <v>2</v>
      </c>
      <c r="D936">
        <v>294</v>
      </c>
    </row>
    <row r="937" spans="1:4" x14ac:dyDescent="0.25">
      <c r="A937" t="s">
        <v>401</v>
      </c>
      <c r="B937" t="s">
        <v>0</v>
      </c>
      <c r="C937" t="s">
        <v>3</v>
      </c>
      <c r="D937">
        <v>0</v>
      </c>
    </row>
    <row r="938" spans="1:4" x14ac:dyDescent="0.25">
      <c r="A938" t="s">
        <v>120</v>
      </c>
      <c r="B938" t="s">
        <v>6</v>
      </c>
      <c r="C938" t="s">
        <v>2</v>
      </c>
      <c r="D938">
        <v>5</v>
      </c>
    </row>
    <row r="939" spans="1:4" x14ac:dyDescent="0.25">
      <c r="A939" t="s">
        <v>120</v>
      </c>
      <c r="B939" t="s">
        <v>6</v>
      </c>
      <c r="C939" t="s">
        <v>3</v>
      </c>
      <c r="D939">
        <v>0</v>
      </c>
    </row>
    <row r="940" spans="1:4" x14ac:dyDescent="0.25">
      <c r="A940" t="s">
        <v>120</v>
      </c>
      <c r="B940" t="s">
        <v>0</v>
      </c>
      <c r="C940" t="s">
        <v>4</v>
      </c>
      <c r="D940">
        <v>60</v>
      </c>
    </row>
    <row r="941" spans="1:4" x14ac:dyDescent="0.25">
      <c r="A941" t="s">
        <v>120</v>
      </c>
      <c r="B941" t="s">
        <v>0</v>
      </c>
      <c r="C941" t="s">
        <v>5</v>
      </c>
      <c r="D941">
        <v>0</v>
      </c>
    </row>
    <row r="942" spans="1:4" x14ac:dyDescent="0.25">
      <c r="A942" t="s">
        <v>120</v>
      </c>
      <c r="B942" t="s">
        <v>0</v>
      </c>
      <c r="C942" t="s">
        <v>2</v>
      </c>
      <c r="D942">
        <v>71</v>
      </c>
    </row>
    <row r="943" spans="1:4" x14ac:dyDescent="0.25">
      <c r="A943" t="s">
        <v>120</v>
      </c>
      <c r="B943" t="s">
        <v>0</v>
      </c>
      <c r="C943" t="s">
        <v>3</v>
      </c>
      <c r="D943">
        <v>0</v>
      </c>
    </row>
    <row r="944" spans="1:4" x14ac:dyDescent="0.25">
      <c r="A944" t="s">
        <v>665</v>
      </c>
      <c r="B944" t="s">
        <v>6</v>
      </c>
      <c r="C944" t="s">
        <v>2</v>
      </c>
      <c r="D944">
        <v>0</v>
      </c>
    </row>
    <row r="945" spans="1:4" x14ac:dyDescent="0.25">
      <c r="A945" t="s">
        <v>665</v>
      </c>
      <c r="B945" t="s">
        <v>6</v>
      </c>
      <c r="C945" t="s">
        <v>3</v>
      </c>
      <c r="D945">
        <v>0</v>
      </c>
    </row>
    <row r="946" spans="1:4" x14ac:dyDescent="0.25">
      <c r="A946" t="s">
        <v>665</v>
      </c>
      <c r="B946" t="s">
        <v>0</v>
      </c>
      <c r="C946" t="s">
        <v>4</v>
      </c>
      <c r="D946">
        <v>0</v>
      </c>
    </row>
    <row r="947" spans="1:4" x14ac:dyDescent="0.25">
      <c r="A947" t="s">
        <v>665</v>
      </c>
      <c r="B947" t="s">
        <v>0</v>
      </c>
      <c r="C947" t="s">
        <v>5</v>
      </c>
      <c r="D947">
        <v>0</v>
      </c>
    </row>
    <row r="948" spans="1:4" x14ac:dyDescent="0.25">
      <c r="A948" t="s">
        <v>665</v>
      </c>
      <c r="B948" t="s">
        <v>0</v>
      </c>
      <c r="C948" t="s">
        <v>2</v>
      </c>
      <c r="D948">
        <v>10</v>
      </c>
    </row>
    <row r="949" spans="1:4" x14ac:dyDescent="0.25">
      <c r="A949" t="s">
        <v>665</v>
      </c>
      <c r="B949" t="s">
        <v>0</v>
      </c>
      <c r="C949" t="s">
        <v>3</v>
      </c>
      <c r="D949">
        <v>0</v>
      </c>
    </row>
    <row r="950" spans="1:4" x14ac:dyDescent="0.25">
      <c r="A950" t="s">
        <v>402</v>
      </c>
      <c r="B950" t="s">
        <v>6</v>
      </c>
      <c r="C950" t="s">
        <v>2</v>
      </c>
      <c r="D950">
        <v>31</v>
      </c>
    </row>
    <row r="951" spans="1:4" x14ac:dyDescent="0.25">
      <c r="A951" t="s">
        <v>402</v>
      </c>
      <c r="B951" t="s">
        <v>6</v>
      </c>
      <c r="C951" t="s">
        <v>3</v>
      </c>
      <c r="D951">
        <v>0</v>
      </c>
    </row>
    <row r="952" spans="1:4" x14ac:dyDescent="0.25">
      <c r="A952" t="s">
        <v>402</v>
      </c>
      <c r="B952" t="s">
        <v>0</v>
      </c>
      <c r="C952" t="s">
        <v>4</v>
      </c>
      <c r="D952">
        <v>165</v>
      </c>
    </row>
    <row r="953" spans="1:4" x14ac:dyDescent="0.25">
      <c r="A953" t="s">
        <v>402</v>
      </c>
      <c r="B953" t="s">
        <v>0</v>
      </c>
      <c r="C953" t="s">
        <v>5</v>
      </c>
      <c r="D953">
        <v>0</v>
      </c>
    </row>
    <row r="954" spans="1:4" x14ac:dyDescent="0.25">
      <c r="A954" t="s">
        <v>402</v>
      </c>
      <c r="B954" t="s">
        <v>0</v>
      </c>
      <c r="C954" t="s">
        <v>2</v>
      </c>
      <c r="D954">
        <v>695</v>
      </c>
    </row>
    <row r="955" spans="1:4" x14ac:dyDescent="0.25">
      <c r="A955" t="s">
        <v>402</v>
      </c>
      <c r="B955" t="s">
        <v>0</v>
      </c>
      <c r="C955" t="s">
        <v>3</v>
      </c>
      <c r="D955">
        <v>2</v>
      </c>
    </row>
    <row r="956" spans="1:4" x14ac:dyDescent="0.25">
      <c r="A956" t="s">
        <v>666</v>
      </c>
      <c r="B956" t="s">
        <v>6</v>
      </c>
      <c r="C956" t="s">
        <v>2</v>
      </c>
      <c r="D956">
        <v>1</v>
      </c>
    </row>
    <row r="957" spans="1:4" x14ac:dyDescent="0.25">
      <c r="A957" t="s">
        <v>666</v>
      </c>
      <c r="B957" t="s">
        <v>6</v>
      </c>
      <c r="C957" t="s">
        <v>3</v>
      </c>
      <c r="D957">
        <v>0</v>
      </c>
    </row>
    <row r="958" spans="1:4" x14ac:dyDescent="0.25">
      <c r="A958" t="s">
        <v>666</v>
      </c>
      <c r="B958" t="s">
        <v>0</v>
      </c>
      <c r="C958" t="s">
        <v>4</v>
      </c>
      <c r="D958">
        <v>0</v>
      </c>
    </row>
    <row r="959" spans="1:4" x14ac:dyDescent="0.25">
      <c r="A959" t="s">
        <v>666</v>
      </c>
      <c r="B959" t="s">
        <v>0</v>
      </c>
      <c r="C959" t="s">
        <v>5</v>
      </c>
      <c r="D959">
        <v>0</v>
      </c>
    </row>
    <row r="960" spans="1:4" x14ac:dyDescent="0.25">
      <c r="A960" t="s">
        <v>666</v>
      </c>
      <c r="B960" t="s">
        <v>0</v>
      </c>
      <c r="C960" t="s">
        <v>2</v>
      </c>
      <c r="D960">
        <v>21</v>
      </c>
    </row>
    <row r="961" spans="1:4" x14ac:dyDescent="0.25">
      <c r="A961" t="s">
        <v>666</v>
      </c>
      <c r="B961" t="s">
        <v>0</v>
      </c>
      <c r="C961" t="s">
        <v>3</v>
      </c>
      <c r="D961">
        <v>0</v>
      </c>
    </row>
    <row r="962" spans="1:4" x14ac:dyDescent="0.25">
      <c r="A962" t="s">
        <v>121</v>
      </c>
      <c r="B962" t="s">
        <v>6</v>
      </c>
      <c r="C962" t="s">
        <v>2</v>
      </c>
      <c r="D962">
        <v>44</v>
      </c>
    </row>
    <row r="963" spans="1:4" x14ac:dyDescent="0.25">
      <c r="A963" t="s">
        <v>121</v>
      </c>
      <c r="B963" t="s">
        <v>6</v>
      </c>
      <c r="C963" t="s">
        <v>3</v>
      </c>
      <c r="D963">
        <v>0</v>
      </c>
    </row>
    <row r="964" spans="1:4" x14ac:dyDescent="0.25">
      <c r="A964" t="s">
        <v>121</v>
      </c>
      <c r="B964" t="s">
        <v>0</v>
      </c>
      <c r="C964" t="s">
        <v>4</v>
      </c>
      <c r="D964">
        <v>533</v>
      </c>
    </row>
    <row r="965" spans="1:4" x14ac:dyDescent="0.25">
      <c r="A965" t="s">
        <v>121</v>
      </c>
      <c r="B965" t="s">
        <v>0</v>
      </c>
      <c r="C965" t="s">
        <v>5</v>
      </c>
      <c r="D965">
        <v>0</v>
      </c>
    </row>
    <row r="966" spans="1:4" x14ac:dyDescent="0.25">
      <c r="A966" t="s">
        <v>121</v>
      </c>
      <c r="B966" t="s">
        <v>0</v>
      </c>
      <c r="C966" t="s">
        <v>2</v>
      </c>
      <c r="D966">
        <v>478</v>
      </c>
    </row>
    <row r="967" spans="1:4" x14ac:dyDescent="0.25">
      <c r="A967" t="s">
        <v>121</v>
      </c>
      <c r="B967" t="s">
        <v>0</v>
      </c>
      <c r="C967" t="s">
        <v>3</v>
      </c>
      <c r="D967">
        <v>8</v>
      </c>
    </row>
    <row r="968" spans="1:4" x14ac:dyDescent="0.25">
      <c r="A968" t="s">
        <v>122</v>
      </c>
      <c r="B968" t="s">
        <v>6</v>
      </c>
      <c r="C968" t="s">
        <v>2</v>
      </c>
      <c r="D968">
        <v>14</v>
      </c>
    </row>
    <row r="969" spans="1:4" x14ac:dyDescent="0.25">
      <c r="A969" t="s">
        <v>122</v>
      </c>
      <c r="B969" t="s">
        <v>6</v>
      </c>
      <c r="C969" t="s">
        <v>3</v>
      </c>
      <c r="D969">
        <v>0</v>
      </c>
    </row>
    <row r="970" spans="1:4" x14ac:dyDescent="0.25">
      <c r="A970" t="s">
        <v>122</v>
      </c>
      <c r="B970" t="s">
        <v>0</v>
      </c>
      <c r="C970" t="s">
        <v>4</v>
      </c>
      <c r="D970">
        <v>33</v>
      </c>
    </row>
    <row r="971" spans="1:4" x14ac:dyDescent="0.25">
      <c r="A971" t="s">
        <v>122</v>
      </c>
      <c r="B971" t="s">
        <v>0</v>
      </c>
      <c r="C971" t="s">
        <v>5</v>
      </c>
      <c r="D971">
        <v>0</v>
      </c>
    </row>
    <row r="972" spans="1:4" x14ac:dyDescent="0.25">
      <c r="A972" t="s">
        <v>122</v>
      </c>
      <c r="B972" t="s">
        <v>0</v>
      </c>
      <c r="C972" t="s">
        <v>2</v>
      </c>
      <c r="D972">
        <v>351</v>
      </c>
    </row>
    <row r="973" spans="1:4" x14ac:dyDescent="0.25">
      <c r="A973" t="s">
        <v>122</v>
      </c>
      <c r="B973" t="s">
        <v>0</v>
      </c>
      <c r="C973" t="s">
        <v>3</v>
      </c>
      <c r="D973">
        <v>0</v>
      </c>
    </row>
    <row r="974" spans="1:4" x14ac:dyDescent="0.25">
      <c r="A974" t="s">
        <v>403</v>
      </c>
      <c r="B974" t="s">
        <v>6</v>
      </c>
      <c r="C974" t="s">
        <v>2</v>
      </c>
      <c r="D974">
        <v>1</v>
      </c>
    </row>
    <row r="975" spans="1:4" x14ac:dyDescent="0.25">
      <c r="A975" t="s">
        <v>403</v>
      </c>
      <c r="B975" t="s">
        <v>6</v>
      </c>
      <c r="C975" t="s">
        <v>3</v>
      </c>
      <c r="D975">
        <v>0</v>
      </c>
    </row>
    <row r="976" spans="1:4" x14ac:dyDescent="0.25">
      <c r="A976" t="s">
        <v>403</v>
      </c>
      <c r="B976" t="s">
        <v>0</v>
      </c>
      <c r="C976" t="s">
        <v>4</v>
      </c>
      <c r="D976">
        <v>0</v>
      </c>
    </row>
    <row r="977" spans="1:4" x14ac:dyDescent="0.25">
      <c r="A977" t="s">
        <v>403</v>
      </c>
      <c r="B977" t="s">
        <v>0</v>
      </c>
      <c r="C977" t="s">
        <v>5</v>
      </c>
      <c r="D977">
        <v>0</v>
      </c>
    </row>
    <row r="978" spans="1:4" x14ac:dyDescent="0.25">
      <c r="A978" t="s">
        <v>403</v>
      </c>
      <c r="B978" t="s">
        <v>0</v>
      </c>
      <c r="C978" t="s">
        <v>2</v>
      </c>
      <c r="D978">
        <v>14</v>
      </c>
    </row>
    <row r="979" spans="1:4" x14ac:dyDescent="0.25">
      <c r="A979" t="s">
        <v>403</v>
      </c>
      <c r="B979" t="s">
        <v>0</v>
      </c>
      <c r="C979" t="s">
        <v>3</v>
      </c>
      <c r="D979">
        <v>0</v>
      </c>
    </row>
    <row r="980" spans="1:4" x14ac:dyDescent="0.25">
      <c r="A980" t="s">
        <v>123</v>
      </c>
      <c r="B980" t="s">
        <v>6</v>
      </c>
      <c r="C980" t="s">
        <v>2</v>
      </c>
      <c r="D980">
        <v>1</v>
      </c>
    </row>
    <row r="981" spans="1:4" x14ac:dyDescent="0.25">
      <c r="A981" t="s">
        <v>123</v>
      </c>
      <c r="B981" t="s">
        <v>6</v>
      </c>
      <c r="C981" t="s">
        <v>3</v>
      </c>
      <c r="D981">
        <v>0</v>
      </c>
    </row>
    <row r="982" spans="1:4" x14ac:dyDescent="0.25">
      <c r="A982" t="s">
        <v>123</v>
      </c>
      <c r="B982" t="s">
        <v>0</v>
      </c>
      <c r="C982" t="s">
        <v>4</v>
      </c>
      <c r="D982">
        <v>0</v>
      </c>
    </row>
    <row r="983" spans="1:4" x14ac:dyDescent="0.25">
      <c r="A983" t="s">
        <v>123</v>
      </c>
      <c r="B983" t="s">
        <v>0</v>
      </c>
      <c r="C983" t="s">
        <v>5</v>
      </c>
      <c r="D983">
        <v>0</v>
      </c>
    </row>
    <row r="984" spans="1:4" x14ac:dyDescent="0.25">
      <c r="A984" t="s">
        <v>123</v>
      </c>
      <c r="B984" t="s">
        <v>0</v>
      </c>
      <c r="C984" t="s">
        <v>2</v>
      </c>
      <c r="D984">
        <v>19</v>
      </c>
    </row>
    <row r="985" spans="1:4" x14ac:dyDescent="0.25">
      <c r="A985" t="s">
        <v>123</v>
      </c>
      <c r="B985" t="s">
        <v>0</v>
      </c>
      <c r="C985" t="s">
        <v>3</v>
      </c>
      <c r="D985">
        <v>2</v>
      </c>
    </row>
    <row r="986" spans="1:4" x14ac:dyDescent="0.25">
      <c r="A986" t="s">
        <v>124</v>
      </c>
      <c r="B986" t="s">
        <v>6</v>
      </c>
      <c r="C986" t="s">
        <v>2</v>
      </c>
      <c r="D986">
        <v>4</v>
      </c>
    </row>
    <row r="987" spans="1:4" x14ac:dyDescent="0.25">
      <c r="A987" t="s">
        <v>124</v>
      </c>
      <c r="B987" t="s">
        <v>6</v>
      </c>
      <c r="C987" t="s">
        <v>3</v>
      </c>
      <c r="D987">
        <v>0</v>
      </c>
    </row>
    <row r="988" spans="1:4" x14ac:dyDescent="0.25">
      <c r="A988" t="s">
        <v>124</v>
      </c>
      <c r="B988" t="s">
        <v>0</v>
      </c>
      <c r="C988" t="s">
        <v>4</v>
      </c>
      <c r="D988">
        <v>11</v>
      </c>
    </row>
    <row r="989" spans="1:4" x14ac:dyDescent="0.25">
      <c r="A989" t="s">
        <v>124</v>
      </c>
      <c r="B989" t="s">
        <v>0</v>
      </c>
      <c r="C989" t="s">
        <v>5</v>
      </c>
      <c r="D989">
        <v>0</v>
      </c>
    </row>
    <row r="990" spans="1:4" x14ac:dyDescent="0.25">
      <c r="A990" t="s">
        <v>124</v>
      </c>
      <c r="B990" t="s">
        <v>0</v>
      </c>
      <c r="C990" t="s">
        <v>2</v>
      </c>
      <c r="D990">
        <v>37</v>
      </c>
    </row>
    <row r="991" spans="1:4" x14ac:dyDescent="0.25">
      <c r="A991" t="s">
        <v>124</v>
      </c>
      <c r="B991" t="s">
        <v>0</v>
      </c>
      <c r="C991" t="s">
        <v>3</v>
      </c>
      <c r="D991">
        <v>1</v>
      </c>
    </row>
    <row r="992" spans="1:4" x14ac:dyDescent="0.25">
      <c r="A992" t="s">
        <v>125</v>
      </c>
      <c r="B992" t="s">
        <v>6</v>
      </c>
      <c r="C992" t="s">
        <v>2</v>
      </c>
      <c r="D992">
        <v>1</v>
      </c>
    </row>
    <row r="993" spans="1:4" x14ac:dyDescent="0.25">
      <c r="A993" t="s">
        <v>125</v>
      </c>
      <c r="B993" t="s">
        <v>6</v>
      </c>
      <c r="C993" t="s">
        <v>3</v>
      </c>
      <c r="D993">
        <v>1</v>
      </c>
    </row>
    <row r="994" spans="1:4" x14ac:dyDescent="0.25">
      <c r="A994" t="s">
        <v>125</v>
      </c>
      <c r="B994" t="s">
        <v>0</v>
      </c>
      <c r="C994" t="s">
        <v>4</v>
      </c>
      <c r="D994">
        <v>0</v>
      </c>
    </row>
    <row r="995" spans="1:4" x14ac:dyDescent="0.25">
      <c r="A995" t="s">
        <v>125</v>
      </c>
      <c r="B995" t="s">
        <v>0</v>
      </c>
      <c r="C995" t="s">
        <v>5</v>
      </c>
      <c r="D995">
        <v>1</v>
      </c>
    </row>
    <row r="996" spans="1:4" x14ac:dyDescent="0.25">
      <c r="A996" t="s">
        <v>125</v>
      </c>
      <c r="B996" t="s">
        <v>0</v>
      </c>
      <c r="C996" t="s">
        <v>2</v>
      </c>
      <c r="D996">
        <v>48</v>
      </c>
    </row>
    <row r="997" spans="1:4" x14ac:dyDescent="0.25">
      <c r="A997" t="s">
        <v>125</v>
      </c>
      <c r="B997" t="s">
        <v>0</v>
      </c>
      <c r="C997" t="s">
        <v>3</v>
      </c>
      <c r="D997">
        <v>1</v>
      </c>
    </row>
    <row r="998" spans="1:4" x14ac:dyDescent="0.25">
      <c r="A998" t="s">
        <v>126</v>
      </c>
      <c r="B998" t="s">
        <v>6</v>
      </c>
      <c r="C998" t="s">
        <v>2</v>
      </c>
      <c r="D998">
        <v>1</v>
      </c>
    </row>
    <row r="999" spans="1:4" x14ac:dyDescent="0.25">
      <c r="A999" t="s">
        <v>126</v>
      </c>
      <c r="B999" t="s">
        <v>6</v>
      </c>
      <c r="C999" t="s">
        <v>3</v>
      </c>
      <c r="D999">
        <v>0</v>
      </c>
    </row>
    <row r="1000" spans="1:4" x14ac:dyDescent="0.25">
      <c r="A1000" t="s">
        <v>126</v>
      </c>
      <c r="B1000" t="s">
        <v>0</v>
      </c>
      <c r="C1000" t="s">
        <v>4</v>
      </c>
      <c r="D1000">
        <v>0</v>
      </c>
    </row>
    <row r="1001" spans="1:4" x14ac:dyDescent="0.25">
      <c r="A1001" t="s">
        <v>126</v>
      </c>
      <c r="B1001" t="s">
        <v>0</v>
      </c>
      <c r="C1001" t="s">
        <v>5</v>
      </c>
      <c r="D1001">
        <v>0</v>
      </c>
    </row>
    <row r="1002" spans="1:4" x14ac:dyDescent="0.25">
      <c r="A1002" t="s">
        <v>126</v>
      </c>
      <c r="B1002" t="s">
        <v>0</v>
      </c>
      <c r="C1002" t="s">
        <v>2</v>
      </c>
      <c r="D1002">
        <v>19</v>
      </c>
    </row>
    <row r="1003" spans="1:4" x14ac:dyDescent="0.25">
      <c r="A1003" t="s">
        <v>126</v>
      </c>
      <c r="B1003" t="s">
        <v>0</v>
      </c>
      <c r="C1003" t="s">
        <v>3</v>
      </c>
      <c r="D1003">
        <v>0</v>
      </c>
    </row>
    <row r="1004" spans="1:4" x14ac:dyDescent="0.25">
      <c r="A1004" t="s">
        <v>127</v>
      </c>
      <c r="B1004" t="s">
        <v>6</v>
      </c>
      <c r="C1004" t="s">
        <v>2</v>
      </c>
      <c r="D1004">
        <v>3</v>
      </c>
    </row>
    <row r="1005" spans="1:4" x14ac:dyDescent="0.25">
      <c r="A1005" t="s">
        <v>127</v>
      </c>
      <c r="B1005" t="s">
        <v>6</v>
      </c>
      <c r="C1005" t="s">
        <v>3</v>
      </c>
      <c r="D1005">
        <v>0</v>
      </c>
    </row>
    <row r="1006" spans="1:4" x14ac:dyDescent="0.25">
      <c r="A1006" t="s">
        <v>127</v>
      </c>
      <c r="B1006" t="s">
        <v>0</v>
      </c>
      <c r="C1006" t="s">
        <v>4</v>
      </c>
      <c r="D1006">
        <v>0</v>
      </c>
    </row>
    <row r="1007" spans="1:4" x14ac:dyDescent="0.25">
      <c r="A1007" t="s">
        <v>127</v>
      </c>
      <c r="B1007" t="s">
        <v>0</v>
      </c>
      <c r="C1007" t="s">
        <v>5</v>
      </c>
      <c r="D1007">
        <v>0</v>
      </c>
    </row>
    <row r="1008" spans="1:4" x14ac:dyDescent="0.25">
      <c r="A1008" t="s">
        <v>127</v>
      </c>
      <c r="B1008" t="s">
        <v>0</v>
      </c>
      <c r="C1008" t="s">
        <v>2</v>
      </c>
      <c r="D1008">
        <v>57</v>
      </c>
    </row>
    <row r="1009" spans="1:4" x14ac:dyDescent="0.25">
      <c r="A1009" t="s">
        <v>127</v>
      </c>
      <c r="B1009" t="s">
        <v>0</v>
      </c>
      <c r="C1009" t="s">
        <v>3</v>
      </c>
      <c r="D1009">
        <v>0</v>
      </c>
    </row>
    <row r="1010" spans="1:4" x14ac:dyDescent="0.25">
      <c r="A1010" t="s">
        <v>128</v>
      </c>
      <c r="B1010" t="s">
        <v>6</v>
      </c>
      <c r="C1010" t="s">
        <v>2</v>
      </c>
      <c r="D1010">
        <v>24</v>
      </c>
    </row>
    <row r="1011" spans="1:4" x14ac:dyDescent="0.25">
      <c r="A1011" t="s">
        <v>128</v>
      </c>
      <c r="B1011" t="s">
        <v>6</v>
      </c>
      <c r="C1011" t="s">
        <v>3</v>
      </c>
      <c r="D1011">
        <v>0</v>
      </c>
    </row>
    <row r="1012" spans="1:4" x14ac:dyDescent="0.25">
      <c r="A1012" t="s">
        <v>128</v>
      </c>
      <c r="B1012" t="s">
        <v>0</v>
      </c>
      <c r="C1012" t="s">
        <v>4</v>
      </c>
      <c r="D1012">
        <v>136</v>
      </c>
    </row>
    <row r="1013" spans="1:4" x14ac:dyDescent="0.25">
      <c r="A1013" t="s">
        <v>128</v>
      </c>
      <c r="B1013" t="s">
        <v>0</v>
      </c>
      <c r="C1013" t="s">
        <v>5</v>
      </c>
      <c r="D1013">
        <v>0</v>
      </c>
    </row>
    <row r="1014" spans="1:4" x14ac:dyDescent="0.25">
      <c r="A1014" t="s">
        <v>128</v>
      </c>
      <c r="B1014" t="s">
        <v>0</v>
      </c>
      <c r="C1014" t="s">
        <v>2</v>
      </c>
      <c r="D1014">
        <v>373</v>
      </c>
    </row>
    <row r="1015" spans="1:4" x14ac:dyDescent="0.25">
      <c r="A1015" t="s">
        <v>128</v>
      </c>
      <c r="B1015" t="s">
        <v>0</v>
      </c>
      <c r="C1015" t="s">
        <v>3</v>
      </c>
      <c r="D1015">
        <v>0</v>
      </c>
    </row>
    <row r="1016" spans="1:4" x14ac:dyDescent="0.25">
      <c r="A1016" t="s">
        <v>129</v>
      </c>
      <c r="B1016" t="s">
        <v>6</v>
      </c>
      <c r="C1016" t="s">
        <v>2</v>
      </c>
      <c r="D1016">
        <v>5</v>
      </c>
    </row>
    <row r="1017" spans="1:4" x14ac:dyDescent="0.25">
      <c r="A1017" t="s">
        <v>129</v>
      </c>
      <c r="B1017" t="s">
        <v>6</v>
      </c>
      <c r="C1017" t="s">
        <v>3</v>
      </c>
      <c r="D1017">
        <v>0</v>
      </c>
    </row>
    <row r="1018" spans="1:4" x14ac:dyDescent="0.25">
      <c r="A1018" t="s">
        <v>129</v>
      </c>
      <c r="B1018" t="s">
        <v>0</v>
      </c>
      <c r="C1018" t="s">
        <v>4</v>
      </c>
      <c r="D1018">
        <v>1</v>
      </c>
    </row>
    <row r="1019" spans="1:4" x14ac:dyDescent="0.25">
      <c r="A1019" t="s">
        <v>129</v>
      </c>
      <c r="B1019" t="s">
        <v>0</v>
      </c>
      <c r="C1019" t="s">
        <v>5</v>
      </c>
      <c r="D1019">
        <v>0</v>
      </c>
    </row>
    <row r="1020" spans="1:4" x14ac:dyDescent="0.25">
      <c r="A1020" t="s">
        <v>129</v>
      </c>
      <c r="B1020" t="s">
        <v>0</v>
      </c>
      <c r="C1020" t="s">
        <v>2</v>
      </c>
      <c r="D1020">
        <v>101</v>
      </c>
    </row>
    <row r="1021" spans="1:4" x14ac:dyDescent="0.25">
      <c r="A1021" t="s">
        <v>129</v>
      </c>
      <c r="B1021" t="s">
        <v>0</v>
      </c>
      <c r="C1021" t="s">
        <v>3</v>
      </c>
      <c r="D1021">
        <v>2</v>
      </c>
    </row>
    <row r="1022" spans="1:4" x14ac:dyDescent="0.25">
      <c r="A1022" t="s">
        <v>130</v>
      </c>
      <c r="B1022" t="s">
        <v>6</v>
      </c>
      <c r="C1022" t="s">
        <v>2</v>
      </c>
      <c r="D1022">
        <v>3</v>
      </c>
    </row>
    <row r="1023" spans="1:4" x14ac:dyDescent="0.25">
      <c r="A1023" t="s">
        <v>130</v>
      </c>
      <c r="B1023" t="s">
        <v>6</v>
      </c>
      <c r="C1023" t="s">
        <v>3</v>
      </c>
      <c r="D1023">
        <v>0</v>
      </c>
    </row>
    <row r="1024" spans="1:4" x14ac:dyDescent="0.25">
      <c r="A1024" t="s">
        <v>130</v>
      </c>
      <c r="B1024" t="s">
        <v>0</v>
      </c>
      <c r="C1024" t="s">
        <v>4</v>
      </c>
      <c r="D1024">
        <v>5</v>
      </c>
    </row>
    <row r="1025" spans="1:4" x14ac:dyDescent="0.25">
      <c r="A1025" t="s">
        <v>130</v>
      </c>
      <c r="B1025" t="s">
        <v>0</v>
      </c>
      <c r="C1025" t="s">
        <v>5</v>
      </c>
      <c r="D1025">
        <v>0</v>
      </c>
    </row>
    <row r="1026" spans="1:4" x14ac:dyDescent="0.25">
      <c r="A1026" t="s">
        <v>130</v>
      </c>
      <c r="B1026" t="s">
        <v>0</v>
      </c>
      <c r="C1026" t="s">
        <v>2</v>
      </c>
      <c r="D1026">
        <v>43</v>
      </c>
    </row>
    <row r="1027" spans="1:4" x14ac:dyDescent="0.25">
      <c r="A1027" t="s">
        <v>130</v>
      </c>
      <c r="B1027" t="s">
        <v>0</v>
      </c>
      <c r="C1027" t="s">
        <v>3</v>
      </c>
      <c r="D1027">
        <v>0</v>
      </c>
    </row>
    <row r="1028" spans="1:4" x14ac:dyDescent="0.25">
      <c r="A1028" t="s">
        <v>131</v>
      </c>
      <c r="B1028" t="s">
        <v>6</v>
      </c>
      <c r="C1028" t="s">
        <v>2</v>
      </c>
      <c r="D1028">
        <v>1</v>
      </c>
    </row>
    <row r="1029" spans="1:4" x14ac:dyDescent="0.25">
      <c r="A1029" t="s">
        <v>131</v>
      </c>
      <c r="B1029" t="s">
        <v>6</v>
      </c>
      <c r="C1029" t="s">
        <v>3</v>
      </c>
      <c r="D1029">
        <v>0</v>
      </c>
    </row>
    <row r="1030" spans="1:4" x14ac:dyDescent="0.25">
      <c r="A1030" t="s">
        <v>131</v>
      </c>
      <c r="B1030" t="s">
        <v>0</v>
      </c>
      <c r="C1030" t="s">
        <v>4</v>
      </c>
      <c r="D1030">
        <v>0</v>
      </c>
    </row>
    <row r="1031" spans="1:4" x14ac:dyDescent="0.25">
      <c r="A1031" t="s">
        <v>131</v>
      </c>
      <c r="B1031" t="s">
        <v>0</v>
      </c>
      <c r="C1031" t="s">
        <v>5</v>
      </c>
      <c r="D1031">
        <v>0</v>
      </c>
    </row>
    <row r="1032" spans="1:4" x14ac:dyDescent="0.25">
      <c r="A1032" t="s">
        <v>131</v>
      </c>
      <c r="B1032" t="s">
        <v>0</v>
      </c>
      <c r="C1032" t="s">
        <v>2</v>
      </c>
      <c r="D1032">
        <v>4</v>
      </c>
    </row>
    <row r="1033" spans="1:4" x14ac:dyDescent="0.25">
      <c r="A1033" t="s">
        <v>131</v>
      </c>
      <c r="B1033" t="s">
        <v>0</v>
      </c>
      <c r="C1033" t="s">
        <v>3</v>
      </c>
      <c r="D1033">
        <v>0</v>
      </c>
    </row>
    <row r="1034" spans="1:4" x14ac:dyDescent="0.25">
      <c r="A1034" t="s">
        <v>132</v>
      </c>
      <c r="B1034" t="s">
        <v>6</v>
      </c>
      <c r="C1034" t="s">
        <v>2</v>
      </c>
      <c r="D1034">
        <v>2</v>
      </c>
    </row>
    <row r="1035" spans="1:4" x14ac:dyDescent="0.25">
      <c r="A1035" t="s">
        <v>132</v>
      </c>
      <c r="B1035" t="s">
        <v>6</v>
      </c>
      <c r="C1035" t="s">
        <v>3</v>
      </c>
      <c r="D1035">
        <v>0</v>
      </c>
    </row>
    <row r="1036" spans="1:4" x14ac:dyDescent="0.25">
      <c r="A1036" t="s">
        <v>132</v>
      </c>
      <c r="B1036" t="s">
        <v>0</v>
      </c>
      <c r="C1036" t="s">
        <v>4</v>
      </c>
      <c r="D1036">
        <v>0</v>
      </c>
    </row>
    <row r="1037" spans="1:4" x14ac:dyDescent="0.25">
      <c r="A1037" t="s">
        <v>132</v>
      </c>
      <c r="B1037" t="s">
        <v>0</v>
      </c>
      <c r="C1037" t="s">
        <v>5</v>
      </c>
      <c r="D1037">
        <v>0</v>
      </c>
    </row>
    <row r="1038" spans="1:4" x14ac:dyDescent="0.25">
      <c r="A1038" t="s">
        <v>132</v>
      </c>
      <c r="B1038" t="s">
        <v>0</v>
      </c>
      <c r="C1038" t="s">
        <v>2</v>
      </c>
      <c r="D1038">
        <v>51</v>
      </c>
    </row>
    <row r="1039" spans="1:4" x14ac:dyDescent="0.25">
      <c r="A1039" t="s">
        <v>132</v>
      </c>
      <c r="B1039" t="s">
        <v>0</v>
      </c>
      <c r="C1039" t="s">
        <v>3</v>
      </c>
      <c r="D1039">
        <v>1</v>
      </c>
    </row>
    <row r="1040" spans="1:4" x14ac:dyDescent="0.25">
      <c r="A1040" t="s">
        <v>133</v>
      </c>
      <c r="B1040" t="s">
        <v>6</v>
      </c>
      <c r="C1040" t="s">
        <v>2</v>
      </c>
      <c r="D1040">
        <v>1</v>
      </c>
    </row>
    <row r="1041" spans="1:4" x14ac:dyDescent="0.25">
      <c r="A1041" t="s">
        <v>133</v>
      </c>
      <c r="B1041" t="s">
        <v>6</v>
      </c>
      <c r="C1041" t="s">
        <v>3</v>
      </c>
      <c r="D1041">
        <v>0</v>
      </c>
    </row>
    <row r="1042" spans="1:4" x14ac:dyDescent="0.25">
      <c r="A1042" t="s">
        <v>133</v>
      </c>
      <c r="B1042" t="s">
        <v>0</v>
      </c>
      <c r="C1042" t="s">
        <v>4</v>
      </c>
      <c r="D1042">
        <v>0</v>
      </c>
    </row>
    <row r="1043" spans="1:4" x14ac:dyDescent="0.25">
      <c r="A1043" t="s">
        <v>133</v>
      </c>
      <c r="B1043" t="s">
        <v>0</v>
      </c>
      <c r="C1043" t="s">
        <v>5</v>
      </c>
      <c r="D1043">
        <v>0</v>
      </c>
    </row>
    <row r="1044" spans="1:4" x14ac:dyDescent="0.25">
      <c r="A1044" t="s">
        <v>133</v>
      </c>
      <c r="B1044" t="s">
        <v>0</v>
      </c>
      <c r="C1044" t="s">
        <v>2</v>
      </c>
      <c r="D1044">
        <v>6</v>
      </c>
    </row>
    <row r="1045" spans="1:4" x14ac:dyDescent="0.25">
      <c r="A1045" t="s">
        <v>133</v>
      </c>
      <c r="B1045" t="s">
        <v>0</v>
      </c>
      <c r="C1045" t="s">
        <v>3</v>
      </c>
      <c r="D1045">
        <v>0</v>
      </c>
    </row>
    <row r="1046" spans="1:4" x14ac:dyDescent="0.25">
      <c r="A1046" t="s">
        <v>134</v>
      </c>
      <c r="B1046" t="s">
        <v>6</v>
      </c>
      <c r="C1046" t="s">
        <v>2</v>
      </c>
      <c r="D1046">
        <v>1</v>
      </c>
    </row>
    <row r="1047" spans="1:4" x14ac:dyDescent="0.25">
      <c r="A1047" t="s">
        <v>134</v>
      </c>
      <c r="B1047" t="s">
        <v>6</v>
      </c>
      <c r="C1047" t="s">
        <v>3</v>
      </c>
      <c r="D1047">
        <v>0</v>
      </c>
    </row>
    <row r="1048" spans="1:4" x14ac:dyDescent="0.25">
      <c r="A1048" t="s">
        <v>134</v>
      </c>
      <c r="B1048" t="s">
        <v>0</v>
      </c>
      <c r="C1048" t="s">
        <v>4</v>
      </c>
      <c r="D1048">
        <v>0</v>
      </c>
    </row>
    <row r="1049" spans="1:4" x14ac:dyDescent="0.25">
      <c r="A1049" t="s">
        <v>134</v>
      </c>
      <c r="B1049" t="s">
        <v>0</v>
      </c>
      <c r="C1049" t="s">
        <v>5</v>
      </c>
      <c r="D1049">
        <v>0</v>
      </c>
    </row>
    <row r="1050" spans="1:4" x14ac:dyDescent="0.25">
      <c r="A1050" t="s">
        <v>134</v>
      </c>
      <c r="B1050" t="s">
        <v>0</v>
      </c>
      <c r="C1050" t="s">
        <v>2</v>
      </c>
      <c r="D1050">
        <v>7</v>
      </c>
    </row>
    <row r="1051" spans="1:4" x14ac:dyDescent="0.25">
      <c r="A1051" t="s">
        <v>134</v>
      </c>
      <c r="B1051" t="s">
        <v>0</v>
      </c>
      <c r="C1051" t="s">
        <v>3</v>
      </c>
      <c r="D1051">
        <v>0</v>
      </c>
    </row>
    <row r="1052" spans="1:4" x14ac:dyDescent="0.25">
      <c r="A1052" t="s">
        <v>135</v>
      </c>
      <c r="B1052" t="s">
        <v>6</v>
      </c>
      <c r="C1052" t="s">
        <v>2</v>
      </c>
      <c r="D1052">
        <v>1</v>
      </c>
    </row>
    <row r="1053" spans="1:4" x14ac:dyDescent="0.25">
      <c r="A1053" t="s">
        <v>135</v>
      </c>
      <c r="B1053" t="s">
        <v>6</v>
      </c>
      <c r="C1053" t="s">
        <v>3</v>
      </c>
      <c r="D1053">
        <v>0</v>
      </c>
    </row>
    <row r="1054" spans="1:4" x14ac:dyDescent="0.25">
      <c r="A1054" t="s">
        <v>135</v>
      </c>
      <c r="B1054" t="s">
        <v>0</v>
      </c>
      <c r="C1054" t="s">
        <v>4</v>
      </c>
      <c r="D1054">
        <v>0</v>
      </c>
    </row>
    <row r="1055" spans="1:4" x14ac:dyDescent="0.25">
      <c r="A1055" t="s">
        <v>135</v>
      </c>
      <c r="B1055" t="s">
        <v>0</v>
      </c>
      <c r="C1055" t="s">
        <v>5</v>
      </c>
      <c r="D1055">
        <v>0</v>
      </c>
    </row>
    <row r="1056" spans="1:4" x14ac:dyDescent="0.25">
      <c r="A1056" t="s">
        <v>135</v>
      </c>
      <c r="B1056" t="s">
        <v>0</v>
      </c>
      <c r="C1056" t="s">
        <v>2</v>
      </c>
      <c r="D1056">
        <v>14</v>
      </c>
    </row>
    <row r="1057" spans="1:4" x14ac:dyDescent="0.25">
      <c r="A1057" t="s">
        <v>135</v>
      </c>
      <c r="B1057" t="s">
        <v>0</v>
      </c>
      <c r="C1057" t="s">
        <v>3</v>
      </c>
      <c r="D1057">
        <v>0</v>
      </c>
    </row>
    <row r="1058" spans="1:4" x14ac:dyDescent="0.25">
      <c r="A1058" t="s">
        <v>136</v>
      </c>
      <c r="B1058" t="s">
        <v>6</v>
      </c>
      <c r="C1058" t="s">
        <v>2</v>
      </c>
      <c r="D1058">
        <v>2</v>
      </c>
    </row>
    <row r="1059" spans="1:4" x14ac:dyDescent="0.25">
      <c r="A1059" t="s">
        <v>136</v>
      </c>
      <c r="B1059" t="s">
        <v>6</v>
      </c>
      <c r="C1059" t="s">
        <v>3</v>
      </c>
      <c r="D1059">
        <v>0</v>
      </c>
    </row>
    <row r="1060" spans="1:4" x14ac:dyDescent="0.25">
      <c r="A1060" t="s">
        <v>136</v>
      </c>
      <c r="B1060" t="s">
        <v>0</v>
      </c>
      <c r="C1060" t="s">
        <v>4</v>
      </c>
      <c r="D1060">
        <v>0</v>
      </c>
    </row>
    <row r="1061" spans="1:4" x14ac:dyDescent="0.25">
      <c r="A1061" t="s">
        <v>136</v>
      </c>
      <c r="B1061" t="s">
        <v>0</v>
      </c>
      <c r="C1061" t="s">
        <v>5</v>
      </c>
      <c r="D1061">
        <v>0</v>
      </c>
    </row>
    <row r="1062" spans="1:4" x14ac:dyDescent="0.25">
      <c r="A1062" t="s">
        <v>136</v>
      </c>
      <c r="B1062" t="s">
        <v>0</v>
      </c>
      <c r="C1062" t="s">
        <v>2</v>
      </c>
      <c r="D1062">
        <v>40</v>
      </c>
    </row>
    <row r="1063" spans="1:4" x14ac:dyDescent="0.25">
      <c r="A1063" t="s">
        <v>136</v>
      </c>
      <c r="B1063" t="s">
        <v>0</v>
      </c>
      <c r="C1063" t="s">
        <v>3</v>
      </c>
      <c r="D1063">
        <v>1</v>
      </c>
    </row>
    <row r="1064" spans="1:4" x14ac:dyDescent="0.25">
      <c r="A1064" t="s">
        <v>137</v>
      </c>
      <c r="B1064" t="s">
        <v>6</v>
      </c>
      <c r="C1064" t="s">
        <v>2</v>
      </c>
      <c r="D1064">
        <v>4</v>
      </c>
    </row>
    <row r="1065" spans="1:4" x14ac:dyDescent="0.25">
      <c r="A1065" t="s">
        <v>137</v>
      </c>
      <c r="B1065" t="s">
        <v>6</v>
      </c>
      <c r="C1065" t="s">
        <v>3</v>
      </c>
      <c r="D1065">
        <v>0</v>
      </c>
    </row>
    <row r="1066" spans="1:4" x14ac:dyDescent="0.25">
      <c r="A1066" t="s">
        <v>137</v>
      </c>
      <c r="B1066" t="s">
        <v>0</v>
      </c>
      <c r="C1066" t="s">
        <v>4</v>
      </c>
      <c r="D1066">
        <v>1</v>
      </c>
    </row>
    <row r="1067" spans="1:4" x14ac:dyDescent="0.25">
      <c r="A1067" t="s">
        <v>137</v>
      </c>
      <c r="B1067" t="s">
        <v>0</v>
      </c>
      <c r="C1067" t="s">
        <v>5</v>
      </c>
      <c r="D1067">
        <v>1</v>
      </c>
    </row>
    <row r="1068" spans="1:4" x14ac:dyDescent="0.25">
      <c r="A1068" t="s">
        <v>137</v>
      </c>
      <c r="B1068" t="s">
        <v>0</v>
      </c>
      <c r="C1068" t="s">
        <v>2</v>
      </c>
      <c r="D1068">
        <v>107</v>
      </c>
    </row>
    <row r="1069" spans="1:4" x14ac:dyDescent="0.25">
      <c r="A1069" t="s">
        <v>137</v>
      </c>
      <c r="B1069" t="s">
        <v>0</v>
      </c>
      <c r="C1069" t="s">
        <v>3</v>
      </c>
      <c r="D1069">
        <v>6</v>
      </c>
    </row>
    <row r="1070" spans="1:4" x14ac:dyDescent="0.25">
      <c r="A1070" t="s">
        <v>138</v>
      </c>
      <c r="B1070" t="s">
        <v>6</v>
      </c>
      <c r="C1070" t="s">
        <v>2</v>
      </c>
      <c r="D1070">
        <v>6</v>
      </c>
    </row>
    <row r="1071" spans="1:4" x14ac:dyDescent="0.25">
      <c r="A1071" t="s">
        <v>138</v>
      </c>
      <c r="B1071" t="s">
        <v>6</v>
      </c>
      <c r="C1071" t="s">
        <v>3</v>
      </c>
      <c r="D1071">
        <v>0</v>
      </c>
    </row>
    <row r="1072" spans="1:4" x14ac:dyDescent="0.25">
      <c r="A1072" t="s">
        <v>138</v>
      </c>
      <c r="B1072" t="s">
        <v>0</v>
      </c>
      <c r="C1072" t="s">
        <v>4</v>
      </c>
      <c r="D1072">
        <v>0</v>
      </c>
    </row>
    <row r="1073" spans="1:4" x14ac:dyDescent="0.25">
      <c r="A1073" t="s">
        <v>138</v>
      </c>
      <c r="B1073" t="s">
        <v>0</v>
      </c>
      <c r="C1073" t="s">
        <v>5</v>
      </c>
      <c r="D1073">
        <v>0</v>
      </c>
    </row>
    <row r="1074" spans="1:4" x14ac:dyDescent="0.25">
      <c r="A1074" t="s">
        <v>138</v>
      </c>
      <c r="B1074" t="s">
        <v>0</v>
      </c>
      <c r="C1074" t="s">
        <v>2</v>
      </c>
      <c r="D1074">
        <v>174</v>
      </c>
    </row>
    <row r="1075" spans="1:4" x14ac:dyDescent="0.25">
      <c r="A1075" t="s">
        <v>138</v>
      </c>
      <c r="B1075" t="s">
        <v>0</v>
      </c>
      <c r="C1075" t="s">
        <v>3</v>
      </c>
      <c r="D1075">
        <v>7</v>
      </c>
    </row>
    <row r="1076" spans="1:4" x14ac:dyDescent="0.25">
      <c r="A1076" t="s">
        <v>274</v>
      </c>
      <c r="B1076" t="s">
        <v>6</v>
      </c>
      <c r="C1076" t="s">
        <v>2</v>
      </c>
      <c r="D1076">
        <v>1</v>
      </c>
    </row>
    <row r="1077" spans="1:4" x14ac:dyDescent="0.25">
      <c r="A1077" t="s">
        <v>274</v>
      </c>
      <c r="B1077" t="s">
        <v>6</v>
      </c>
      <c r="C1077" t="s">
        <v>3</v>
      </c>
      <c r="D1077">
        <v>0</v>
      </c>
    </row>
    <row r="1078" spans="1:4" x14ac:dyDescent="0.25">
      <c r="A1078" t="s">
        <v>274</v>
      </c>
      <c r="B1078" t="s">
        <v>0</v>
      </c>
      <c r="C1078" t="s">
        <v>4</v>
      </c>
      <c r="D1078">
        <v>0</v>
      </c>
    </row>
    <row r="1079" spans="1:4" x14ac:dyDescent="0.25">
      <c r="A1079" t="s">
        <v>274</v>
      </c>
      <c r="B1079" t="s">
        <v>0</v>
      </c>
      <c r="C1079" t="s">
        <v>5</v>
      </c>
      <c r="D1079">
        <v>0</v>
      </c>
    </row>
    <row r="1080" spans="1:4" x14ac:dyDescent="0.25">
      <c r="A1080" t="s">
        <v>274</v>
      </c>
      <c r="B1080" t="s">
        <v>0</v>
      </c>
      <c r="C1080" t="s">
        <v>2</v>
      </c>
      <c r="D1080">
        <v>3</v>
      </c>
    </row>
    <row r="1081" spans="1:4" x14ac:dyDescent="0.25">
      <c r="A1081" t="s">
        <v>274</v>
      </c>
      <c r="B1081" t="s">
        <v>0</v>
      </c>
      <c r="C1081" t="s">
        <v>3</v>
      </c>
      <c r="D1081">
        <v>0</v>
      </c>
    </row>
    <row r="1082" spans="1:4" x14ac:dyDescent="0.25">
      <c r="A1082" t="s">
        <v>139</v>
      </c>
      <c r="B1082" t="s">
        <v>6</v>
      </c>
      <c r="C1082" t="s">
        <v>2</v>
      </c>
      <c r="D1082">
        <v>1</v>
      </c>
    </row>
    <row r="1083" spans="1:4" x14ac:dyDescent="0.25">
      <c r="A1083" t="s">
        <v>139</v>
      </c>
      <c r="B1083" t="s">
        <v>6</v>
      </c>
      <c r="C1083" t="s">
        <v>3</v>
      </c>
      <c r="D1083">
        <v>0</v>
      </c>
    </row>
    <row r="1084" spans="1:4" x14ac:dyDescent="0.25">
      <c r="A1084" t="s">
        <v>139</v>
      </c>
      <c r="B1084" t="s">
        <v>0</v>
      </c>
      <c r="C1084" t="s">
        <v>4</v>
      </c>
      <c r="D1084">
        <v>0</v>
      </c>
    </row>
    <row r="1085" spans="1:4" x14ac:dyDescent="0.25">
      <c r="A1085" t="s">
        <v>139</v>
      </c>
      <c r="B1085" t="s">
        <v>0</v>
      </c>
      <c r="C1085" t="s">
        <v>5</v>
      </c>
      <c r="D1085">
        <v>0</v>
      </c>
    </row>
    <row r="1086" spans="1:4" x14ac:dyDescent="0.25">
      <c r="A1086" t="s">
        <v>139</v>
      </c>
      <c r="B1086" t="s">
        <v>0</v>
      </c>
      <c r="C1086" t="s">
        <v>2</v>
      </c>
      <c r="D1086">
        <v>18</v>
      </c>
    </row>
    <row r="1087" spans="1:4" x14ac:dyDescent="0.25">
      <c r="A1087" t="s">
        <v>139</v>
      </c>
      <c r="B1087" t="s">
        <v>0</v>
      </c>
      <c r="C1087" t="s">
        <v>3</v>
      </c>
      <c r="D1087">
        <v>0</v>
      </c>
    </row>
    <row r="1088" spans="1:4" x14ac:dyDescent="0.25">
      <c r="A1088" t="s">
        <v>140</v>
      </c>
      <c r="B1088" t="s">
        <v>6</v>
      </c>
      <c r="C1088" t="s">
        <v>2</v>
      </c>
      <c r="D1088">
        <v>41</v>
      </c>
    </row>
    <row r="1089" spans="1:4" x14ac:dyDescent="0.25">
      <c r="A1089" t="s">
        <v>140</v>
      </c>
      <c r="B1089" t="s">
        <v>6</v>
      </c>
      <c r="C1089" t="s">
        <v>3</v>
      </c>
      <c r="D1089">
        <v>0</v>
      </c>
    </row>
    <row r="1090" spans="1:4" x14ac:dyDescent="0.25">
      <c r="A1090" t="s">
        <v>140</v>
      </c>
      <c r="B1090" t="s">
        <v>0</v>
      </c>
      <c r="C1090" t="s">
        <v>4</v>
      </c>
      <c r="D1090">
        <v>384</v>
      </c>
    </row>
    <row r="1091" spans="1:4" x14ac:dyDescent="0.25">
      <c r="A1091" t="s">
        <v>140</v>
      </c>
      <c r="B1091" t="s">
        <v>0</v>
      </c>
      <c r="C1091" t="s">
        <v>5</v>
      </c>
      <c r="D1091">
        <v>2</v>
      </c>
    </row>
    <row r="1092" spans="1:4" x14ac:dyDescent="0.25">
      <c r="A1092" t="s">
        <v>140</v>
      </c>
      <c r="B1092" t="s">
        <v>0</v>
      </c>
      <c r="C1092" t="s">
        <v>2</v>
      </c>
      <c r="D1092">
        <v>478</v>
      </c>
    </row>
    <row r="1093" spans="1:4" x14ac:dyDescent="0.25">
      <c r="A1093" t="s">
        <v>140</v>
      </c>
      <c r="B1093" t="s">
        <v>0</v>
      </c>
      <c r="C1093" t="s">
        <v>3</v>
      </c>
      <c r="D1093">
        <v>0</v>
      </c>
    </row>
    <row r="1094" spans="1:4" x14ac:dyDescent="0.25">
      <c r="A1094" t="s">
        <v>404</v>
      </c>
      <c r="B1094" t="s">
        <v>6</v>
      </c>
      <c r="C1094" t="s">
        <v>2</v>
      </c>
      <c r="D1094">
        <v>1</v>
      </c>
    </row>
    <row r="1095" spans="1:4" x14ac:dyDescent="0.25">
      <c r="A1095" t="s">
        <v>404</v>
      </c>
      <c r="B1095" t="s">
        <v>6</v>
      </c>
      <c r="C1095" t="s">
        <v>3</v>
      </c>
      <c r="D1095">
        <v>0</v>
      </c>
    </row>
    <row r="1096" spans="1:4" x14ac:dyDescent="0.25">
      <c r="A1096" t="s">
        <v>404</v>
      </c>
      <c r="B1096" t="s">
        <v>0</v>
      </c>
      <c r="C1096" t="s">
        <v>4</v>
      </c>
      <c r="D1096">
        <v>0</v>
      </c>
    </row>
    <row r="1097" spans="1:4" x14ac:dyDescent="0.25">
      <c r="A1097" t="s">
        <v>404</v>
      </c>
      <c r="B1097" t="s">
        <v>0</v>
      </c>
      <c r="C1097" t="s">
        <v>5</v>
      </c>
      <c r="D1097">
        <v>0</v>
      </c>
    </row>
    <row r="1098" spans="1:4" x14ac:dyDescent="0.25">
      <c r="A1098" t="s">
        <v>404</v>
      </c>
      <c r="B1098" t="s">
        <v>0</v>
      </c>
      <c r="C1098" t="s">
        <v>2</v>
      </c>
      <c r="D1098">
        <v>21</v>
      </c>
    </row>
    <row r="1099" spans="1:4" x14ac:dyDescent="0.25">
      <c r="A1099" t="s">
        <v>404</v>
      </c>
      <c r="B1099" t="s">
        <v>0</v>
      </c>
      <c r="C1099" t="s">
        <v>3</v>
      </c>
      <c r="D1099">
        <v>0</v>
      </c>
    </row>
    <row r="1100" spans="1:4" x14ac:dyDescent="0.25">
      <c r="A1100" t="s">
        <v>405</v>
      </c>
      <c r="B1100" t="s">
        <v>6</v>
      </c>
      <c r="C1100" t="s">
        <v>2</v>
      </c>
      <c r="D1100">
        <v>0</v>
      </c>
    </row>
    <row r="1101" spans="1:4" x14ac:dyDescent="0.25">
      <c r="A1101" t="s">
        <v>405</v>
      </c>
      <c r="B1101" t="s">
        <v>6</v>
      </c>
      <c r="C1101" t="s">
        <v>3</v>
      </c>
      <c r="D1101">
        <v>0</v>
      </c>
    </row>
    <row r="1102" spans="1:4" x14ac:dyDescent="0.25">
      <c r="A1102" t="s">
        <v>405</v>
      </c>
      <c r="B1102" t="s">
        <v>0</v>
      </c>
      <c r="C1102" t="s">
        <v>4</v>
      </c>
      <c r="D1102">
        <v>0</v>
      </c>
    </row>
    <row r="1103" spans="1:4" x14ac:dyDescent="0.25">
      <c r="A1103" t="s">
        <v>405</v>
      </c>
      <c r="B1103" t="s">
        <v>0</v>
      </c>
      <c r="C1103" t="s">
        <v>5</v>
      </c>
      <c r="D1103">
        <v>0</v>
      </c>
    </row>
    <row r="1104" spans="1:4" x14ac:dyDescent="0.25">
      <c r="A1104" t="s">
        <v>405</v>
      </c>
      <c r="B1104" t="s">
        <v>0</v>
      </c>
      <c r="C1104" t="s">
        <v>2</v>
      </c>
      <c r="D1104">
        <v>9</v>
      </c>
    </row>
    <row r="1105" spans="1:4" x14ac:dyDescent="0.25">
      <c r="A1105" t="s">
        <v>405</v>
      </c>
      <c r="B1105" t="s">
        <v>0</v>
      </c>
      <c r="C1105" t="s">
        <v>3</v>
      </c>
      <c r="D1105">
        <v>0</v>
      </c>
    </row>
    <row r="1106" spans="1:4" x14ac:dyDescent="0.25">
      <c r="A1106" t="s">
        <v>141</v>
      </c>
      <c r="B1106" t="s">
        <v>6</v>
      </c>
      <c r="C1106" t="s">
        <v>2</v>
      </c>
      <c r="D1106">
        <v>0</v>
      </c>
    </row>
    <row r="1107" spans="1:4" x14ac:dyDescent="0.25">
      <c r="A1107" t="s">
        <v>141</v>
      </c>
      <c r="B1107" t="s">
        <v>6</v>
      </c>
      <c r="C1107" t="s">
        <v>3</v>
      </c>
      <c r="D1107">
        <v>0</v>
      </c>
    </row>
    <row r="1108" spans="1:4" x14ac:dyDescent="0.25">
      <c r="A1108" t="s">
        <v>141</v>
      </c>
      <c r="B1108" t="s">
        <v>0</v>
      </c>
      <c r="C1108" t="s">
        <v>4</v>
      </c>
      <c r="D1108">
        <v>7</v>
      </c>
    </row>
    <row r="1109" spans="1:4" x14ac:dyDescent="0.25">
      <c r="A1109" t="s">
        <v>141</v>
      </c>
      <c r="B1109" t="s">
        <v>0</v>
      </c>
      <c r="C1109" t="s">
        <v>5</v>
      </c>
      <c r="D1109">
        <v>0</v>
      </c>
    </row>
    <row r="1110" spans="1:4" x14ac:dyDescent="0.25">
      <c r="A1110" t="s">
        <v>141</v>
      </c>
      <c r="B1110" t="s">
        <v>0</v>
      </c>
      <c r="C1110" t="s">
        <v>2</v>
      </c>
      <c r="D1110">
        <v>14</v>
      </c>
    </row>
    <row r="1111" spans="1:4" x14ac:dyDescent="0.25">
      <c r="A1111" t="s">
        <v>141</v>
      </c>
      <c r="B1111" t="s">
        <v>0</v>
      </c>
      <c r="C1111" t="s">
        <v>3</v>
      </c>
      <c r="D1111">
        <v>0</v>
      </c>
    </row>
    <row r="1112" spans="1:4" x14ac:dyDescent="0.25">
      <c r="A1112" t="s">
        <v>142</v>
      </c>
      <c r="B1112" t="s">
        <v>6</v>
      </c>
      <c r="C1112" t="s">
        <v>2</v>
      </c>
      <c r="D1112">
        <v>24</v>
      </c>
    </row>
    <row r="1113" spans="1:4" x14ac:dyDescent="0.25">
      <c r="A1113" t="s">
        <v>142</v>
      </c>
      <c r="B1113" t="s">
        <v>6</v>
      </c>
      <c r="C1113" t="s">
        <v>3</v>
      </c>
      <c r="D1113">
        <v>0</v>
      </c>
    </row>
    <row r="1114" spans="1:4" x14ac:dyDescent="0.25">
      <c r="A1114" t="s">
        <v>142</v>
      </c>
      <c r="B1114" t="s">
        <v>0</v>
      </c>
      <c r="C1114" t="s">
        <v>4</v>
      </c>
      <c r="D1114">
        <v>422</v>
      </c>
    </row>
    <row r="1115" spans="1:4" x14ac:dyDescent="0.25">
      <c r="A1115" t="s">
        <v>142</v>
      </c>
      <c r="B1115" t="s">
        <v>0</v>
      </c>
      <c r="C1115" t="s">
        <v>5</v>
      </c>
      <c r="D1115">
        <v>0</v>
      </c>
    </row>
    <row r="1116" spans="1:4" x14ac:dyDescent="0.25">
      <c r="A1116" t="s">
        <v>142</v>
      </c>
      <c r="B1116" t="s">
        <v>0</v>
      </c>
      <c r="C1116" t="s">
        <v>2</v>
      </c>
      <c r="D1116">
        <v>70</v>
      </c>
    </row>
    <row r="1117" spans="1:4" x14ac:dyDescent="0.25">
      <c r="A1117" t="s">
        <v>142</v>
      </c>
      <c r="B1117" t="s">
        <v>0</v>
      </c>
      <c r="C1117" t="s">
        <v>3</v>
      </c>
      <c r="D1117">
        <v>2</v>
      </c>
    </row>
    <row r="1118" spans="1:4" x14ac:dyDescent="0.25">
      <c r="A1118" t="s">
        <v>143</v>
      </c>
      <c r="B1118" t="s">
        <v>6</v>
      </c>
      <c r="C1118" t="s">
        <v>2</v>
      </c>
      <c r="D1118">
        <v>2</v>
      </c>
    </row>
    <row r="1119" spans="1:4" x14ac:dyDescent="0.25">
      <c r="A1119" t="s">
        <v>143</v>
      </c>
      <c r="B1119" t="s">
        <v>6</v>
      </c>
      <c r="C1119" t="s">
        <v>3</v>
      </c>
      <c r="D1119">
        <v>0</v>
      </c>
    </row>
    <row r="1120" spans="1:4" x14ac:dyDescent="0.25">
      <c r="A1120" t="s">
        <v>143</v>
      </c>
      <c r="B1120" t="s">
        <v>0</v>
      </c>
      <c r="C1120" t="s">
        <v>4</v>
      </c>
      <c r="D1120">
        <v>0</v>
      </c>
    </row>
    <row r="1121" spans="1:4" x14ac:dyDescent="0.25">
      <c r="A1121" t="s">
        <v>143</v>
      </c>
      <c r="B1121" t="s">
        <v>0</v>
      </c>
      <c r="C1121" t="s">
        <v>5</v>
      </c>
      <c r="D1121">
        <v>0</v>
      </c>
    </row>
    <row r="1122" spans="1:4" x14ac:dyDescent="0.25">
      <c r="A1122" t="s">
        <v>143</v>
      </c>
      <c r="B1122" t="s">
        <v>0</v>
      </c>
      <c r="C1122" t="s">
        <v>2</v>
      </c>
      <c r="D1122">
        <v>47</v>
      </c>
    </row>
    <row r="1123" spans="1:4" x14ac:dyDescent="0.25">
      <c r="A1123" t="s">
        <v>143</v>
      </c>
      <c r="B1123" t="s">
        <v>0</v>
      </c>
      <c r="C1123" t="s">
        <v>3</v>
      </c>
      <c r="D1123">
        <v>1</v>
      </c>
    </row>
    <row r="1124" spans="1:4" x14ac:dyDescent="0.25">
      <c r="A1124" t="s">
        <v>144</v>
      </c>
      <c r="B1124" t="s">
        <v>6</v>
      </c>
      <c r="C1124" t="s">
        <v>2</v>
      </c>
      <c r="D1124">
        <v>1</v>
      </c>
    </row>
    <row r="1125" spans="1:4" x14ac:dyDescent="0.25">
      <c r="A1125" t="s">
        <v>144</v>
      </c>
      <c r="B1125" t="s">
        <v>6</v>
      </c>
      <c r="C1125" t="s">
        <v>3</v>
      </c>
      <c r="D1125">
        <v>0</v>
      </c>
    </row>
    <row r="1126" spans="1:4" x14ac:dyDescent="0.25">
      <c r="A1126" t="s">
        <v>144</v>
      </c>
      <c r="B1126" t="s">
        <v>0</v>
      </c>
      <c r="C1126" t="s">
        <v>4</v>
      </c>
      <c r="D1126">
        <v>4</v>
      </c>
    </row>
    <row r="1127" spans="1:4" x14ac:dyDescent="0.25">
      <c r="A1127" t="s">
        <v>144</v>
      </c>
      <c r="B1127" t="s">
        <v>0</v>
      </c>
      <c r="C1127" t="s">
        <v>5</v>
      </c>
      <c r="D1127">
        <v>0</v>
      </c>
    </row>
    <row r="1128" spans="1:4" x14ac:dyDescent="0.25">
      <c r="A1128" t="s">
        <v>144</v>
      </c>
      <c r="B1128" t="s">
        <v>0</v>
      </c>
      <c r="C1128" t="s">
        <v>2</v>
      </c>
      <c r="D1128">
        <v>18</v>
      </c>
    </row>
    <row r="1129" spans="1:4" x14ac:dyDescent="0.25">
      <c r="A1129" t="s">
        <v>144</v>
      </c>
      <c r="B1129" t="s">
        <v>0</v>
      </c>
      <c r="C1129" t="s">
        <v>3</v>
      </c>
      <c r="D1129">
        <v>0</v>
      </c>
    </row>
    <row r="1130" spans="1:4" x14ac:dyDescent="0.25">
      <c r="A1130" t="s">
        <v>145</v>
      </c>
      <c r="B1130" t="s">
        <v>6</v>
      </c>
      <c r="C1130" t="s">
        <v>2</v>
      </c>
      <c r="D1130">
        <v>11</v>
      </c>
    </row>
    <row r="1131" spans="1:4" x14ac:dyDescent="0.25">
      <c r="A1131" t="s">
        <v>145</v>
      </c>
      <c r="B1131" t="s">
        <v>6</v>
      </c>
      <c r="C1131" t="s">
        <v>3</v>
      </c>
      <c r="D1131">
        <v>1</v>
      </c>
    </row>
    <row r="1132" spans="1:4" x14ac:dyDescent="0.25">
      <c r="A1132" t="s">
        <v>145</v>
      </c>
      <c r="B1132" t="s">
        <v>0</v>
      </c>
      <c r="C1132" t="s">
        <v>4</v>
      </c>
      <c r="D1132">
        <v>144</v>
      </c>
    </row>
    <row r="1133" spans="1:4" x14ac:dyDescent="0.25">
      <c r="A1133" t="s">
        <v>145</v>
      </c>
      <c r="B1133" t="s">
        <v>0</v>
      </c>
      <c r="C1133" t="s">
        <v>5</v>
      </c>
      <c r="D1133">
        <v>0</v>
      </c>
    </row>
    <row r="1134" spans="1:4" x14ac:dyDescent="0.25">
      <c r="A1134" t="s">
        <v>145</v>
      </c>
      <c r="B1134" t="s">
        <v>0</v>
      </c>
      <c r="C1134" t="s">
        <v>2</v>
      </c>
      <c r="D1134">
        <v>89</v>
      </c>
    </row>
    <row r="1135" spans="1:4" x14ac:dyDescent="0.25">
      <c r="A1135" t="s">
        <v>145</v>
      </c>
      <c r="B1135" t="s">
        <v>0</v>
      </c>
      <c r="C1135" t="s">
        <v>3</v>
      </c>
      <c r="D1135">
        <v>0</v>
      </c>
    </row>
    <row r="1136" spans="1:4" x14ac:dyDescent="0.25">
      <c r="A1136" t="s">
        <v>146</v>
      </c>
      <c r="B1136" t="s">
        <v>6</v>
      </c>
      <c r="C1136" t="s">
        <v>2</v>
      </c>
      <c r="D1136">
        <v>4</v>
      </c>
    </row>
    <row r="1137" spans="1:4" x14ac:dyDescent="0.25">
      <c r="A1137" t="s">
        <v>146</v>
      </c>
      <c r="B1137" t="s">
        <v>6</v>
      </c>
      <c r="C1137" t="s">
        <v>3</v>
      </c>
      <c r="D1137">
        <v>0</v>
      </c>
    </row>
    <row r="1138" spans="1:4" x14ac:dyDescent="0.25">
      <c r="A1138" t="s">
        <v>146</v>
      </c>
      <c r="B1138" t="s">
        <v>0</v>
      </c>
      <c r="C1138" t="s">
        <v>4</v>
      </c>
      <c r="D1138">
        <v>94</v>
      </c>
    </row>
    <row r="1139" spans="1:4" x14ac:dyDescent="0.25">
      <c r="A1139" t="s">
        <v>146</v>
      </c>
      <c r="B1139" t="s">
        <v>0</v>
      </c>
      <c r="C1139" t="s">
        <v>5</v>
      </c>
      <c r="D1139">
        <v>1</v>
      </c>
    </row>
    <row r="1140" spans="1:4" x14ac:dyDescent="0.25">
      <c r="A1140" t="s">
        <v>146</v>
      </c>
      <c r="B1140" t="s">
        <v>0</v>
      </c>
      <c r="C1140" t="s">
        <v>2</v>
      </c>
      <c r="D1140">
        <v>94</v>
      </c>
    </row>
    <row r="1141" spans="1:4" x14ac:dyDescent="0.25">
      <c r="A1141" t="s">
        <v>146</v>
      </c>
      <c r="B1141" t="s">
        <v>0</v>
      </c>
      <c r="C1141" t="s">
        <v>3</v>
      </c>
      <c r="D1141">
        <v>1</v>
      </c>
    </row>
    <row r="1142" spans="1:4" x14ac:dyDescent="0.25">
      <c r="A1142" t="s">
        <v>277</v>
      </c>
      <c r="B1142" t="s">
        <v>6</v>
      </c>
      <c r="C1142" t="s">
        <v>2</v>
      </c>
      <c r="D1142">
        <v>0</v>
      </c>
    </row>
    <row r="1143" spans="1:4" x14ac:dyDescent="0.25">
      <c r="A1143" t="s">
        <v>277</v>
      </c>
      <c r="B1143" t="s">
        <v>6</v>
      </c>
      <c r="C1143" t="s">
        <v>3</v>
      </c>
      <c r="D1143">
        <v>0</v>
      </c>
    </row>
    <row r="1144" spans="1:4" x14ac:dyDescent="0.25">
      <c r="A1144" t="s">
        <v>277</v>
      </c>
      <c r="B1144" t="s">
        <v>0</v>
      </c>
      <c r="C1144" t="s">
        <v>4</v>
      </c>
      <c r="D1144">
        <v>0</v>
      </c>
    </row>
    <row r="1145" spans="1:4" x14ac:dyDescent="0.25">
      <c r="A1145" t="s">
        <v>277</v>
      </c>
      <c r="B1145" t="s">
        <v>0</v>
      </c>
      <c r="C1145" t="s">
        <v>5</v>
      </c>
      <c r="D1145">
        <v>0</v>
      </c>
    </row>
    <row r="1146" spans="1:4" x14ac:dyDescent="0.25">
      <c r="A1146" t="s">
        <v>277</v>
      </c>
      <c r="B1146" t="s">
        <v>0</v>
      </c>
      <c r="C1146" t="s">
        <v>2</v>
      </c>
      <c r="D1146">
        <v>23</v>
      </c>
    </row>
    <row r="1147" spans="1:4" x14ac:dyDescent="0.25">
      <c r="A1147" t="s">
        <v>277</v>
      </c>
      <c r="B1147" t="s">
        <v>0</v>
      </c>
      <c r="C1147" t="s">
        <v>3</v>
      </c>
      <c r="D1147">
        <v>1</v>
      </c>
    </row>
    <row r="1148" spans="1:4" x14ac:dyDescent="0.25">
      <c r="A1148" t="s">
        <v>147</v>
      </c>
      <c r="B1148" t="s">
        <v>6</v>
      </c>
      <c r="C1148" t="s">
        <v>2</v>
      </c>
      <c r="D1148">
        <v>9</v>
      </c>
    </row>
    <row r="1149" spans="1:4" x14ac:dyDescent="0.25">
      <c r="A1149" t="s">
        <v>147</v>
      </c>
      <c r="B1149" t="s">
        <v>6</v>
      </c>
      <c r="C1149" t="s">
        <v>3</v>
      </c>
      <c r="D1149">
        <v>0</v>
      </c>
    </row>
    <row r="1150" spans="1:4" x14ac:dyDescent="0.25">
      <c r="A1150" t="s">
        <v>147</v>
      </c>
      <c r="B1150" t="s">
        <v>0</v>
      </c>
      <c r="C1150" t="s">
        <v>4</v>
      </c>
      <c r="D1150">
        <v>0</v>
      </c>
    </row>
    <row r="1151" spans="1:4" x14ac:dyDescent="0.25">
      <c r="A1151" t="s">
        <v>147</v>
      </c>
      <c r="B1151" t="s">
        <v>0</v>
      </c>
      <c r="C1151" t="s">
        <v>5</v>
      </c>
      <c r="D1151">
        <v>0</v>
      </c>
    </row>
    <row r="1152" spans="1:4" x14ac:dyDescent="0.25">
      <c r="A1152" t="s">
        <v>147</v>
      </c>
      <c r="B1152" t="s">
        <v>0</v>
      </c>
      <c r="C1152" t="s">
        <v>2</v>
      </c>
      <c r="D1152">
        <v>187</v>
      </c>
    </row>
    <row r="1153" spans="1:4" x14ac:dyDescent="0.25">
      <c r="A1153" t="s">
        <v>147</v>
      </c>
      <c r="B1153" t="s">
        <v>0</v>
      </c>
      <c r="C1153" t="s">
        <v>3</v>
      </c>
      <c r="D1153">
        <v>1</v>
      </c>
    </row>
    <row r="1154" spans="1:4" x14ac:dyDescent="0.25">
      <c r="A1154" t="s">
        <v>148</v>
      </c>
      <c r="B1154" t="s">
        <v>6</v>
      </c>
      <c r="C1154" t="s">
        <v>2</v>
      </c>
      <c r="D1154">
        <v>7</v>
      </c>
    </row>
    <row r="1155" spans="1:4" x14ac:dyDescent="0.25">
      <c r="A1155" t="s">
        <v>148</v>
      </c>
      <c r="B1155" t="s">
        <v>6</v>
      </c>
      <c r="C1155" t="s">
        <v>3</v>
      </c>
      <c r="D1155">
        <v>0</v>
      </c>
    </row>
    <row r="1156" spans="1:4" x14ac:dyDescent="0.25">
      <c r="A1156" t="s">
        <v>148</v>
      </c>
      <c r="B1156" t="s">
        <v>0</v>
      </c>
      <c r="C1156" t="s">
        <v>4</v>
      </c>
      <c r="D1156">
        <v>0</v>
      </c>
    </row>
    <row r="1157" spans="1:4" x14ac:dyDescent="0.25">
      <c r="A1157" t="s">
        <v>148</v>
      </c>
      <c r="B1157" t="s">
        <v>0</v>
      </c>
      <c r="C1157" t="s">
        <v>5</v>
      </c>
      <c r="D1157">
        <v>0</v>
      </c>
    </row>
    <row r="1158" spans="1:4" x14ac:dyDescent="0.25">
      <c r="A1158" t="s">
        <v>148</v>
      </c>
      <c r="B1158" t="s">
        <v>0</v>
      </c>
      <c r="C1158" t="s">
        <v>2</v>
      </c>
      <c r="D1158">
        <v>128</v>
      </c>
    </row>
    <row r="1159" spans="1:4" x14ac:dyDescent="0.25">
      <c r="A1159" t="s">
        <v>148</v>
      </c>
      <c r="B1159" t="s">
        <v>0</v>
      </c>
      <c r="C1159" t="s">
        <v>3</v>
      </c>
      <c r="D1159">
        <v>0</v>
      </c>
    </row>
    <row r="1160" spans="1:4" x14ac:dyDescent="0.25">
      <c r="A1160" t="s">
        <v>149</v>
      </c>
      <c r="B1160" t="s">
        <v>6</v>
      </c>
      <c r="C1160" t="s">
        <v>2</v>
      </c>
      <c r="D1160">
        <v>45</v>
      </c>
    </row>
    <row r="1161" spans="1:4" x14ac:dyDescent="0.25">
      <c r="A1161" t="s">
        <v>149</v>
      </c>
      <c r="B1161" t="s">
        <v>6</v>
      </c>
      <c r="C1161" t="s">
        <v>3</v>
      </c>
      <c r="D1161">
        <v>0</v>
      </c>
    </row>
    <row r="1162" spans="1:4" x14ac:dyDescent="0.25">
      <c r="A1162" t="s">
        <v>149</v>
      </c>
      <c r="B1162" t="s">
        <v>0</v>
      </c>
      <c r="C1162" t="s">
        <v>4</v>
      </c>
      <c r="D1162">
        <v>57</v>
      </c>
    </row>
    <row r="1163" spans="1:4" x14ac:dyDescent="0.25">
      <c r="A1163" t="s">
        <v>149</v>
      </c>
      <c r="B1163" t="s">
        <v>0</v>
      </c>
      <c r="C1163" t="s">
        <v>5</v>
      </c>
      <c r="D1163">
        <v>0</v>
      </c>
    </row>
    <row r="1164" spans="1:4" x14ac:dyDescent="0.25">
      <c r="A1164" t="s">
        <v>149</v>
      </c>
      <c r="B1164" t="s">
        <v>0</v>
      </c>
      <c r="C1164" t="s">
        <v>2</v>
      </c>
      <c r="D1164">
        <v>1068</v>
      </c>
    </row>
    <row r="1165" spans="1:4" x14ac:dyDescent="0.25">
      <c r="A1165" t="s">
        <v>149</v>
      </c>
      <c r="B1165" t="s">
        <v>0</v>
      </c>
      <c r="C1165" t="s">
        <v>3</v>
      </c>
      <c r="D1165">
        <v>12</v>
      </c>
    </row>
    <row r="1166" spans="1:4" x14ac:dyDescent="0.25">
      <c r="A1166" t="s">
        <v>282</v>
      </c>
      <c r="B1166" t="s">
        <v>6</v>
      </c>
      <c r="C1166" t="s">
        <v>2</v>
      </c>
      <c r="D1166">
        <v>1</v>
      </c>
    </row>
    <row r="1167" spans="1:4" x14ac:dyDescent="0.25">
      <c r="A1167" t="s">
        <v>282</v>
      </c>
      <c r="B1167" t="s">
        <v>6</v>
      </c>
      <c r="C1167" t="s">
        <v>3</v>
      </c>
      <c r="D1167">
        <v>0</v>
      </c>
    </row>
    <row r="1168" spans="1:4" x14ac:dyDescent="0.25">
      <c r="A1168" t="s">
        <v>282</v>
      </c>
      <c r="B1168" t="s">
        <v>0</v>
      </c>
      <c r="C1168" t="s">
        <v>4</v>
      </c>
      <c r="D1168">
        <v>0</v>
      </c>
    </row>
    <row r="1169" spans="1:4" x14ac:dyDescent="0.25">
      <c r="A1169" t="s">
        <v>282</v>
      </c>
      <c r="B1169" t="s">
        <v>0</v>
      </c>
      <c r="C1169" t="s">
        <v>5</v>
      </c>
      <c r="D1169">
        <v>0</v>
      </c>
    </row>
    <row r="1170" spans="1:4" x14ac:dyDescent="0.25">
      <c r="A1170" t="s">
        <v>282</v>
      </c>
      <c r="B1170" t="s">
        <v>0</v>
      </c>
      <c r="C1170" t="s">
        <v>2</v>
      </c>
      <c r="D1170">
        <v>3</v>
      </c>
    </row>
    <row r="1171" spans="1:4" x14ac:dyDescent="0.25">
      <c r="A1171" t="s">
        <v>282</v>
      </c>
      <c r="B1171" t="s">
        <v>0</v>
      </c>
      <c r="C1171" t="s">
        <v>3</v>
      </c>
      <c r="D1171">
        <v>0</v>
      </c>
    </row>
    <row r="1172" spans="1:4" x14ac:dyDescent="0.25">
      <c r="A1172" t="s">
        <v>150</v>
      </c>
      <c r="B1172" t="s">
        <v>6</v>
      </c>
      <c r="C1172" t="s">
        <v>2</v>
      </c>
      <c r="D1172">
        <v>1</v>
      </c>
    </row>
    <row r="1173" spans="1:4" x14ac:dyDescent="0.25">
      <c r="A1173" t="s">
        <v>150</v>
      </c>
      <c r="B1173" t="s">
        <v>6</v>
      </c>
      <c r="C1173" t="s">
        <v>3</v>
      </c>
      <c r="D1173">
        <v>0</v>
      </c>
    </row>
    <row r="1174" spans="1:4" x14ac:dyDescent="0.25">
      <c r="A1174" t="s">
        <v>150</v>
      </c>
      <c r="B1174" t="s">
        <v>0</v>
      </c>
      <c r="C1174" t="s">
        <v>4</v>
      </c>
      <c r="D1174">
        <v>0</v>
      </c>
    </row>
    <row r="1175" spans="1:4" x14ac:dyDescent="0.25">
      <c r="A1175" t="s">
        <v>150</v>
      </c>
      <c r="B1175" t="s">
        <v>0</v>
      </c>
      <c r="C1175" t="s">
        <v>5</v>
      </c>
      <c r="D1175">
        <v>0</v>
      </c>
    </row>
    <row r="1176" spans="1:4" x14ac:dyDescent="0.25">
      <c r="A1176" t="s">
        <v>150</v>
      </c>
      <c r="B1176" t="s">
        <v>0</v>
      </c>
      <c r="C1176" t="s">
        <v>2</v>
      </c>
      <c r="D1176">
        <v>19</v>
      </c>
    </row>
    <row r="1177" spans="1:4" x14ac:dyDescent="0.25">
      <c r="A1177" t="s">
        <v>150</v>
      </c>
      <c r="B1177" t="s">
        <v>0</v>
      </c>
      <c r="C1177" t="s">
        <v>3</v>
      </c>
      <c r="D1177">
        <v>0</v>
      </c>
    </row>
    <row r="1178" spans="1:4" x14ac:dyDescent="0.25">
      <c r="A1178" t="s">
        <v>151</v>
      </c>
      <c r="B1178" t="s">
        <v>6</v>
      </c>
      <c r="C1178" t="s">
        <v>2</v>
      </c>
      <c r="D1178">
        <v>4</v>
      </c>
    </row>
    <row r="1179" spans="1:4" x14ac:dyDescent="0.25">
      <c r="A1179" t="s">
        <v>151</v>
      </c>
      <c r="B1179" t="s">
        <v>6</v>
      </c>
      <c r="C1179" t="s">
        <v>3</v>
      </c>
      <c r="D1179">
        <v>0</v>
      </c>
    </row>
    <row r="1180" spans="1:4" x14ac:dyDescent="0.25">
      <c r="A1180" t="s">
        <v>151</v>
      </c>
      <c r="B1180" t="s">
        <v>0</v>
      </c>
      <c r="C1180" t="s">
        <v>4</v>
      </c>
      <c r="D1180">
        <v>0</v>
      </c>
    </row>
    <row r="1181" spans="1:4" x14ac:dyDescent="0.25">
      <c r="A1181" t="s">
        <v>151</v>
      </c>
      <c r="B1181" t="s">
        <v>0</v>
      </c>
      <c r="C1181" t="s">
        <v>5</v>
      </c>
      <c r="D1181">
        <v>0</v>
      </c>
    </row>
    <row r="1182" spans="1:4" x14ac:dyDescent="0.25">
      <c r="A1182" t="s">
        <v>151</v>
      </c>
      <c r="B1182" t="s">
        <v>0</v>
      </c>
      <c r="C1182" t="s">
        <v>2</v>
      </c>
      <c r="D1182">
        <v>74</v>
      </c>
    </row>
    <row r="1183" spans="1:4" x14ac:dyDescent="0.25">
      <c r="A1183" t="s">
        <v>151</v>
      </c>
      <c r="B1183" t="s">
        <v>0</v>
      </c>
      <c r="C1183" t="s">
        <v>3</v>
      </c>
      <c r="D1183">
        <v>0</v>
      </c>
    </row>
    <row r="1184" spans="1:4" x14ac:dyDescent="0.25">
      <c r="A1184" t="s">
        <v>153</v>
      </c>
      <c r="B1184" t="s">
        <v>6</v>
      </c>
      <c r="C1184" t="s">
        <v>2</v>
      </c>
      <c r="D1184">
        <v>8</v>
      </c>
    </row>
    <row r="1185" spans="1:4" x14ac:dyDescent="0.25">
      <c r="A1185" t="s">
        <v>153</v>
      </c>
      <c r="B1185" t="s">
        <v>6</v>
      </c>
      <c r="C1185" t="s">
        <v>3</v>
      </c>
      <c r="D1185">
        <v>0</v>
      </c>
    </row>
    <row r="1186" spans="1:4" x14ac:dyDescent="0.25">
      <c r="A1186" t="s">
        <v>153</v>
      </c>
      <c r="B1186" t="s">
        <v>0</v>
      </c>
      <c r="C1186" t="s">
        <v>4</v>
      </c>
      <c r="D1186">
        <v>22</v>
      </c>
    </row>
    <row r="1187" spans="1:4" x14ac:dyDescent="0.25">
      <c r="A1187" t="s">
        <v>153</v>
      </c>
      <c r="B1187" t="s">
        <v>0</v>
      </c>
      <c r="C1187" t="s">
        <v>5</v>
      </c>
      <c r="D1187">
        <v>0</v>
      </c>
    </row>
    <row r="1188" spans="1:4" x14ac:dyDescent="0.25">
      <c r="A1188" t="s">
        <v>153</v>
      </c>
      <c r="B1188" t="s">
        <v>0</v>
      </c>
      <c r="C1188" t="s">
        <v>2</v>
      </c>
      <c r="D1188">
        <v>152</v>
      </c>
    </row>
    <row r="1189" spans="1:4" x14ac:dyDescent="0.25">
      <c r="A1189" t="s">
        <v>153</v>
      </c>
      <c r="B1189" t="s">
        <v>0</v>
      </c>
      <c r="C1189" t="s">
        <v>3</v>
      </c>
      <c r="D1189">
        <v>0</v>
      </c>
    </row>
    <row r="1190" spans="1:4" x14ac:dyDescent="0.25">
      <c r="A1190" t="s">
        <v>154</v>
      </c>
      <c r="B1190" t="s">
        <v>6</v>
      </c>
      <c r="C1190" t="s">
        <v>2</v>
      </c>
      <c r="D1190">
        <v>3</v>
      </c>
    </row>
    <row r="1191" spans="1:4" x14ac:dyDescent="0.25">
      <c r="A1191" t="s">
        <v>154</v>
      </c>
      <c r="B1191" t="s">
        <v>6</v>
      </c>
      <c r="C1191" t="s">
        <v>3</v>
      </c>
      <c r="D1191">
        <v>0</v>
      </c>
    </row>
    <row r="1192" spans="1:4" x14ac:dyDescent="0.25">
      <c r="A1192" t="s">
        <v>154</v>
      </c>
      <c r="B1192" t="s">
        <v>0</v>
      </c>
      <c r="C1192" t="s">
        <v>4</v>
      </c>
      <c r="D1192">
        <v>15</v>
      </c>
    </row>
    <row r="1193" spans="1:4" x14ac:dyDescent="0.25">
      <c r="A1193" t="s">
        <v>154</v>
      </c>
      <c r="B1193" t="s">
        <v>0</v>
      </c>
      <c r="C1193" t="s">
        <v>5</v>
      </c>
      <c r="D1193">
        <v>0</v>
      </c>
    </row>
    <row r="1194" spans="1:4" x14ac:dyDescent="0.25">
      <c r="A1194" t="s">
        <v>154</v>
      </c>
      <c r="B1194" t="s">
        <v>0</v>
      </c>
      <c r="C1194" t="s">
        <v>2</v>
      </c>
      <c r="D1194">
        <v>41</v>
      </c>
    </row>
    <row r="1195" spans="1:4" x14ac:dyDescent="0.25">
      <c r="A1195" t="s">
        <v>154</v>
      </c>
      <c r="B1195" t="s">
        <v>0</v>
      </c>
      <c r="C1195" t="s">
        <v>3</v>
      </c>
      <c r="D1195">
        <v>0</v>
      </c>
    </row>
    <row r="1196" spans="1:4" x14ac:dyDescent="0.25">
      <c r="A1196" t="s">
        <v>155</v>
      </c>
      <c r="B1196" t="s">
        <v>6</v>
      </c>
      <c r="C1196" t="s">
        <v>2</v>
      </c>
      <c r="D1196">
        <v>2</v>
      </c>
    </row>
    <row r="1197" spans="1:4" x14ac:dyDescent="0.25">
      <c r="A1197" t="s">
        <v>155</v>
      </c>
      <c r="B1197" t="s">
        <v>6</v>
      </c>
      <c r="C1197" t="s">
        <v>3</v>
      </c>
      <c r="D1197">
        <v>0</v>
      </c>
    </row>
    <row r="1198" spans="1:4" x14ac:dyDescent="0.25">
      <c r="A1198" t="s">
        <v>155</v>
      </c>
      <c r="B1198" t="s">
        <v>0</v>
      </c>
      <c r="C1198" t="s">
        <v>4</v>
      </c>
      <c r="D1198">
        <v>0</v>
      </c>
    </row>
    <row r="1199" spans="1:4" x14ac:dyDescent="0.25">
      <c r="A1199" t="s">
        <v>155</v>
      </c>
      <c r="B1199" t="s">
        <v>0</v>
      </c>
      <c r="C1199" t="s">
        <v>5</v>
      </c>
      <c r="D1199">
        <v>0</v>
      </c>
    </row>
    <row r="1200" spans="1:4" x14ac:dyDescent="0.25">
      <c r="A1200" t="s">
        <v>155</v>
      </c>
      <c r="B1200" t="s">
        <v>0</v>
      </c>
      <c r="C1200" t="s">
        <v>2</v>
      </c>
      <c r="D1200">
        <v>40</v>
      </c>
    </row>
    <row r="1201" spans="1:4" x14ac:dyDescent="0.25">
      <c r="A1201" t="s">
        <v>155</v>
      </c>
      <c r="B1201" t="s">
        <v>0</v>
      </c>
      <c r="C1201" t="s">
        <v>3</v>
      </c>
      <c r="D1201">
        <v>0</v>
      </c>
    </row>
    <row r="1202" spans="1:4" x14ac:dyDescent="0.25">
      <c r="A1202" t="s">
        <v>156</v>
      </c>
      <c r="B1202" t="s">
        <v>6</v>
      </c>
      <c r="C1202" t="s">
        <v>2</v>
      </c>
      <c r="D1202">
        <v>2</v>
      </c>
    </row>
    <row r="1203" spans="1:4" x14ac:dyDescent="0.25">
      <c r="A1203" t="s">
        <v>156</v>
      </c>
      <c r="B1203" t="s">
        <v>6</v>
      </c>
      <c r="C1203" t="s">
        <v>3</v>
      </c>
      <c r="D1203">
        <v>0</v>
      </c>
    </row>
    <row r="1204" spans="1:4" x14ac:dyDescent="0.25">
      <c r="A1204" t="s">
        <v>156</v>
      </c>
      <c r="B1204" t="s">
        <v>0</v>
      </c>
      <c r="C1204" t="s">
        <v>4</v>
      </c>
      <c r="D1204">
        <v>4</v>
      </c>
    </row>
    <row r="1205" spans="1:4" x14ac:dyDescent="0.25">
      <c r="A1205" t="s">
        <v>156</v>
      </c>
      <c r="B1205" t="s">
        <v>0</v>
      </c>
      <c r="C1205" t="s">
        <v>5</v>
      </c>
      <c r="D1205">
        <v>0</v>
      </c>
    </row>
    <row r="1206" spans="1:4" x14ac:dyDescent="0.25">
      <c r="A1206" t="s">
        <v>156</v>
      </c>
      <c r="B1206" t="s">
        <v>0</v>
      </c>
      <c r="C1206" t="s">
        <v>2</v>
      </c>
      <c r="D1206">
        <v>36</v>
      </c>
    </row>
    <row r="1207" spans="1:4" x14ac:dyDescent="0.25">
      <c r="A1207" t="s">
        <v>156</v>
      </c>
      <c r="B1207" t="s">
        <v>0</v>
      </c>
      <c r="C1207" t="s">
        <v>3</v>
      </c>
      <c r="D1207">
        <v>0</v>
      </c>
    </row>
    <row r="1208" spans="1:4" x14ac:dyDescent="0.25">
      <c r="A1208" t="s">
        <v>157</v>
      </c>
      <c r="B1208" t="s">
        <v>6</v>
      </c>
      <c r="C1208" t="s">
        <v>2</v>
      </c>
      <c r="D1208">
        <v>45</v>
      </c>
    </row>
    <row r="1209" spans="1:4" x14ac:dyDescent="0.25">
      <c r="A1209" t="s">
        <v>157</v>
      </c>
      <c r="B1209" t="s">
        <v>6</v>
      </c>
      <c r="C1209" t="s">
        <v>3</v>
      </c>
      <c r="D1209">
        <v>4</v>
      </c>
    </row>
    <row r="1210" spans="1:4" x14ac:dyDescent="0.25">
      <c r="A1210" t="s">
        <v>157</v>
      </c>
      <c r="B1210" t="s">
        <v>0</v>
      </c>
      <c r="C1210" t="s">
        <v>4</v>
      </c>
      <c r="D1210">
        <v>251</v>
      </c>
    </row>
    <row r="1211" spans="1:4" x14ac:dyDescent="0.25">
      <c r="A1211" t="s">
        <v>157</v>
      </c>
      <c r="B1211" t="s">
        <v>0</v>
      </c>
      <c r="C1211" t="s">
        <v>5</v>
      </c>
      <c r="D1211">
        <v>0</v>
      </c>
    </row>
    <row r="1212" spans="1:4" x14ac:dyDescent="0.25">
      <c r="A1212" t="s">
        <v>157</v>
      </c>
      <c r="B1212" t="s">
        <v>0</v>
      </c>
      <c r="C1212" t="s">
        <v>2</v>
      </c>
      <c r="D1212">
        <v>572</v>
      </c>
    </row>
    <row r="1213" spans="1:4" x14ac:dyDescent="0.25">
      <c r="A1213" t="s">
        <v>157</v>
      </c>
      <c r="B1213" t="s">
        <v>0</v>
      </c>
      <c r="C1213" t="s">
        <v>3</v>
      </c>
      <c r="D1213">
        <v>22</v>
      </c>
    </row>
    <row r="1214" spans="1:4" x14ac:dyDescent="0.25">
      <c r="A1214" t="s">
        <v>158</v>
      </c>
      <c r="B1214" t="s">
        <v>6</v>
      </c>
      <c r="C1214" t="s">
        <v>2</v>
      </c>
      <c r="D1214">
        <v>2</v>
      </c>
    </row>
    <row r="1215" spans="1:4" x14ac:dyDescent="0.25">
      <c r="A1215" t="s">
        <v>158</v>
      </c>
      <c r="B1215" t="s">
        <v>6</v>
      </c>
      <c r="C1215" t="s">
        <v>3</v>
      </c>
      <c r="D1215">
        <v>0</v>
      </c>
    </row>
    <row r="1216" spans="1:4" x14ac:dyDescent="0.25">
      <c r="A1216" t="s">
        <v>158</v>
      </c>
      <c r="B1216" t="s">
        <v>0</v>
      </c>
      <c r="C1216" t="s">
        <v>4</v>
      </c>
      <c r="D1216">
        <v>0</v>
      </c>
    </row>
    <row r="1217" spans="1:4" x14ac:dyDescent="0.25">
      <c r="A1217" t="s">
        <v>158</v>
      </c>
      <c r="B1217" t="s">
        <v>0</v>
      </c>
      <c r="C1217" t="s">
        <v>5</v>
      </c>
      <c r="D1217">
        <v>0</v>
      </c>
    </row>
    <row r="1218" spans="1:4" x14ac:dyDescent="0.25">
      <c r="A1218" t="s">
        <v>158</v>
      </c>
      <c r="B1218" t="s">
        <v>0</v>
      </c>
      <c r="C1218" t="s">
        <v>2</v>
      </c>
      <c r="D1218">
        <v>27</v>
      </c>
    </row>
    <row r="1219" spans="1:4" x14ac:dyDescent="0.25">
      <c r="A1219" t="s">
        <v>158</v>
      </c>
      <c r="B1219" t="s">
        <v>0</v>
      </c>
      <c r="C1219" t="s">
        <v>3</v>
      </c>
      <c r="D1219">
        <v>0</v>
      </c>
    </row>
    <row r="1220" spans="1:4" x14ac:dyDescent="0.25">
      <c r="A1220" t="s">
        <v>159</v>
      </c>
      <c r="B1220" t="s">
        <v>6</v>
      </c>
      <c r="C1220" t="s">
        <v>2</v>
      </c>
      <c r="D1220">
        <v>37</v>
      </c>
    </row>
    <row r="1221" spans="1:4" x14ac:dyDescent="0.25">
      <c r="A1221" t="s">
        <v>159</v>
      </c>
      <c r="B1221" t="s">
        <v>6</v>
      </c>
      <c r="C1221" t="s">
        <v>3</v>
      </c>
      <c r="D1221">
        <v>0</v>
      </c>
    </row>
    <row r="1222" spans="1:4" x14ac:dyDescent="0.25">
      <c r="A1222" t="s">
        <v>159</v>
      </c>
      <c r="B1222" t="s">
        <v>0</v>
      </c>
      <c r="C1222" t="s">
        <v>4</v>
      </c>
      <c r="D1222">
        <v>147</v>
      </c>
    </row>
    <row r="1223" spans="1:4" x14ac:dyDescent="0.25">
      <c r="A1223" t="s">
        <v>159</v>
      </c>
      <c r="B1223" t="s">
        <v>0</v>
      </c>
      <c r="C1223" t="s">
        <v>5</v>
      </c>
      <c r="D1223">
        <v>0</v>
      </c>
    </row>
    <row r="1224" spans="1:4" x14ac:dyDescent="0.25">
      <c r="A1224" t="s">
        <v>159</v>
      </c>
      <c r="B1224" t="s">
        <v>0</v>
      </c>
      <c r="C1224" t="s">
        <v>2</v>
      </c>
      <c r="D1224">
        <v>486</v>
      </c>
    </row>
    <row r="1225" spans="1:4" x14ac:dyDescent="0.25">
      <c r="A1225" s="42" t="s">
        <v>159</v>
      </c>
      <c r="B1225" s="42" t="s">
        <v>0</v>
      </c>
      <c r="C1225" s="42" t="s">
        <v>3</v>
      </c>
      <c r="D1225" s="42">
        <v>6</v>
      </c>
    </row>
    <row r="1226" spans="1:4" x14ac:dyDescent="0.25">
      <c r="A1226" t="s">
        <v>406</v>
      </c>
      <c r="B1226" t="s">
        <v>6</v>
      </c>
      <c r="C1226" t="s">
        <v>2</v>
      </c>
      <c r="D1226">
        <v>3</v>
      </c>
    </row>
    <row r="1227" spans="1:4" x14ac:dyDescent="0.25">
      <c r="A1227" t="s">
        <v>406</v>
      </c>
      <c r="B1227" t="s">
        <v>6</v>
      </c>
      <c r="C1227" t="s">
        <v>3</v>
      </c>
      <c r="D1227">
        <v>2</v>
      </c>
    </row>
    <row r="1228" spans="1:4" x14ac:dyDescent="0.25">
      <c r="A1228" t="s">
        <v>406</v>
      </c>
      <c r="B1228" t="s">
        <v>0</v>
      </c>
      <c r="C1228" t="s">
        <v>4</v>
      </c>
      <c r="D1228">
        <v>5</v>
      </c>
    </row>
    <row r="1229" spans="1:4" x14ac:dyDescent="0.25">
      <c r="A1229" t="s">
        <v>406</v>
      </c>
      <c r="B1229" t="s">
        <v>0</v>
      </c>
      <c r="C1229" t="s">
        <v>5</v>
      </c>
      <c r="D1229">
        <v>0</v>
      </c>
    </row>
    <row r="1230" spans="1:4" x14ac:dyDescent="0.25">
      <c r="A1230" t="s">
        <v>406</v>
      </c>
      <c r="B1230" t="s">
        <v>0</v>
      </c>
      <c r="C1230" t="s">
        <v>2</v>
      </c>
      <c r="D1230">
        <v>98</v>
      </c>
    </row>
    <row r="1231" spans="1:4" x14ac:dyDescent="0.25">
      <c r="A1231" t="s">
        <v>406</v>
      </c>
      <c r="B1231" t="s">
        <v>0</v>
      </c>
      <c r="C1231" t="s">
        <v>3</v>
      </c>
      <c r="D1231">
        <v>4</v>
      </c>
    </row>
    <row r="1232" spans="1:4" x14ac:dyDescent="0.25">
      <c r="A1232" s="42" t="s">
        <v>407</v>
      </c>
      <c r="B1232" s="42" t="s">
        <v>6</v>
      </c>
      <c r="C1232" s="42" t="s">
        <v>2</v>
      </c>
      <c r="D1232" s="42">
        <v>1</v>
      </c>
    </row>
    <row r="1233" spans="1:4" x14ac:dyDescent="0.25">
      <c r="A1233" t="s">
        <v>407</v>
      </c>
      <c r="B1233" t="s">
        <v>6</v>
      </c>
      <c r="C1233" t="s">
        <v>3</v>
      </c>
      <c r="D1233">
        <v>0</v>
      </c>
    </row>
    <row r="1234" spans="1:4" x14ac:dyDescent="0.25">
      <c r="A1234" t="s">
        <v>407</v>
      </c>
      <c r="B1234" t="s">
        <v>0</v>
      </c>
      <c r="C1234" t="s">
        <v>4</v>
      </c>
      <c r="D1234">
        <v>0</v>
      </c>
    </row>
    <row r="1235" spans="1:4" x14ac:dyDescent="0.25">
      <c r="A1235" t="s">
        <v>407</v>
      </c>
      <c r="B1235" t="s">
        <v>0</v>
      </c>
      <c r="C1235" t="s">
        <v>5</v>
      </c>
      <c r="D1235">
        <v>0</v>
      </c>
    </row>
    <row r="1236" spans="1:4" x14ac:dyDescent="0.25">
      <c r="A1236" t="s">
        <v>407</v>
      </c>
      <c r="B1236" t="s">
        <v>0</v>
      </c>
      <c r="C1236" t="s">
        <v>2</v>
      </c>
      <c r="D1236">
        <v>26</v>
      </c>
    </row>
    <row r="1237" spans="1:4" x14ac:dyDescent="0.25">
      <c r="A1237" t="s">
        <v>407</v>
      </c>
      <c r="B1237" t="s">
        <v>0</v>
      </c>
      <c r="C1237" t="s">
        <v>3</v>
      </c>
      <c r="D1237">
        <v>0</v>
      </c>
    </row>
    <row r="1238" spans="1:4" x14ac:dyDescent="0.25">
      <c r="A1238" t="s">
        <v>160</v>
      </c>
      <c r="B1238" t="s">
        <v>6</v>
      </c>
      <c r="C1238" t="s">
        <v>2</v>
      </c>
      <c r="D1238">
        <v>6</v>
      </c>
    </row>
    <row r="1239" spans="1:4" x14ac:dyDescent="0.25">
      <c r="A1239" t="s">
        <v>160</v>
      </c>
      <c r="B1239" t="s">
        <v>6</v>
      </c>
      <c r="C1239" t="s">
        <v>3</v>
      </c>
      <c r="D1239">
        <v>0</v>
      </c>
    </row>
    <row r="1240" spans="1:4" x14ac:dyDescent="0.25">
      <c r="A1240" t="s">
        <v>160</v>
      </c>
      <c r="B1240" t="s">
        <v>0</v>
      </c>
      <c r="C1240" t="s">
        <v>4</v>
      </c>
      <c r="D1240">
        <v>0</v>
      </c>
    </row>
    <row r="1241" spans="1:4" x14ac:dyDescent="0.25">
      <c r="A1241" t="s">
        <v>160</v>
      </c>
      <c r="B1241" t="s">
        <v>0</v>
      </c>
      <c r="C1241" t="s">
        <v>5</v>
      </c>
      <c r="D1241">
        <v>0</v>
      </c>
    </row>
    <row r="1242" spans="1:4" x14ac:dyDescent="0.25">
      <c r="A1242" t="s">
        <v>160</v>
      </c>
      <c r="B1242" t="s">
        <v>0</v>
      </c>
      <c r="C1242" t="s">
        <v>2</v>
      </c>
      <c r="D1242">
        <v>103</v>
      </c>
    </row>
    <row r="1243" spans="1:4" x14ac:dyDescent="0.25">
      <c r="A1243" t="s">
        <v>160</v>
      </c>
      <c r="B1243" t="s">
        <v>0</v>
      </c>
      <c r="C1243" t="s">
        <v>3</v>
      </c>
      <c r="D1243">
        <v>0</v>
      </c>
    </row>
    <row r="1244" spans="1:4" x14ac:dyDescent="0.25">
      <c r="A1244" t="s">
        <v>408</v>
      </c>
      <c r="B1244" t="s">
        <v>6</v>
      </c>
      <c r="C1244" t="s">
        <v>2</v>
      </c>
      <c r="D1244">
        <v>7</v>
      </c>
    </row>
    <row r="1245" spans="1:4" x14ac:dyDescent="0.25">
      <c r="A1245" t="s">
        <v>408</v>
      </c>
      <c r="B1245" t="s">
        <v>6</v>
      </c>
      <c r="C1245" t="s">
        <v>3</v>
      </c>
      <c r="D1245">
        <v>0</v>
      </c>
    </row>
    <row r="1246" spans="1:4" x14ac:dyDescent="0.25">
      <c r="A1246" t="s">
        <v>408</v>
      </c>
      <c r="B1246" t="s">
        <v>0</v>
      </c>
      <c r="C1246" t="s">
        <v>4</v>
      </c>
      <c r="D1246">
        <v>0</v>
      </c>
    </row>
    <row r="1247" spans="1:4" x14ac:dyDescent="0.25">
      <c r="A1247" t="s">
        <v>408</v>
      </c>
      <c r="B1247" t="s">
        <v>0</v>
      </c>
      <c r="C1247" t="s">
        <v>5</v>
      </c>
      <c r="D1247">
        <v>0</v>
      </c>
    </row>
    <row r="1248" spans="1:4" x14ac:dyDescent="0.25">
      <c r="A1248" t="s">
        <v>408</v>
      </c>
      <c r="B1248" t="s">
        <v>0</v>
      </c>
      <c r="C1248" t="s">
        <v>2</v>
      </c>
      <c r="D1248">
        <v>169</v>
      </c>
    </row>
    <row r="1249" spans="1:4" x14ac:dyDescent="0.25">
      <c r="A1249" t="s">
        <v>408</v>
      </c>
      <c r="B1249" t="s">
        <v>0</v>
      </c>
      <c r="C1249" t="s">
        <v>3</v>
      </c>
      <c r="D1249">
        <v>0</v>
      </c>
    </row>
    <row r="1250" spans="1:4" x14ac:dyDescent="0.25">
      <c r="A1250" t="s">
        <v>161</v>
      </c>
      <c r="B1250" t="s">
        <v>6</v>
      </c>
      <c r="C1250" t="s">
        <v>2</v>
      </c>
      <c r="D1250">
        <v>8</v>
      </c>
    </row>
    <row r="1251" spans="1:4" x14ac:dyDescent="0.25">
      <c r="A1251" t="s">
        <v>161</v>
      </c>
      <c r="B1251" t="s">
        <v>6</v>
      </c>
      <c r="C1251" t="s">
        <v>3</v>
      </c>
      <c r="D1251">
        <v>0</v>
      </c>
    </row>
    <row r="1252" spans="1:4" x14ac:dyDescent="0.25">
      <c r="A1252" t="s">
        <v>161</v>
      </c>
      <c r="B1252" t="s">
        <v>0</v>
      </c>
      <c r="C1252" t="s">
        <v>4</v>
      </c>
      <c r="D1252">
        <v>45</v>
      </c>
    </row>
    <row r="1253" spans="1:4" x14ac:dyDescent="0.25">
      <c r="A1253" t="s">
        <v>161</v>
      </c>
      <c r="B1253" t="s">
        <v>0</v>
      </c>
      <c r="C1253" t="s">
        <v>5</v>
      </c>
      <c r="D1253">
        <v>0</v>
      </c>
    </row>
    <row r="1254" spans="1:4" x14ac:dyDescent="0.25">
      <c r="A1254" t="s">
        <v>161</v>
      </c>
      <c r="B1254" t="s">
        <v>0</v>
      </c>
      <c r="C1254" t="s">
        <v>2</v>
      </c>
      <c r="D1254">
        <v>117</v>
      </c>
    </row>
    <row r="1255" spans="1:4" x14ac:dyDescent="0.25">
      <c r="A1255" t="s">
        <v>161</v>
      </c>
      <c r="B1255" t="s">
        <v>0</v>
      </c>
      <c r="C1255" t="s">
        <v>3</v>
      </c>
      <c r="D1255">
        <v>2</v>
      </c>
    </row>
    <row r="1256" spans="1:4" x14ac:dyDescent="0.25">
      <c r="A1256" t="s">
        <v>162</v>
      </c>
      <c r="B1256" t="s">
        <v>6</v>
      </c>
      <c r="C1256" t="s">
        <v>2</v>
      </c>
      <c r="D1256">
        <v>0</v>
      </c>
    </row>
    <row r="1257" spans="1:4" x14ac:dyDescent="0.25">
      <c r="A1257" t="s">
        <v>162</v>
      </c>
      <c r="B1257" t="s">
        <v>6</v>
      </c>
      <c r="C1257" t="s">
        <v>3</v>
      </c>
      <c r="D1257">
        <v>0</v>
      </c>
    </row>
    <row r="1258" spans="1:4" x14ac:dyDescent="0.25">
      <c r="A1258" t="s">
        <v>162</v>
      </c>
      <c r="B1258" t="s">
        <v>0</v>
      </c>
      <c r="C1258" t="s">
        <v>4</v>
      </c>
      <c r="D1258">
        <v>0</v>
      </c>
    </row>
    <row r="1259" spans="1:4" x14ac:dyDescent="0.25">
      <c r="A1259" t="s">
        <v>162</v>
      </c>
      <c r="B1259" t="s">
        <v>0</v>
      </c>
      <c r="C1259" t="s">
        <v>5</v>
      </c>
      <c r="D1259">
        <v>0</v>
      </c>
    </row>
    <row r="1260" spans="1:4" x14ac:dyDescent="0.25">
      <c r="A1260" t="s">
        <v>162</v>
      </c>
      <c r="B1260" t="s">
        <v>0</v>
      </c>
      <c r="C1260" t="s">
        <v>2</v>
      </c>
      <c r="D1260">
        <v>2</v>
      </c>
    </row>
    <row r="1261" spans="1:4" x14ac:dyDescent="0.25">
      <c r="A1261" t="s">
        <v>162</v>
      </c>
      <c r="B1261" t="s">
        <v>0</v>
      </c>
      <c r="C1261" t="s">
        <v>3</v>
      </c>
      <c r="D1261">
        <v>0</v>
      </c>
    </row>
    <row r="1262" spans="1:4" x14ac:dyDescent="0.25">
      <c r="A1262" t="s">
        <v>163</v>
      </c>
      <c r="B1262" t="s">
        <v>6</v>
      </c>
      <c r="C1262" t="s">
        <v>2</v>
      </c>
      <c r="D1262">
        <v>1</v>
      </c>
    </row>
    <row r="1263" spans="1:4" x14ac:dyDescent="0.25">
      <c r="A1263" t="s">
        <v>163</v>
      </c>
      <c r="B1263" t="s">
        <v>6</v>
      </c>
      <c r="C1263" t="s">
        <v>3</v>
      </c>
      <c r="D1263">
        <v>0</v>
      </c>
    </row>
    <row r="1264" spans="1:4" x14ac:dyDescent="0.25">
      <c r="A1264" t="s">
        <v>163</v>
      </c>
      <c r="B1264" t="s">
        <v>0</v>
      </c>
      <c r="C1264" t="s">
        <v>4</v>
      </c>
      <c r="D1264">
        <v>0</v>
      </c>
    </row>
    <row r="1265" spans="1:4" x14ac:dyDescent="0.25">
      <c r="A1265" t="s">
        <v>163</v>
      </c>
      <c r="B1265" t="s">
        <v>0</v>
      </c>
      <c r="C1265" t="s">
        <v>5</v>
      </c>
      <c r="D1265">
        <v>0</v>
      </c>
    </row>
    <row r="1266" spans="1:4" x14ac:dyDescent="0.25">
      <c r="A1266" t="s">
        <v>163</v>
      </c>
      <c r="B1266" t="s">
        <v>0</v>
      </c>
      <c r="C1266" t="s">
        <v>2</v>
      </c>
      <c r="D1266">
        <v>19</v>
      </c>
    </row>
    <row r="1267" spans="1:4" x14ac:dyDescent="0.25">
      <c r="A1267" t="s">
        <v>163</v>
      </c>
      <c r="B1267" t="s">
        <v>0</v>
      </c>
      <c r="C1267" t="s">
        <v>3</v>
      </c>
      <c r="D1267">
        <v>0</v>
      </c>
    </row>
    <row r="1268" spans="1:4" x14ac:dyDescent="0.25">
      <c r="A1268" t="s">
        <v>603</v>
      </c>
      <c r="B1268" t="s">
        <v>6</v>
      </c>
      <c r="C1268" t="s">
        <v>2</v>
      </c>
      <c r="D1268">
        <v>5</v>
      </c>
    </row>
    <row r="1269" spans="1:4" x14ac:dyDescent="0.25">
      <c r="A1269" t="s">
        <v>603</v>
      </c>
      <c r="B1269" t="s">
        <v>6</v>
      </c>
      <c r="C1269" t="s">
        <v>3</v>
      </c>
      <c r="D1269">
        <v>0</v>
      </c>
    </row>
    <row r="1270" spans="1:4" x14ac:dyDescent="0.25">
      <c r="A1270" t="s">
        <v>603</v>
      </c>
      <c r="B1270" t="s">
        <v>0</v>
      </c>
      <c r="C1270" t="s">
        <v>4</v>
      </c>
      <c r="D1270">
        <v>0</v>
      </c>
    </row>
    <row r="1271" spans="1:4" x14ac:dyDescent="0.25">
      <c r="A1271" t="s">
        <v>603</v>
      </c>
      <c r="B1271" t="s">
        <v>0</v>
      </c>
      <c r="C1271" t="s">
        <v>5</v>
      </c>
      <c r="D1271">
        <v>0</v>
      </c>
    </row>
    <row r="1272" spans="1:4" x14ac:dyDescent="0.25">
      <c r="A1272" t="s">
        <v>603</v>
      </c>
      <c r="B1272" t="s">
        <v>0</v>
      </c>
      <c r="C1272" t="s">
        <v>2</v>
      </c>
      <c r="D1272">
        <v>78</v>
      </c>
    </row>
    <row r="1273" spans="1:4" x14ac:dyDescent="0.25">
      <c r="A1273" t="s">
        <v>603</v>
      </c>
      <c r="B1273" t="s">
        <v>0</v>
      </c>
      <c r="C1273" t="s">
        <v>3</v>
      </c>
      <c r="D1273">
        <v>0</v>
      </c>
    </row>
    <row r="1274" spans="1:4" x14ac:dyDescent="0.25">
      <c r="A1274" t="s">
        <v>164</v>
      </c>
      <c r="B1274" t="s">
        <v>6</v>
      </c>
      <c r="C1274" t="s">
        <v>2</v>
      </c>
      <c r="D1274">
        <v>2</v>
      </c>
    </row>
    <row r="1275" spans="1:4" x14ac:dyDescent="0.25">
      <c r="A1275" s="42" t="s">
        <v>164</v>
      </c>
      <c r="B1275" s="42" t="s">
        <v>6</v>
      </c>
      <c r="C1275" s="42" t="s">
        <v>3</v>
      </c>
      <c r="D1275" s="42">
        <v>0</v>
      </c>
    </row>
    <row r="1276" spans="1:4" x14ac:dyDescent="0.25">
      <c r="A1276" t="s">
        <v>164</v>
      </c>
      <c r="B1276" t="s">
        <v>0</v>
      </c>
      <c r="C1276" t="s">
        <v>4</v>
      </c>
      <c r="D1276">
        <v>34</v>
      </c>
    </row>
    <row r="1277" spans="1:4" x14ac:dyDescent="0.25">
      <c r="A1277" t="s">
        <v>164</v>
      </c>
      <c r="B1277" t="s">
        <v>0</v>
      </c>
      <c r="C1277" t="s">
        <v>5</v>
      </c>
      <c r="D1277">
        <v>0</v>
      </c>
    </row>
    <row r="1278" spans="1:4" x14ac:dyDescent="0.25">
      <c r="A1278" t="s">
        <v>164</v>
      </c>
      <c r="B1278" t="s">
        <v>0</v>
      </c>
      <c r="C1278" t="s">
        <v>2</v>
      </c>
      <c r="D1278">
        <v>20</v>
      </c>
    </row>
    <row r="1279" spans="1:4" x14ac:dyDescent="0.25">
      <c r="A1279" t="s">
        <v>164</v>
      </c>
      <c r="B1279" t="s">
        <v>0</v>
      </c>
      <c r="C1279" t="s">
        <v>3</v>
      </c>
      <c r="D1279">
        <v>0</v>
      </c>
    </row>
    <row r="1280" spans="1:4" x14ac:dyDescent="0.25">
      <c r="A1280" t="s">
        <v>604</v>
      </c>
      <c r="B1280" t="s">
        <v>6</v>
      </c>
      <c r="C1280" t="s">
        <v>2</v>
      </c>
      <c r="D1280">
        <v>1</v>
      </c>
    </row>
    <row r="1281" spans="1:4" x14ac:dyDescent="0.25">
      <c r="A1281" t="s">
        <v>604</v>
      </c>
      <c r="B1281" t="s">
        <v>6</v>
      </c>
      <c r="C1281" t="s">
        <v>3</v>
      </c>
      <c r="D1281">
        <v>0</v>
      </c>
    </row>
    <row r="1282" spans="1:4" x14ac:dyDescent="0.25">
      <c r="A1282" t="s">
        <v>604</v>
      </c>
      <c r="B1282" t="s">
        <v>0</v>
      </c>
      <c r="C1282" t="s">
        <v>4</v>
      </c>
      <c r="D1282">
        <v>0</v>
      </c>
    </row>
    <row r="1283" spans="1:4" x14ac:dyDescent="0.25">
      <c r="A1283" t="s">
        <v>604</v>
      </c>
      <c r="B1283" t="s">
        <v>0</v>
      </c>
      <c r="C1283" t="s">
        <v>5</v>
      </c>
      <c r="D1283">
        <v>0</v>
      </c>
    </row>
    <row r="1284" spans="1:4" x14ac:dyDescent="0.25">
      <c r="A1284" t="s">
        <v>604</v>
      </c>
      <c r="B1284" t="s">
        <v>0</v>
      </c>
      <c r="C1284" t="s">
        <v>2</v>
      </c>
      <c r="D1284">
        <v>5</v>
      </c>
    </row>
    <row r="1285" spans="1:4" x14ac:dyDescent="0.25">
      <c r="A1285" t="s">
        <v>604</v>
      </c>
      <c r="B1285" t="s">
        <v>0</v>
      </c>
      <c r="C1285" t="s">
        <v>3</v>
      </c>
      <c r="D1285">
        <v>0</v>
      </c>
    </row>
    <row r="1286" spans="1:4" x14ac:dyDescent="0.25">
      <c r="A1286" t="s">
        <v>409</v>
      </c>
      <c r="B1286" t="s">
        <v>6</v>
      </c>
      <c r="C1286" t="s">
        <v>2</v>
      </c>
      <c r="D1286">
        <v>98</v>
      </c>
    </row>
    <row r="1287" spans="1:4" x14ac:dyDescent="0.25">
      <c r="A1287" t="s">
        <v>409</v>
      </c>
      <c r="B1287" t="s">
        <v>6</v>
      </c>
      <c r="C1287" t="s">
        <v>3</v>
      </c>
      <c r="D1287">
        <v>4</v>
      </c>
    </row>
    <row r="1288" spans="1:4" x14ac:dyDescent="0.25">
      <c r="A1288" t="s">
        <v>409</v>
      </c>
      <c r="B1288" t="s">
        <v>0</v>
      </c>
      <c r="C1288" t="s">
        <v>4</v>
      </c>
      <c r="D1288">
        <v>1792</v>
      </c>
    </row>
    <row r="1289" spans="1:4" x14ac:dyDescent="0.25">
      <c r="A1289" t="s">
        <v>409</v>
      </c>
      <c r="B1289" t="s">
        <v>0</v>
      </c>
      <c r="C1289" t="s">
        <v>5</v>
      </c>
      <c r="D1289">
        <v>5</v>
      </c>
    </row>
    <row r="1290" spans="1:4" x14ac:dyDescent="0.25">
      <c r="A1290" t="s">
        <v>409</v>
      </c>
      <c r="B1290" t="s">
        <v>0</v>
      </c>
      <c r="C1290" t="s">
        <v>2</v>
      </c>
      <c r="D1290">
        <v>2601</v>
      </c>
    </row>
    <row r="1291" spans="1:4" x14ac:dyDescent="0.25">
      <c r="A1291" t="s">
        <v>409</v>
      </c>
      <c r="B1291" t="s">
        <v>0</v>
      </c>
      <c r="C1291" t="s">
        <v>3</v>
      </c>
      <c r="D1291">
        <v>22</v>
      </c>
    </row>
    <row r="1292" spans="1:4" x14ac:dyDescent="0.25">
      <c r="A1292" t="s">
        <v>165</v>
      </c>
      <c r="B1292" t="s">
        <v>6</v>
      </c>
      <c r="C1292" t="s">
        <v>2</v>
      </c>
      <c r="D1292">
        <v>16</v>
      </c>
    </row>
    <row r="1293" spans="1:4" x14ac:dyDescent="0.25">
      <c r="A1293" t="s">
        <v>165</v>
      </c>
      <c r="B1293" t="s">
        <v>6</v>
      </c>
      <c r="C1293" t="s">
        <v>3</v>
      </c>
      <c r="D1293">
        <v>0</v>
      </c>
    </row>
    <row r="1294" spans="1:4" x14ac:dyDescent="0.25">
      <c r="A1294" t="s">
        <v>165</v>
      </c>
      <c r="B1294" t="s">
        <v>0</v>
      </c>
      <c r="C1294" t="s">
        <v>4</v>
      </c>
      <c r="D1294">
        <v>135</v>
      </c>
    </row>
    <row r="1295" spans="1:4" x14ac:dyDescent="0.25">
      <c r="A1295" t="s">
        <v>165</v>
      </c>
      <c r="B1295" t="s">
        <v>0</v>
      </c>
      <c r="C1295" t="s">
        <v>5</v>
      </c>
      <c r="D1295">
        <v>0</v>
      </c>
    </row>
    <row r="1296" spans="1:4" x14ac:dyDescent="0.25">
      <c r="A1296" t="s">
        <v>165</v>
      </c>
      <c r="B1296" t="s">
        <v>0</v>
      </c>
      <c r="C1296" t="s">
        <v>2</v>
      </c>
      <c r="D1296">
        <v>133</v>
      </c>
    </row>
    <row r="1297" spans="1:4" x14ac:dyDescent="0.25">
      <c r="A1297" t="s">
        <v>165</v>
      </c>
      <c r="B1297" t="s">
        <v>0</v>
      </c>
      <c r="C1297" t="s">
        <v>3</v>
      </c>
      <c r="D1297">
        <v>0</v>
      </c>
    </row>
    <row r="1298" spans="1:4" x14ac:dyDescent="0.25">
      <c r="A1298" t="s">
        <v>166</v>
      </c>
      <c r="B1298" t="s">
        <v>6</v>
      </c>
      <c r="C1298" t="s">
        <v>2</v>
      </c>
      <c r="D1298">
        <v>11</v>
      </c>
    </row>
    <row r="1299" spans="1:4" x14ac:dyDescent="0.25">
      <c r="A1299" t="s">
        <v>166</v>
      </c>
      <c r="B1299" t="s">
        <v>6</v>
      </c>
      <c r="C1299" t="s">
        <v>3</v>
      </c>
      <c r="D1299">
        <v>0</v>
      </c>
    </row>
    <row r="1300" spans="1:4" x14ac:dyDescent="0.25">
      <c r="A1300" t="s">
        <v>166</v>
      </c>
      <c r="B1300" t="s">
        <v>0</v>
      </c>
      <c r="C1300" t="s">
        <v>4</v>
      </c>
      <c r="D1300">
        <v>0</v>
      </c>
    </row>
    <row r="1301" spans="1:4" x14ac:dyDescent="0.25">
      <c r="A1301" t="s">
        <v>166</v>
      </c>
      <c r="B1301" t="s">
        <v>0</v>
      </c>
      <c r="C1301" t="s">
        <v>5</v>
      </c>
      <c r="D1301">
        <v>0</v>
      </c>
    </row>
    <row r="1302" spans="1:4" x14ac:dyDescent="0.25">
      <c r="A1302" t="s">
        <v>166</v>
      </c>
      <c r="B1302" t="s">
        <v>0</v>
      </c>
      <c r="C1302" t="s">
        <v>2</v>
      </c>
      <c r="D1302">
        <v>162</v>
      </c>
    </row>
    <row r="1303" spans="1:4" x14ac:dyDescent="0.25">
      <c r="A1303" t="s">
        <v>166</v>
      </c>
      <c r="B1303" t="s">
        <v>0</v>
      </c>
      <c r="C1303" t="s">
        <v>3</v>
      </c>
      <c r="D1303">
        <v>0</v>
      </c>
    </row>
    <row r="1304" spans="1:4" x14ac:dyDescent="0.25">
      <c r="A1304" t="s">
        <v>167</v>
      </c>
      <c r="B1304" t="s">
        <v>6</v>
      </c>
      <c r="C1304" t="s">
        <v>2</v>
      </c>
      <c r="D1304">
        <v>2</v>
      </c>
    </row>
    <row r="1305" spans="1:4" x14ac:dyDescent="0.25">
      <c r="A1305" t="s">
        <v>167</v>
      </c>
      <c r="B1305" t="s">
        <v>6</v>
      </c>
      <c r="C1305" t="s">
        <v>3</v>
      </c>
      <c r="D1305">
        <v>0</v>
      </c>
    </row>
    <row r="1306" spans="1:4" x14ac:dyDescent="0.25">
      <c r="A1306" s="42" t="s">
        <v>167</v>
      </c>
      <c r="B1306" s="42" t="s">
        <v>0</v>
      </c>
      <c r="C1306" s="42" t="s">
        <v>4</v>
      </c>
      <c r="D1306" s="42">
        <v>0</v>
      </c>
    </row>
    <row r="1307" spans="1:4" x14ac:dyDescent="0.25">
      <c r="A1307" t="s">
        <v>167</v>
      </c>
      <c r="B1307" t="s">
        <v>0</v>
      </c>
      <c r="C1307" t="s">
        <v>5</v>
      </c>
      <c r="D1307">
        <v>0</v>
      </c>
    </row>
    <row r="1308" spans="1:4" x14ac:dyDescent="0.25">
      <c r="A1308" t="s">
        <v>167</v>
      </c>
      <c r="B1308" t="s">
        <v>0</v>
      </c>
      <c r="C1308" t="s">
        <v>2</v>
      </c>
      <c r="D1308">
        <v>20</v>
      </c>
    </row>
    <row r="1309" spans="1:4" x14ac:dyDescent="0.25">
      <c r="A1309" t="s">
        <v>167</v>
      </c>
      <c r="B1309" t="s">
        <v>0</v>
      </c>
      <c r="C1309" t="s">
        <v>3</v>
      </c>
      <c r="D1309">
        <v>0</v>
      </c>
    </row>
    <row r="1310" spans="1:4" x14ac:dyDescent="0.25">
      <c r="A1310" t="s">
        <v>168</v>
      </c>
      <c r="B1310" t="s">
        <v>6</v>
      </c>
      <c r="C1310" t="s">
        <v>2</v>
      </c>
      <c r="D1310">
        <v>9</v>
      </c>
    </row>
    <row r="1311" spans="1:4" x14ac:dyDescent="0.25">
      <c r="A1311" t="s">
        <v>168</v>
      </c>
      <c r="B1311" t="s">
        <v>6</v>
      </c>
      <c r="C1311" t="s">
        <v>3</v>
      </c>
      <c r="D1311">
        <v>0</v>
      </c>
    </row>
    <row r="1312" spans="1:4" x14ac:dyDescent="0.25">
      <c r="A1312" t="s">
        <v>168</v>
      </c>
      <c r="B1312" t="s">
        <v>0</v>
      </c>
      <c r="C1312" t="s">
        <v>4</v>
      </c>
      <c r="D1312">
        <v>34</v>
      </c>
    </row>
    <row r="1313" spans="1:4" x14ac:dyDescent="0.25">
      <c r="A1313" t="s">
        <v>168</v>
      </c>
      <c r="B1313" t="s">
        <v>0</v>
      </c>
      <c r="C1313" t="s">
        <v>5</v>
      </c>
      <c r="D1313">
        <v>0</v>
      </c>
    </row>
    <row r="1314" spans="1:4" x14ac:dyDescent="0.25">
      <c r="A1314" t="s">
        <v>168</v>
      </c>
      <c r="B1314" t="s">
        <v>0</v>
      </c>
      <c r="C1314" t="s">
        <v>2</v>
      </c>
      <c r="D1314">
        <v>135</v>
      </c>
    </row>
    <row r="1315" spans="1:4" x14ac:dyDescent="0.25">
      <c r="A1315" t="s">
        <v>168</v>
      </c>
      <c r="B1315" t="s">
        <v>0</v>
      </c>
      <c r="C1315" t="s">
        <v>3</v>
      </c>
      <c r="D1315">
        <v>1</v>
      </c>
    </row>
    <row r="1316" spans="1:4" x14ac:dyDescent="0.25">
      <c r="A1316" t="s">
        <v>410</v>
      </c>
      <c r="B1316" t="s">
        <v>6</v>
      </c>
      <c r="C1316" t="s">
        <v>2</v>
      </c>
      <c r="D1316">
        <v>0</v>
      </c>
    </row>
    <row r="1317" spans="1:4" x14ac:dyDescent="0.25">
      <c r="A1317" t="s">
        <v>410</v>
      </c>
      <c r="B1317" t="s">
        <v>6</v>
      </c>
      <c r="C1317" t="s">
        <v>3</v>
      </c>
      <c r="D1317">
        <v>0</v>
      </c>
    </row>
    <row r="1318" spans="1:4" x14ac:dyDescent="0.25">
      <c r="A1318" t="s">
        <v>410</v>
      </c>
      <c r="B1318" t="s">
        <v>0</v>
      </c>
      <c r="C1318" t="s">
        <v>4</v>
      </c>
      <c r="D1318">
        <v>0</v>
      </c>
    </row>
    <row r="1319" spans="1:4" x14ac:dyDescent="0.25">
      <c r="A1319" t="s">
        <v>410</v>
      </c>
      <c r="B1319" t="s">
        <v>0</v>
      </c>
      <c r="C1319" t="s">
        <v>5</v>
      </c>
      <c r="D1319">
        <v>0</v>
      </c>
    </row>
    <row r="1320" spans="1:4" x14ac:dyDescent="0.25">
      <c r="A1320" t="s">
        <v>410</v>
      </c>
      <c r="B1320" t="s">
        <v>0</v>
      </c>
      <c r="C1320" t="s">
        <v>2</v>
      </c>
      <c r="D1320">
        <v>2</v>
      </c>
    </row>
    <row r="1321" spans="1:4" x14ac:dyDescent="0.25">
      <c r="A1321" t="s">
        <v>410</v>
      </c>
      <c r="B1321" t="s">
        <v>0</v>
      </c>
      <c r="C1321" t="s">
        <v>3</v>
      </c>
      <c r="D1321">
        <v>0</v>
      </c>
    </row>
    <row r="1322" spans="1:4" x14ac:dyDescent="0.25">
      <c r="A1322" t="s">
        <v>169</v>
      </c>
      <c r="B1322" t="s">
        <v>6</v>
      </c>
      <c r="C1322" t="s">
        <v>2</v>
      </c>
      <c r="D1322">
        <v>7</v>
      </c>
    </row>
    <row r="1323" spans="1:4" x14ac:dyDescent="0.25">
      <c r="A1323" t="s">
        <v>169</v>
      </c>
      <c r="B1323" t="s">
        <v>6</v>
      </c>
      <c r="C1323" t="s">
        <v>3</v>
      </c>
      <c r="D1323">
        <v>0</v>
      </c>
    </row>
    <row r="1324" spans="1:4" x14ac:dyDescent="0.25">
      <c r="A1324" t="s">
        <v>169</v>
      </c>
      <c r="B1324" t="s">
        <v>0</v>
      </c>
      <c r="C1324" t="s">
        <v>4</v>
      </c>
      <c r="D1324">
        <v>87</v>
      </c>
    </row>
    <row r="1325" spans="1:4" x14ac:dyDescent="0.25">
      <c r="A1325" t="s">
        <v>169</v>
      </c>
      <c r="B1325" t="s">
        <v>0</v>
      </c>
      <c r="C1325" t="s">
        <v>5</v>
      </c>
      <c r="D1325">
        <v>0</v>
      </c>
    </row>
    <row r="1326" spans="1:4" x14ac:dyDescent="0.25">
      <c r="A1326" t="s">
        <v>169</v>
      </c>
      <c r="B1326" t="s">
        <v>0</v>
      </c>
      <c r="C1326" t="s">
        <v>2</v>
      </c>
      <c r="D1326">
        <v>154</v>
      </c>
    </row>
    <row r="1327" spans="1:4" x14ac:dyDescent="0.25">
      <c r="A1327" t="s">
        <v>169</v>
      </c>
      <c r="B1327" t="s">
        <v>0</v>
      </c>
      <c r="C1327" t="s">
        <v>3</v>
      </c>
      <c r="D1327">
        <v>0</v>
      </c>
    </row>
    <row r="1328" spans="1:4" x14ac:dyDescent="0.25">
      <c r="A1328" t="s">
        <v>655</v>
      </c>
      <c r="B1328" t="s">
        <v>6</v>
      </c>
      <c r="C1328" t="s">
        <v>2</v>
      </c>
      <c r="D1328">
        <v>22</v>
      </c>
    </row>
    <row r="1329" spans="1:4" x14ac:dyDescent="0.25">
      <c r="A1329" t="s">
        <v>655</v>
      </c>
      <c r="B1329" t="s">
        <v>6</v>
      </c>
      <c r="C1329" t="s">
        <v>3</v>
      </c>
      <c r="D1329">
        <v>0</v>
      </c>
    </row>
    <row r="1330" spans="1:4" x14ac:dyDescent="0.25">
      <c r="A1330" t="s">
        <v>655</v>
      </c>
      <c r="B1330" t="s">
        <v>0</v>
      </c>
      <c r="C1330" t="s">
        <v>4</v>
      </c>
      <c r="D1330">
        <v>169</v>
      </c>
    </row>
    <row r="1331" spans="1:4" x14ac:dyDescent="0.25">
      <c r="A1331" t="s">
        <v>655</v>
      </c>
      <c r="B1331" t="s">
        <v>0</v>
      </c>
      <c r="C1331" t="s">
        <v>5</v>
      </c>
      <c r="D1331">
        <v>2</v>
      </c>
    </row>
    <row r="1332" spans="1:4" x14ac:dyDescent="0.25">
      <c r="A1332" t="s">
        <v>655</v>
      </c>
      <c r="B1332" t="s">
        <v>0</v>
      </c>
      <c r="C1332" t="s">
        <v>2</v>
      </c>
      <c r="D1332">
        <v>421</v>
      </c>
    </row>
    <row r="1333" spans="1:4" x14ac:dyDescent="0.25">
      <c r="A1333" t="s">
        <v>655</v>
      </c>
      <c r="B1333" t="s">
        <v>0</v>
      </c>
      <c r="C1333" t="s">
        <v>3</v>
      </c>
      <c r="D1333">
        <v>3</v>
      </c>
    </row>
    <row r="1334" spans="1:4" x14ac:dyDescent="0.25">
      <c r="A1334" t="s">
        <v>170</v>
      </c>
      <c r="B1334" t="s">
        <v>6</v>
      </c>
      <c r="C1334" t="s">
        <v>2</v>
      </c>
      <c r="D1334">
        <v>0</v>
      </c>
    </row>
    <row r="1335" spans="1:4" x14ac:dyDescent="0.25">
      <c r="A1335" t="s">
        <v>170</v>
      </c>
      <c r="B1335" t="s">
        <v>6</v>
      </c>
      <c r="C1335" t="s">
        <v>3</v>
      </c>
      <c r="D1335">
        <v>0</v>
      </c>
    </row>
    <row r="1336" spans="1:4" x14ac:dyDescent="0.25">
      <c r="A1336" t="s">
        <v>170</v>
      </c>
      <c r="B1336" t="s">
        <v>0</v>
      </c>
      <c r="C1336" t="s">
        <v>4</v>
      </c>
      <c r="D1336">
        <v>0</v>
      </c>
    </row>
    <row r="1337" spans="1:4" x14ac:dyDescent="0.25">
      <c r="A1337" t="s">
        <v>170</v>
      </c>
      <c r="B1337" t="s">
        <v>0</v>
      </c>
      <c r="C1337" t="s">
        <v>5</v>
      </c>
      <c r="D1337">
        <v>0</v>
      </c>
    </row>
    <row r="1338" spans="1:4" x14ac:dyDescent="0.25">
      <c r="A1338" t="s">
        <v>170</v>
      </c>
      <c r="B1338" t="s">
        <v>0</v>
      </c>
      <c r="C1338" t="s">
        <v>2</v>
      </c>
      <c r="D1338">
        <v>5</v>
      </c>
    </row>
    <row r="1339" spans="1:4" x14ac:dyDescent="0.25">
      <c r="A1339" t="s">
        <v>170</v>
      </c>
      <c r="B1339" t="s">
        <v>0</v>
      </c>
      <c r="C1339" t="s">
        <v>3</v>
      </c>
      <c r="D1339">
        <v>0</v>
      </c>
    </row>
    <row r="1340" spans="1:4" x14ac:dyDescent="0.25">
      <c r="A1340" t="s">
        <v>171</v>
      </c>
      <c r="B1340" t="s">
        <v>6</v>
      </c>
      <c r="C1340" t="s">
        <v>2</v>
      </c>
      <c r="D1340">
        <v>0</v>
      </c>
    </row>
    <row r="1341" spans="1:4" x14ac:dyDescent="0.25">
      <c r="A1341" t="s">
        <v>171</v>
      </c>
      <c r="B1341" t="s">
        <v>6</v>
      </c>
      <c r="C1341" t="s">
        <v>3</v>
      </c>
      <c r="D1341">
        <v>0</v>
      </c>
    </row>
    <row r="1342" spans="1:4" x14ac:dyDescent="0.25">
      <c r="A1342" t="s">
        <v>171</v>
      </c>
      <c r="B1342" t="s">
        <v>0</v>
      </c>
      <c r="C1342" t="s">
        <v>4</v>
      </c>
      <c r="D1342">
        <v>0</v>
      </c>
    </row>
    <row r="1343" spans="1:4" x14ac:dyDescent="0.25">
      <c r="A1343" t="s">
        <v>171</v>
      </c>
      <c r="B1343" t="s">
        <v>0</v>
      </c>
      <c r="C1343" t="s">
        <v>5</v>
      </c>
      <c r="D1343">
        <v>0</v>
      </c>
    </row>
    <row r="1344" spans="1:4" x14ac:dyDescent="0.25">
      <c r="A1344" t="s">
        <v>171</v>
      </c>
      <c r="B1344" t="s">
        <v>0</v>
      </c>
      <c r="C1344" t="s">
        <v>2</v>
      </c>
      <c r="D1344">
        <v>6</v>
      </c>
    </row>
    <row r="1345" spans="1:4" x14ac:dyDescent="0.25">
      <c r="A1345" t="s">
        <v>171</v>
      </c>
      <c r="B1345" t="s">
        <v>0</v>
      </c>
      <c r="C1345" t="s">
        <v>3</v>
      </c>
      <c r="D1345">
        <v>0</v>
      </c>
    </row>
    <row r="1346" spans="1:4" x14ac:dyDescent="0.25">
      <c r="A1346" t="s">
        <v>172</v>
      </c>
      <c r="B1346" t="s">
        <v>6</v>
      </c>
      <c r="C1346" t="s">
        <v>2</v>
      </c>
      <c r="D1346">
        <v>21</v>
      </c>
    </row>
    <row r="1347" spans="1:4" x14ac:dyDescent="0.25">
      <c r="A1347" t="s">
        <v>172</v>
      </c>
      <c r="B1347" t="s">
        <v>6</v>
      </c>
      <c r="C1347" t="s">
        <v>3</v>
      </c>
      <c r="D1347">
        <v>0</v>
      </c>
    </row>
    <row r="1348" spans="1:4" x14ac:dyDescent="0.25">
      <c r="A1348" t="s">
        <v>172</v>
      </c>
      <c r="B1348" t="s">
        <v>0</v>
      </c>
      <c r="C1348" t="s">
        <v>4</v>
      </c>
      <c r="D1348">
        <v>375</v>
      </c>
    </row>
    <row r="1349" spans="1:4" x14ac:dyDescent="0.25">
      <c r="A1349" t="s">
        <v>172</v>
      </c>
      <c r="B1349" t="s">
        <v>0</v>
      </c>
      <c r="C1349" t="s">
        <v>5</v>
      </c>
      <c r="D1349">
        <v>0</v>
      </c>
    </row>
    <row r="1350" spans="1:4" x14ac:dyDescent="0.25">
      <c r="A1350" t="s">
        <v>172</v>
      </c>
      <c r="B1350" t="s">
        <v>0</v>
      </c>
      <c r="C1350" t="s">
        <v>2</v>
      </c>
      <c r="D1350">
        <v>197</v>
      </c>
    </row>
    <row r="1351" spans="1:4" x14ac:dyDescent="0.25">
      <c r="A1351" t="s">
        <v>172</v>
      </c>
      <c r="B1351" t="s">
        <v>0</v>
      </c>
      <c r="C1351" t="s">
        <v>3</v>
      </c>
      <c r="D1351">
        <v>1</v>
      </c>
    </row>
    <row r="1352" spans="1:4" x14ac:dyDescent="0.25">
      <c r="A1352" t="s">
        <v>173</v>
      </c>
      <c r="B1352" t="s">
        <v>6</v>
      </c>
      <c r="C1352" t="s">
        <v>2</v>
      </c>
      <c r="D1352">
        <v>13</v>
      </c>
    </row>
    <row r="1353" spans="1:4" x14ac:dyDescent="0.25">
      <c r="A1353" t="s">
        <v>173</v>
      </c>
      <c r="B1353" t="s">
        <v>6</v>
      </c>
      <c r="C1353" t="s">
        <v>3</v>
      </c>
      <c r="D1353">
        <v>1</v>
      </c>
    </row>
    <row r="1354" spans="1:4" x14ac:dyDescent="0.25">
      <c r="A1354" t="s">
        <v>173</v>
      </c>
      <c r="B1354" t="s">
        <v>0</v>
      </c>
      <c r="C1354" t="s">
        <v>4</v>
      </c>
      <c r="D1354">
        <v>68</v>
      </c>
    </row>
    <row r="1355" spans="1:4" x14ac:dyDescent="0.25">
      <c r="A1355" t="s">
        <v>173</v>
      </c>
      <c r="B1355" t="s">
        <v>0</v>
      </c>
      <c r="C1355" t="s">
        <v>5</v>
      </c>
      <c r="D1355">
        <v>0</v>
      </c>
    </row>
    <row r="1356" spans="1:4" x14ac:dyDescent="0.25">
      <c r="A1356" t="s">
        <v>173</v>
      </c>
      <c r="B1356" t="s">
        <v>0</v>
      </c>
      <c r="C1356" t="s">
        <v>2</v>
      </c>
      <c r="D1356">
        <v>225</v>
      </c>
    </row>
    <row r="1357" spans="1:4" x14ac:dyDescent="0.25">
      <c r="A1357" t="s">
        <v>173</v>
      </c>
      <c r="B1357" t="s">
        <v>0</v>
      </c>
      <c r="C1357" t="s">
        <v>3</v>
      </c>
      <c r="D1357">
        <v>2</v>
      </c>
    </row>
    <row r="1358" spans="1:4" x14ac:dyDescent="0.25">
      <c r="A1358" t="s">
        <v>174</v>
      </c>
      <c r="B1358" t="s">
        <v>6</v>
      </c>
      <c r="C1358" t="s">
        <v>2</v>
      </c>
      <c r="D1358">
        <v>3</v>
      </c>
    </row>
    <row r="1359" spans="1:4" x14ac:dyDescent="0.25">
      <c r="A1359" t="s">
        <v>174</v>
      </c>
      <c r="B1359" t="s">
        <v>6</v>
      </c>
      <c r="C1359" t="s">
        <v>3</v>
      </c>
      <c r="D1359">
        <v>0</v>
      </c>
    </row>
    <row r="1360" spans="1:4" x14ac:dyDescent="0.25">
      <c r="A1360" t="s">
        <v>174</v>
      </c>
      <c r="B1360" t="s">
        <v>0</v>
      </c>
      <c r="C1360" t="s">
        <v>4</v>
      </c>
      <c r="D1360">
        <v>0</v>
      </c>
    </row>
    <row r="1361" spans="1:4" x14ac:dyDescent="0.25">
      <c r="A1361" s="42" t="s">
        <v>174</v>
      </c>
      <c r="B1361" s="42" t="s">
        <v>0</v>
      </c>
      <c r="C1361" s="42" t="s">
        <v>5</v>
      </c>
      <c r="D1361" s="42">
        <v>0</v>
      </c>
    </row>
    <row r="1362" spans="1:4" x14ac:dyDescent="0.25">
      <c r="A1362" t="s">
        <v>174</v>
      </c>
      <c r="B1362" t="s">
        <v>0</v>
      </c>
      <c r="C1362" t="s">
        <v>2</v>
      </c>
      <c r="D1362">
        <v>33</v>
      </c>
    </row>
    <row r="1363" spans="1:4" x14ac:dyDescent="0.25">
      <c r="A1363" t="s">
        <v>174</v>
      </c>
      <c r="B1363" t="s">
        <v>0</v>
      </c>
      <c r="C1363" t="s">
        <v>3</v>
      </c>
      <c r="D1363">
        <v>0</v>
      </c>
    </row>
    <row r="1364" spans="1:4" x14ac:dyDescent="0.25">
      <c r="A1364" t="s">
        <v>607</v>
      </c>
      <c r="B1364" t="s">
        <v>6</v>
      </c>
      <c r="C1364" t="s">
        <v>2</v>
      </c>
      <c r="D1364">
        <v>2</v>
      </c>
    </row>
    <row r="1365" spans="1:4" x14ac:dyDescent="0.25">
      <c r="A1365" t="s">
        <v>607</v>
      </c>
      <c r="B1365" t="s">
        <v>6</v>
      </c>
      <c r="C1365" t="s">
        <v>3</v>
      </c>
      <c r="D1365">
        <v>0</v>
      </c>
    </row>
    <row r="1366" spans="1:4" x14ac:dyDescent="0.25">
      <c r="A1366" t="s">
        <v>607</v>
      </c>
      <c r="B1366" t="s">
        <v>0</v>
      </c>
      <c r="C1366" t="s">
        <v>4</v>
      </c>
      <c r="D1366">
        <v>5</v>
      </c>
    </row>
    <row r="1367" spans="1:4" x14ac:dyDescent="0.25">
      <c r="A1367" t="s">
        <v>607</v>
      </c>
      <c r="B1367" t="s">
        <v>0</v>
      </c>
      <c r="C1367" t="s">
        <v>5</v>
      </c>
      <c r="D1367">
        <v>0</v>
      </c>
    </row>
    <row r="1368" spans="1:4" x14ac:dyDescent="0.25">
      <c r="A1368" t="s">
        <v>607</v>
      </c>
      <c r="B1368" t="s">
        <v>0</v>
      </c>
      <c r="C1368" t="s">
        <v>2</v>
      </c>
      <c r="D1368">
        <v>32</v>
      </c>
    </row>
    <row r="1369" spans="1:4" x14ac:dyDescent="0.25">
      <c r="A1369" t="s">
        <v>607</v>
      </c>
      <c r="B1369" t="s">
        <v>0</v>
      </c>
      <c r="C1369" t="s">
        <v>3</v>
      </c>
      <c r="D1369">
        <v>0</v>
      </c>
    </row>
    <row r="1370" spans="1:4" x14ac:dyDescent="0.25">
      <c r="A1370" t="s">
        <v>176</v>
      </c>
      <c r="B1370" t="s">
        <v>6</v>
      </c>
      <c r="C1370" t="s">
        <v>2</v>
      </c>
      <c r="D1370">
        <v>22</v>
      </c>
    </row>
    <row r="1371" spans="1:4" x14ac:dyDescent="0.25">
      <c r="A1371" t="s">
        <v>176</v>
      </c>
      <c r="B1371" t="s">
        <v>6</v>
      </c>
      <c r="C1371" t="s">
        <v>3</v>
      </c>
      <c r="D1371">
        <v>2</v>
      </c>
    </row>
    <row r="1372" spans="1:4" x14ac:dyDescent="0.25">
      <c r="A1372" t="s">
        <v>176</v>
      </c>
      <c r="B1372" t="s">
        <v>0</v>
      </c>
      <c r="C1372" t="s">
        <v>4</v>
      </c>
      <c r="D1372">
        <v>328</v>
      </c>
    </row>
    <row r="1373" spans="1:4" x14ac:dyDescent="0.25">
      <c r="A1373" t="s">
        <v>176</v>
      </c>
      <c r="B1373" t="s">
        <v>0</v>
      </c>
      <c r="C1373" t="s">
        <v>5</v>
      </c>
      <c r="D1373">
        <v>0</v>
      </c>
    </row>
    <row r="1374" spans="1:4" x14ac:dyDescent="0.25">
      <c r="A1374" t="s">
        <v>176</v>
      </c>
      <c r="B1374" t="s">
        <v>0</v>
      </c>
      <c r="C1374" t="s">
        <v>2</v>
      </c>
      <c r="D1374">
        <v>164</v>
      </c>
    </row>
    <row r="1375" spans="1:4" x14ac:dyDescent="0.25">
      <c r="A1375" t="s">
        <v>176</v>
      </c>
      <c r="B1375" t="s">
        <v>0</v>
      </c>
      <c r="C1375" t="s">
        <v>3</v>
      </c>
      <c r="D1375">
        <v>3</v>
      </c>
    </row>
    <row r="1376" spans="1:4" x14ac:dyDescent="0.25">
      <c r="A1376" t="s">
        <v>177</v>
      </c>
      <c r="B1376" t="s">
        <v>6</v>
      </c>
      <c r="C1376" t="s">
        <v>2</v>
      </c>
      <c r="D1376">
        <v>6</v>
      </c>
    </row>
    <row r="1377" spans="1:4" x14ac:dyDescent="0.25">
      <c r="A1377" t="s">
        <v>177</v>
      </c>
      <c r="B1377" t="s">
        <v>6</v>
      </c>
      <c r="C1377" t="s">
        <v>3</v>
      </c>
      <c r="D1377">
        <v>0</v>
      </c>
    </row>
    <row r="1378" spans="1:4" x14ac:dyDescent="0.25">
      <c r="A1378" t="s">
        <v>177</v>
      </c>
      <c r="B1378" t="s">
        <v>0</v>
      </c>
      <c r="C1378" t="s">
        <v>4</v>
      </c>
      <c r="D1378">
        <v>38</v>
      </c>
    </row>
    <row r="1379" spans="1:4" x14ac:dyDescent="0.25">
      <c r="A1379" t="s">
        <v>177</v>
      </c>
      <c r="B1379" t="s">
        <v>0</v>
      </c>
      <c r="C1379" t="s">
        <v>5</v>
      </c>
      <c r="D1379">
        <v>0</v>
      </c>
    </row>
    <row r="1380" spans="1:4" x14ac:dyDescent="0.25">
      <c r="A1380" t="s">
        <v>177</v>
      </c>
      <c r="B1380" t="s">
        <v>0</v>
      </c>
      <c r="C1380" t="s">
        <v>2</v>
      </c>
      <c r="D1380">
        <v>59</v>
      </c>
    </row>
    <row r="1381" spans="1:4" x14ac:dyDescent="0.25">
      <c r="A1381" t="s">
        <v>177</v>
      </c>
      <c r="B1381" t="s">
        <v>0</v>
      </c>
      <c r="C1381" t="s">
        <v>3</v>
      </c>
      <c r="D1381">
        <v>1</v>
      </c>
    </row>
    <row r="1382" spans="1:4" x14ac:dyDescent="0.25">
      <c r="A1382" t="s">
        <v>178</v>
      </c>
      <c r="B1382" t="s">
        <v>6</v>
      </c>
      <c r="C1382" t="s">
        <v>2</v>
      </c>
      <c r="D1382">
        <v>1</v>
      </c>
    </row>
    <row r="1383" spans="1:4" x14ac:dyDescent="0.25">
      <c r="A1383" t="s">
        <v>178</v>
      </c>
      <c r="B1383" t="s">
        <v>6</v>
      </c>
      <c r="C1383" t="s">
        <v>3</v>
      </c>
      <c r="D1383">
        <v>0</v>
      </c>
    </row>
    <row r="1384" spans="1:4" x14ac:dyDescent="0.25">
      <c r="A1384" t="s">
        <v>178</v>
      </c>
      <c r="B1384" t="s">
        <v>0</v>
      </c>
      <c r="C1384" t="s">
        <v>4</v>
      </c>
      <c r="D1384">
        <v>0</v>
      </c>
    </row>
    <row r="1385" spans="1:4" x14ac:dyDescent="0.25">
      <c r="A1385" t="s">
        <v>178</v>
      </c>
      <c r="B1385" t="s">
        <v>0</v>
      </c>
      <c r="C1385" t="s">
        <v>5</v>
      </c>
      <c r="D1385">
        <v>0</v>
      </c>
    </row>
    <row r="1386" spans="1:4" x14ac:dyDescent="0.25">
      <c r="A1386" t="s">
        <v>178</v>
      </c>
      <c r="B1386" t="s">
        <v>0</v>
      </c>
      <c r="C1386" t="s">
        <v>2</v>
      </c>
      <c r="D1386">
        <v>12</v>
      </c>
    </row>
    <row r="1387" spans="1:4" x14ac:dyDescent="0.25">
      <c r="A1387" t="s">
        <v>178</v>
      </c>
      <c r="B1387" t="s">
        <v>0</v>
      </c>
      <c r="C1387" t="s">
        <v>3</v>
      </c>
      <c r="D1387">
        <v>0</v>
      </c>
    </row>
    <row r="1388" spans="1:4" x14ac:dyDescent="0.25">
      <c r="A1388" t="s">
        <v>179</v>
      </c>
      <c r="B1388" t="s">
        <v>6</v>
      </c>
      <c r="C1388" t="s">
        <v>2</v>
      </c>
      <c r="D1388">
        <v>68</v>
      </c>
    </row>
    <row r="1389" spans="1:4" x14ac:dyDescent="0.25">
      <c r="A1389" t="s">
        <v>179</v>
      </c>
      <c r="B1389" t="s">
        <v>6</v>
      </c>
      <c r="C1389" t="s">
        <v>3</v>
      </c>
      <c r="D1389">
        <v>0</v>
      </c>
    </row>
    <row r="1390" spans="1:4" x14ac:dyDescent="0.25">
      <c r="A1390" t="s">
        <v>179</v>
      </c>
      <c r="B1390" t="s">
        <v>0</v>
      </c>
      <c r="C1390" t="s">
        <v>4</v>
      </c>
      <c r="D1390">
        <v>832</v>
      </c>
    </row>
    <row r="1391" spans="1:4" x14ac:dyDescent="0.25">
      <c r="A1391" t="s">
        <v>179</v>
      </c>
      <c r="B1391" t="s">
        <v>0</v>
      </c>
      <c r="C1391" t="s">
        <v>5</v>
      </c>
      <c r="D1391">
        <v>0</v>
      </c>
    </row>
    <row r="1392" spans="1:4" x14ac:dyDescent="0.25">
      <c r="A1392" s="42" t="s">
        <v>179</v>
      </c>
      <c r="B1392" s="42" t="s">
        <v>0</v>
      </c>
      <c r="C1392" s="42" t="s">
        <v>2</v>
      </c>
      <c r="D1392" s="42">
        <v>889</v>
      </c>
    </row>
    <row r="1393" spans="1:4" x14ac:dyDescent="0.25">
      <c r="A1393" t="s">
        <v>179</v>
      </c>
      <c r="B1393" t="s">
        <v>0</v>
      </c>
      <c r="C1393" t="s">
        <v>3</v>
      </c>
      <c r="D1393">
        <v>5</v>
      </c>
    </row>
    <row r="1394" spans="1:4" x14ac:dyDescent="0.25">
      <c r="A1394" t="s">
        <v>180</v>
      </c>
      <c r="B1394" t="s">
        <v>6</v>
      </c>
      <c r="C1394" t="s">
        <v>2</v>
      </c>
      <c r="D1394">
        <v>1</v>
      </c>
    </row>
    <row r="1395" spans="1:4" x14ac:dyDescent="0.25">
      <c r="A1395" t="s">
        <v>180</v>
      </c>
      <c r="B1395" t="s">
        <v>6</v>
      </c>
      <c r="C1395" t="s">
        <v>3</v>
      </c>
      <c r="D1395">
        <v>0</v>
      </c>
    </row>
    <row r="1396" spans="1:4" x14ac:dyDescent="0.25">
      <c r="A1396" t="s">
        <v>180</v>
      </c>
      <c r="B1396" t="s">
        <v>0</v>
      </c>
      <c r="C1396" t="s">
        <v>4</v>
      </c>
      <c r="D1396">
        <v>0</v>
      </c>
    </row>
    <row r="1397" spans="1:4" x14ac:dyDescent="0.25">
      <c r="A1397" t="s">
        <v>180</v>
      </c>
      <c r="B1397" t="s">
        <v>0</v>
      </c>
      <c r="C1397" t="s">
        <v>5</v>
      </c>
      <c r="D1397">
        <v>0</v>
      </c>
    </row>
    <row r="1398" spans="1:4" x14ac:dyDescent="0.25">
      <c r="A1398" t="s">
        <v>180</v>
      </c>
      <c r="B1398" t="s">
        <v>0</v>
      </c>
      <c r="C1398" t="s">
        <v>2</v>
      </c>
      <c r="D1398">
        <v>13</v>
      </c>
    </row>
    <row r="1399" spans="1:4" x14ac:dyDescent="0.25">
      <c r="A1399" s="42" t="s">
        <v>180</v>
      </c>
      <c r="B1399" s="42" t="s">
        <v>0</v>
      </c>
      <c r="C1399" s="42" t="s">
        <v>3</v>
      </c>
      <c r="D1399" s="42">
        <v>0</v>
      </c>
    </row>
    <row r="1400" spans="1:4" x14ac:dyDescent="0.25">
      <c r="A1400" s="42" t="s">
        <v>411</v>
      </c>
      <c r="B1400" s="42" t="s">
        <v>6</v>
      </c>
      <c r="C1400" s="42" t="s">
        <v>2</v>
      </c>
      <c r="D1400" s="42">
        <v>1</v>
      </c>
    </row>
    <row r="1401" spans="1:4" x14ac:dyDescent="0.25">
      <c r="A1401" t="s">
        <v>411</v>
      </c>
      <c r="B1401" t="s">
        <v>6</v>
      </c>
      <c r="C1401" t="s">
        <v>3</v>
      </c>
      <c r="D1401">
        <v>0</v>
      </c>
    </row>
    <row r="1402" spans="1:4" x14ac:dyDescent="0.25">
      <c r="A1402" t="s">
        <v>411</v>
      </c>
      <c r="B1402" t="s">
        <v>0</v>
      </c>
      <c r="C1402" t="s">
        <v>4</v>
      </c>
      <c r="D1402">
        <v>0</v>
      </c>
    </row>
    <row r="1403" spans="1:4" x14ac:dyDescent="0.25">
      <c r="A1403" t="s">
        <v>411</v>
      </c>
      <c r="B1403" t="s">
        <v>0</v>
      </c>
      <c r="C1403" t="s">
        <v>5</v>
      </c>
      <c r="D1403">
        <v>0</v>
      </c>
    </row>
    <row r="1404" spans="1:4" x14ac:dyDescent="0.25">
      <c r="A1404" t="s">
        <v>411</v>
      </c>
      <c r="B1404" t="s">
        <v>0</v>
      </c>
      <c r="C1404" t="s">
        <v>2</v>
      </c>
      <c r="D1404">
        <v>18</v>
      </c>
    </row>
    <row r="1405" spans="1:4" x14ac:dyDescent="0.25">
      <c r="A1405" t="s">
        <v>411</v>
      </c>
      <c r="B1405" t="s">
        <v>0</v>
      </c>
      <c r="C1405" t="s">
        <v>3</v>
      </c>
      <c r="D1405">
        <v>0</v>
      </c>
    </row>
    <row r="1406" spans="1:4" x14ac:dyDescent="0.25">
      <c r="A1406" t="s">
        <v>181</v>
      </c>
      <c r="B1406" t="s">
        <v>6</v>
      </c>
      <c r="C1406" t="s">
        <v>2</v>
      </c>
      <c r="D1406">
        <v>15</v>
      </c>
    </row>
    <row r="1407" spans="1:4" x14ac:dyDescent="0.25">
      <c r="A1407" t="s">
        <v>181</v>
      </c>
      <c r="B1407" t="s">
        <v>6</v>
      </c>
      <c r="C1407" t="s">
        <v>3</v>
      </c>
      <c r="D1407">
        <v>0</v>
      </c>
    </row>
    <row r="1408" spans="1:4" x14ac:dyDescent="0.25">
      <c r="A1408" t="s">
        <v>181</v>
      </c>
      <c r="B1408" t="s">
        <v>0</v>
      </c>
      <c r="C1408" t="s">
        <v>4</v>
      </c>
      <c r="D1408">
        <v>97</v>
      </c>
    </row>
    <row r="1409" spans="1:4" x14ac:dyDescent="0.25">
      <c r="A1409" t="s">
        <v>181</v>
      </c>
      <c r="B1409" t="s">
        <v>0</v>
      </c>
      <c r="C1409" t="s">
        <v>5</v>
      </c>
      <c r="D1409">
        <v>0</v>
      </c>
    </row>
    <row r="1410" spans="1:4" x14ac:dyDescent="0.25">
      <c r="A1410" t="s">
        <v>181</v>
      </c>
      <c r="B1410" t="s">
        <v>0</v>
      </c>
      <c r="C1410" t="s">
        <v>2</v>
      </c>
      <c r="D1410">
        <v>205</v>
      </c>
    </row>
    <row r="1411" spans="1:4" x14ac:dyDescent="0.25">
      <c r="A1411" t="s">
        <v>181</v>
      </c>
      <c r="B1411" t="s">
        <v>0</v>
      </c>
      <c r="C1411" t="s">
        <v>3</v>
      </c>
      <c r="D1411">
        <v>1</v>
      </c>
    </row>
    <row r="1412" spans="1:4" x14ac:dyDescent="0.25">
      <c r="A1412" t="s">
        <v>667</v>
      </c>
      <c r="B1412" t="s">
        <v>6</v>
      </c>
      <c r="C1412" t="s">
        <v>2</v>
      </c>
      <c r="D1412">
        <v>0</v>
      </c>
    </row>
    <row r="1413" spans="1:4" x14ac:dyDescent="0.25">
      <c r="A1413" t="s">
        <v>667</v>
      </c>
      <c r="B1413" t="s">
        <v>6</v>
      </c>
      <c r="C1413" t="s">
        <v>3</v>
      </c>
      <c r="D1413">
        <v>0</v>
      </c>
    </row>
    <row r="1414" spans="1:4" x14ac:dyDescent="0.25">
      <c r="A1414" t="s">
        <v>667</v>
      </c>
      <c r="B1414" t="s">
        <v>0</v>
      </c>
      <c r="C1414" t="s">
        <v>4</v>
      </c>
      <c r="D1414">
        <v>0</v>
      </c>
    </row>
    <row r="1415" spans="1:4" x14ac:dyDescent="0.25">
      <c r="A1415" t="s">
        <v>667</v>
      </c>
      <c r="B1415" t="s">
        <v>0</v>
      </c>
      <c r="C1415" t="s">
        <v>5</v>
      </c>
      <c r="D1415">
        <v>0</v>
      </c>
    </row>
    <row r="1416" spans="1:4" x14ac:dyDescent="0.25">
      <c r="A1416" t="s">
        <v>667</v>
      </c>
      <c r="B1416" t="s">
        <v>0</v>
      </c>
      <c r="C1416" t="s">
        <v>2</v>
      </c>
      <c r="D1416">
        <v>2</v>
      </c>
    </row>
    <row r="1417" spans="1:4" x14ac:dyDescent="0.25">
      <c r="A1417" t="s">
        <v>667</v>
      </c>
      <c r="B1417" t="s">
        <v>0</v>
      </c>
      <c r="C1417" t="s">
        <v>3</v>
      </c>
      <c r="D1417">
        <v>0</v>
      </c>
    </row>
    <row r="1418" spans="1:4" x14ac:dyDescent="0.25">
      <c r="A1418" t="s">
        <v>182</v>
      </c>
      <c r="B1418" t="s">
        <v>6</v>
      </c>
      <c r="C1418" t="s">
        <v>2</v>
      </c>
      <c r="D1418">
        <v>0</v>
      </c>
    </row>
    <row r="1419" spans="1:4" x14ac:dyDescent="0.25">
      <c r="A1419" t="s">
        <v>182</v>
      </c>
      <c r="B1419" t="s">
        <v>6</v>
      </c>
      <c r="C1419" t="s">
        <v>3</v>
      </c>
      <c r="D1419">
        <v>0</v>
      </c>
    </row>
    <row r="1420" spans="1:4" x14ac:dyDescent="0.25">
      <c r="A1420" t="s">
        <v>182</v>
      </c>
      <c r="B1420" t="s">
        <v>0</v>
      </c>
      <c r="C1420" t="s">
        <v>4</v>
      </c>
      <c r="D1420">
        <v>0</v>
      </c>
    </row>
    <row r="1421" spans="1:4" x14ac:dyDescent="0.25">
      <c r="A1421" t="s">
        <v>182</v>
      </c>
      <c r="B1421" t="s">
        <v>0</v>
      </c>
      <c r="C1421" t="s">
        <v>5</v>
      </c>
      <c r="D1421">
        <v>0</v>
      </c>
    </row>
    <row r="1422" spans="1:4" x14ac:dyDescent="0.25">
      <c r="A1422" t="s">
        <v>182</v>
      </c>
      <c r="B1422" t="s">
        <v>0</v>
      </c>
      <c r="C1422" t="s">
        <v>2</v>
      </c>
      <c r="D1422">
        <v>2</v>
      </c>
    </row>
    <row r="1423" spans="1:4" x14ac:dyDescent="0.25">
      <c r="A1423" t="s">
        <v>182</v>
      </c>
      <c r="B1423" t="s">
        <v>0</v>
      </c>
      <c r="C1423" t="s">
        <v>3</v>
      </c>
      <c r="D1423">
        <v>0</v>
      </c>
    </row>
    <row r="1424" spans="1:4" x14ac:dyDescent="0.25">
      <c r="A1424" t="s">
        <v>668</v>
      </c>
      <c r="B1424" t="s">
        <v>6</v>
      </c>
      <c r="C1424" t="s">
        <v>2</v>
      </c>
      <c r="D1424">
        <v>0</v>
      </c>
    </row>
    <row r="1425" spans="1:4" x14ac:dyDescent="0.25">
      <c r="A1425" t="s">
        <v>668</v>
      </c>
      <c r="B1425" t="s">
        <v>6</v>
      </c>
      <c r="C1425" t="s">
        <v>3</v>
      </c>
      <c r="D1425">
        <v>0</v>
      </c>
    </row>
    <row r="1426" spans="1:4" x14ac:dyDescent="0.25">
      <c r="A1426" t="s">
        <v>668</v>
      </c>
      <c r="B1426" t="s">
        <v>0</v>
      </c>
      <c r="C1426" t="s">
        <v>4</v>
      </c>
      <c r="D1426">
        <v>0</v>
      </c>
    </row>
    <row r="1427" spans="1:4" x14ac:dyDescent="0.25">
      <c r="A1427" t="s">
        <v>668</v>
      </c>
      <c r="B1427" t="s">
        <v>0</v>
      </c>
      <c r="C1427" t="s">
        <v>5</v>
      </c>
      <c r="D1427">
        <v>0</v>
      </c>
    </row>
    <row r="1428" spans="1:4" x14ac:dyDescent="0.25">
      <c r="A1428" t="s">
        <v>668</v>
      </c>
      <c r="B1428" t="s">
        <v>0</v>
      </c>
      <c r="C1428" t="s">
        <v>2</v>
      </c>
      <c r="D1428">
        <v>1</v>
      </c>
    </row>
    <row r="1429" spans="1:4" x14ac:dyDescent="0.25">
      <c r="A1429" t="s">
        <v>668</v>
      </c>
      <c r="B1429" t="s">
        <v>0</v>
      </c>
      <c r="C1429" t="s">
        <v>3</v>
      </c>
      <c r="D1429">
        <v>0</v>
      </c>
    </row>
    <row r="1430" spans="1:4" x14ac:dyDescent="0.25">
      <c r="A1430" t="s">
        <v>183</v>
      </c>
      <c r="B1430" t="s">
        <v>6</v>
      </c>
      <c r="C1430" t="s">
        <v>2</v>
      </c>
      <c r="D1430">
        <v>6</v>
      </c>
    </row>
    <row r="1431" spans="1:4" x14ac:dyDescent="0.25">
      <c r="A1431" t="s">
        <v>183</v>
      </c>
      <c r="B1431" t="s">
        <v>6</v>
      </c>
      <c r="C1431" t="s">
        <v>3</v>
      </c>
      <c r="D1431">
        <v>0</v>
      </c>
    </row>
    <row r="1432" spans="1:4" x14ac:dyDescent="0.25">
      <c r="A1432" t="s">
        <v>183</v>
      </c>
      <c r="B1432" t="s">
        <v>0</v>
      </c>
      <c r="C1432" t="s">
        <v>4</v>
      </c>
      <c r="D1432">
        <v>7</v>
      </c>
    </row>
    <row r="1433" spans="1:4" x14ac:dyDescent="0.25">
      <c r="A1433" t="s">
        <v>183</v>
      </c>
      <c r="B1433" t="s">
        <v>0</v>
      </c>
      <c r="C1433" t="s">
        <v>5</v>
      </c>
      <c r="D1433">
        <v>0</v>
      </c>
    </row>
    <row r="1434" spans="1:4" x14ac:dyDescent="0.25">
      <c r="A1434" t="s">
        <v>183</v>
      </c>
      <c r="B1434" t="s">
        <v>0</v>
      </c>
      <c r="C1434" t="s">
        <v>2</v>
      </c>
      <c r="D1434">
        <v>132</v>
      </c>
    </row>
    <row r="1435" spans="1:4" x14ac:dyDescent="0.25">
      <c r="A1435" t="s">
        <v>183</v>
      </c>
      <c r="B1435" t="s">
        <v>0</v>
      </c>
      <c r="C1435" t="s">
        <v>3</v>
      </c>
      <c r="D1435">
        <v>1</v>
      </c>
    </row>
    <row r="1436" spans="1:4" x14ac:dyDescent="0.25">
      <c r="A1436" t="s">
        <v>184</v>
      </c>
      <c r="B1436" t="s">
        <v>6</v>
      </c>
      <c r="C1436" t="s">
        <v>2</v>
      </c>
      <c r="D1436">
        <v>1</v>
      </c>
    </row>
    <row r="1437" spans="1:4" x14ac:dyDescent="0.25">
      <c r="A1437" t="s">
        <v>184</v>
      </c>
      <c r="B1437" t="s">
        <v>6</v>
      </c>
      <c r="C1437" t="s">
        <v>3</v>
      </c>
      <c r="D1437">
        <v>0</v>
      </c>
    </row>
    <row r="1438" spans="1:4" x14ac:dyDescent="0.25">
      <c r="A1438" t="s">
        <v>184</v>
      </c>
      <c r="B1438" t="s">
        <v>0</v>
      </c>
      <c r="C1438" t="s">
        <v>4</v>
      </c>
      <c r="D1438">
        <v>0</v>
      </c>
    </row>
    <row r="1439" spans="1:4" x14ac:dyDescent="0.25">
      <c r="A1439" t="s">
        <v>184</v>
      </c>
      <c r="B1439" t="s">
        <v>0</v>
      </c>
      <c r="C1439" t="s">
        <v>5</v>
      </c>
      <c r="D1439">
        <v>0</v>
      </c>
    </row>
    <row r="1440" spans="1:4" x14ac:dyDescent="0.25">
      <c r="A1440" t="s">
        <v>184</v>
      </c>
      <c r="B1440" t="s">
        <v>0</v>
      </c>
      <c r="C1440" t="s">
        <v>2</v>
      </c>
      <c r="D1440">
        <v>4</v>
      </c>
    </row>
    <row r="1441" spans="1:4" x14ac:dyDescent="0.25">
      <c r="A1441" t="s">
        <v>184</v>
      </c>
      <c r="B1441" t="s">
        <v>0</v>
      </c>
      <c r="C1441" t="s">
        <v>3</v>
      </c>
      <c r="D1441">
        <v>0</v>
      </c>
    </row>
    <row r="1442" spans="1:4" x14ac:dyDescent="0.25">
      <c r="A1442" t="s">
        <v>185</v>
      </c>
      <c r="B1442" t="s">
        <v>6</v>
      </c>
      <c r="C1442" t="s">
        <v>2</v>
      </c>
      <c r="D1442">
        <v>4</v>
      </c>
    </row>
    <row r="1443" spans="1:4" x14ac:dyDescent="0.25">
      <c r="A1443" s="42" t="s">
        <v>185</v>
      </c>
      <c r="B1443" s="42" t="s">
        <v>6</v>
      </c>
      <c r="C1443" s="42" t="s">
        <v>3</v>
      </c>
      <c r="D1443" s="42">
        <v>0</v>
      </c>
    </row>
    <row r="1444" spans="1:4" x14ac:dyDescent="0.25">
      <c r="A1444" t="s">
        <v>185</v>
      </c>
      <c r="B1444" t="s">
        <v>0</v>
      </c>
      <c r="C1444" t="s">
        <v>4</v>
      </c>
      <c r="D1444">
        <v>0</v>
      </c>
    </row>
    <row r="1445" spans="1:4" x14ac:dyDescent="0.25">
      <c r="A1445" t="s">
        <v>185</v>
      </c>
      <c r="B1445" t="s">
        <v>0</v>
      </c>
      <c r="C1445" t="s">
        <v>5</v>
      </c>
      <c r="D1445">
        <v>0</v>
      </c>
    </row>
    <row r="1446" spans="1:4" x14ac:dyDescent="0.25">
      <c r="A1446" t="s">
        <v>185</v>
      </c>
      <c r="B1446" t="s">
        <v>0</v>
      </c>
      <c r="C1446" t="s">
        <v>2</v>
      </c>
      <c r="D1446">
        <v>61</v>
      </c>
    </row>
    <row r="1447" spans="1:4" x14ac:dyDescent="0.25">
      <c r="A1447" t="s">
        <v>185</v>
      </c>
      <c r="B1447" t="s">
        <v>0</v>
      </c>
      <c r="C1447" t="s">
        <v>3</v>
      </c>
      <c r="D1447">
        <v>0</v>
      </c>
    </row>
    <row r="1448" spans="1:4" x14ac:dyDescent="0.25">
      <c r="A1448" t="s">
        <v>186</v>
      </c>
      <c r="B1448" t="s">
        <v>6</v>
      </c>
      <c r="C1448" t="s">
        <v>2</v>
      </c>
      <c r="D1448">
        <v>6</v>
      </c>
    </row>
    <row r="1449" spans="1:4" x14ac:dyDescent="0.25">
      <c r="A1449" t="s">
        <v>186</v>
      </c>
      <c r="B1449" t="s">
        <v>6</v>
      </c>
      <c r="C1449" t="s">
        <v>3</v>
      </c>
      <c r="D1449">
        <v>0</v>
      </c>
    </row>
    <row r="1450" spans="1:4" x14ac:dyDescent="0.25">
      <c r="A1450" t="s">
        <v>186</v>
      </c>
      <c r="B1450" t="s">
        <v>0</v>
      </c>
      <c r="C1450" t="s">
        <v>4</v>
      </c>
      <c r="D1450">
        <v>28</v>
      </c>
    </row>
    <row r="1451" spans="1:4" x14ac:dyDescent="0.25">
      <c r="A1451" t="s">
        <v>186</v>
      </c>
      <c r="B1451" t="s">
        <v>0</v>
      </c>
      <c r="C1451" t="s">
        <v>5</v>
      </c>
      <c r="D1451">
        <v>0</v>
      </c>
    </row>
    <row r="1452" spans="1:4" x14ac:dyDescent="0.25">
      <c r="A1452" t="s">
        <v>186</v>
      </c>
      <c r="B1452" t="s">
        <v>0</v>
      </c>
      <c r="C1452" t="s">
        <v>2</v>
      </c>
      <c r="D1452">
        <v>87</v>
      </c>
    </row>
    <row r="1453" spans="1:4" x14ac:dyDescent="0.25">
      <c r="A1453" t="s">
        <v>186</v>
      </c>
      <c r="B1453" t="s">
        <v>0</v>
      </c>
      <c r="C1453" t="s">
        <v>3</v>
      </c>
      <c r="D1453">
        <v>0</v>
      </c>
    </row>
    <row r="1454" spans="1:4" x14ac:dyDescent="0.25">
      <c r="A1454" t="s">
        <v>187</v>
      </c>
      <c r="B1454" t="s">
        <v>6</v>
      </c>
      <c r="C1454" t="s">
        <v>2</v>
      </c>
      <c r="D1454">
        <v>1</v>
      </c>
    </row>
    <row r="1455" spans="1:4" x14ac:dyDescent="0.25">
      <c r="A1455" t="s">
        <v>187</v>
      </c>
      <c r="B1455" t="s">
        <v>6</v>
      </c>
      <c r="C1455" t="s">
        <v>3</v>
      </c>
      <c r="D1455">
        <v>0</v>
      </c>
    </row>
    <row r="1456" spans="1:4" x14ac:dyDescent="0.25">
      <c r="A1456" t="s">
        <v>187</v>
      </c>
      <c r="B1456" t="s">
        <v>0</v>
      </c>
      <c r="C1456" t="s">
        <v>4</v>
      </c>
      <c r="D1456">
        <v>0</v>
      </c>
    </row>
    <row r="1457" spans="1:4" x14ac:dyDescent="0.25">
      <c r="A1457" t="s">
        <v>187</v>
      </c>
      <c r="B1457" t="s">
        <v>0</v>
      </c>
      <c r="C1457" t="s">
        <v>5</v>
      </c>
      <c r="D1457">
        <v>0</v>
      </c>
    </row>
    <row r="1458" spans="1:4" x14ac:dyDescent="0.25">
      <c r="A1458" t="s">
        <v>187</v>
      </c>
      <c r="B1458" t="s">
        <v>0</v>
      </c>
      <c r="C1458" t="s">
        <v>2</v>
      </c>
      <c r="D1458">
        <v>6</v>
      </c>
    </row>
    <row r="1459" spans="1:4" x14ac:dyDescent="0.25">
      <c r="A1459" t="s">
        <v>187</v>
      </c>
      <c r="B1459" t="s">
        <v>0</v>
      </c>
      <c r="C1459" t="s">
        <v>3</v>
      </c>
      <c r="D1459">
        <v>0</v>
      </c>
    </row>
    <row r="1460" spans="1:4" x14ac:dyDescent="0.25">
      <c r="A1460" t="s">
        <v>669</v>
      </c>
      <c r="B1460" t="s">
        <v>6</v>
      </c>
      <c r="C1460" t="s">
        <v>2</v>
      </c>
      <c r="D1460">
        <v>22</v>
      </c>
    </row>
    <row r="1461" spans="1:4" x14ac:dyDescent="0.25">
      <c r="A1461" t="s">
        <v>669</v>
      </c>
      <c r="B1461" t="s">
        <v>6</v>
      </c>
      <c r="C1461" t="s">
        <v>3</v>
      </c>
      <c r="D1461">
        <v>0</v>
      </c>
    </row>
    <row r="1462" spans="1:4" x14ac:dyDescent="0.25">
      <c r="A1462" t="s">
        <v>669</v>
      </c>
      <c r="B1462" t="s">
        <v>0</v>
      </c>
      <c r="C1462" t="s">
        <v>4</v>
      </c>
      <c r="D1462">
        <v>80</v>
      </c>
    </row>
    <row r="1463" spans="1:4" x14ac:dyDescent="0.25">
      <c r="A1463" t="s">
        <v>669</v>
      </c>
      <c r="B1463" t="s">
        <v>0</v>
      </c>
      <c r="C1463" t="s">
        <v>5</v>
      </c>
      <c r="D1463">
        <v>0</v>
      </c>
    </row>
    <row r="1464" spans="1:4" x14ac:dyDescent="0.25">
      <c r="A1464" t="s">
        <v>669</v>
      </c>
      <c r="B1464" t="s">
        <v>0</v>
      </c>
      <c r="C1464" t="s">
        <v>2</v>
      </c>
      <c r="D1464">
        <v>273</v>
      </c>
    </row>
    <row r="1465" spans="1:4" x14ac:dyDescent="0.25">
      <c r="A1465" t="s">
        <v>669</v>
      </c>
      <c r="B1465" t="s">
        <v>0</v>
      </c>
      <c r="C1465" t="s">
        <v>3</v>
      </c>
      <c r="D1465">
        <v>0</v>
      </c>
    </row>
    <row r="1466" spans="1:4" x14ac:dyDescent="0.25">
      <c r="A1466" t="s">
        <v>188</v>
      </c>
      <c r="B1466" t="s">
        <v>6</v>
      </c>
      <c r="C1466" t="s">
        <v>2</v>
      </c>
      <c r="D1466">
        <v>18</v>
      </c>
    </row>
    <row r="1467" spans="1:4" x14ac:dyDescent="0.25">
      <c r="A1467" t="s">
        <v>188</v>
      </c>
      <c r="B1467" t="s">
        <v>6</v>
      </c>
      <c r="C1467" t="s">
        <v>3</v>
      </c>
      <c r="D1467">
        <v>0</v>
      </c>
    </row>
    <row r="1468" spans="1:4" x14ac:dyDescent="0.25">
      <c r="A1468" t="s">
        <v>188</v>
      </c>
      <c r="B1468" t="s">
        <v>0</v>
      </c>
      <c r="C1468" t="s">
        <v>4</v>
      </c>
      <c r="D1468">
        <v>0</v>
      </c>
    </row>
    <row r="1469" spans="1:4" x14ac:dyDescent="0.25">
      <c r="A1469" t="s">
        <v>188</v>
      </c>
      <c r="B1469" t="s">
        <v>0</v>
      </c>
      <c r="C1469" t="s">
        <v>5</v>
      </c>
      <c r="D1469">
        <v>0</v>
      </c>
    </row>
    <row r="1470" spans="1:4" x14ac:dyDescent="0.25">
      <c r="A1470" t="s">
        <v>188</v>
      </c>
      <c r="B1470" t="s">
        <v>0</v>
      </c>
      <c r="C1470" t="s">
        <v>2</v>
      </c>
      <c r="D1470">
        <v>386</v>
      </c>
    </row>
    <row r="1471" spans="1:4" x14ac:dyDescent="0.25">
      <c r="A1471" t="s">
        <v>188</v>
      </c>
      <c r="B1471" t="s">
        <v>0</v>
      </c>
      <c r="C1471" t="s">
        <v>3</v>
      </c>
      <c r="D1471">
        <v>2</v>
      </c>
    </row>
    <row r="1472" spans="1:4" x14ac:dyDescent="0.25">
      <c r="A1472" t="s">
        <v>656</v>
      </c>
      <c r="B1472" t="s">
        <v>6</v>
      </c>
      <c r="C1472" t="s">
        <v>2</v>
      </c>
      <c r="D1472">
        <v>57</v>
      </c>
    </row>
    <row r="1473" spans="1:4" x14ac:dyDescent="0.25">
      <c r="A1473" t="s">
        <v>656</v>
      </c>
      <c r="B1473" t="s">
        <v>6</v>
      </c>
      <c r="C1473" t="s">
        <v>3</v>
      </c>
      <c r="D1473">
        <v>0</v>
      </c>
    </row>
    <row r="1474" spans="1:4" x14ac:dyDescent="0.25">
      <c r="A1474" t="s">
        <v>656</v>
      </c>
      <c r="B1474" t="s">
        <v>0</v>
      </c>
      <c r="C1474" t="s">
        <v>4</v>
      </c>
      <c r="D1474">
        <v>1072</v>
      </c>
    </row>
    <row r="1475" spans="1:4" x14ac:dyDescent="0.25">
      <c r="A1475" t="s">
        <v>656</v>
      </c>
      <c r="B1475" t="s">
        <v>0</v>
      </c>
      <c r="C1475" t="s">
        <v>5</v>
      </c>
      <c r="D1475">
        <v>0</v>
      </c>
    </row>
    <row r="1476" spans="1:4" x14ac:dyDescent="0.25">
      <c r="A1476" t="s">
        <v>656</v>
      </c>
      <c r="B1476" t="s">
        <v>0</v>
      </c>
      <c r="C1476" t="s">
        <v>2</v>
      </c>
      <c r="D1476">
        <v>457</v>
      </c>
    </row>
    <row r="1477" spans="1:4" x14ac:dyDescent="0.25">
      <c r="A1477" t="s">
        <v>656</v>
      </c>
      <c r="B1477" t="s">
        <v>0</v>
      </c>
      <c r="C1477" t="s">
        <v>3</v>
      </c>
      <c r="D1477">
        <v>7</v>
      </c>
    </row>
    <row r="1478" spans="1:4" x14ac:dyDescent="0.25">
      <c r="A1478" t="s">
        <v>670</v>
      </c>
      <c r="B1478" t="s">
        <v>6</v>
      </c>
      <c r="C1478" t="s">
        <v>2</v>
      </c>
      <c r="D1478">
        <v>2</v>
      </c>
    </row>
    <row r="1479" spans="1:4" x14ac:dyDescent="0.25">
      <c r="A1479" t="s">
        <v>670</v>
      </c>
      <c r="B1479" t="s">
        <v>6</v>
      </c>
      <c r="C1479" t="s">
        <v>3</v>
      </c>
      <c r="D1479">
        <v>0</v>
      </c>
    </row>
    <row r="1480" spans="1:4" x14ac:dyDescent="0.25">
      <c r="A1480" t="s">
        <v>670</v>
      </c>
      <c r="B1480" t="s">
        <v>0</v>
      </c>
      <c r="C1480" t="s">
        <v>4</v>
      </c>
      <c r="D1480">
        <v>0</v>
      </c>
    </row>
    <row r="1481" spans="1:4" x14ac:dyDescent="0.25">
      <c r="A1481" t="s">
        <v>670</v>
      </c>
      <c r="B1481" t="s">
        <v>0</v>
      </c>
      <c r="C1481" t="s">
        <v>5</v>
      </c>
      <c r="D1481">
        <v>0</v>
      </c>
    </row>
    <row r="1482" spans="1:4" x14ac:dyDescent="0.25">
      <c r="A1482" t="s">
        <v>670</v>
      </c>
      <c r="B1482" t="s">
        <v>0</v>
      </c>
      <c r="C1482" t="s">
        <v>2</v>
      </c>
      <c r="D1482">
        <v>18</v>
      </c>
    </row>
    <row r="1483" spans="1:4" x14ac:dyDescent="0.25">
      <c r="A1483" t="s">
        <v>670</v>
      </c>
      <c r="B1483" t="s">
        <v>0</v>
      </c>
      <c r="C1483" t="s">
        <v>3</v>
      </c>
      <c r="D1483">
        <v>0</v>
      </c>
    </row>
    <row r="1484" spans="1:4" x14ac:dyDescent="0.25">
      <c r="A1484" t="s">
        <v>189</v>
      </c>
      <c r="B1484" t="s">
        <v>6</v>
      </c>
      <c r="C1484" t="s">
        <v>2</v>
      </c>
      <c r="D1484">
        <v>14</v>
      </c>
    </row>
    <row r="1485" spans="1:4" x14ac:dyDescent="0.25">
      <c r="A1485" t="s">
        <v>189</v>
      </c>
      <c r="B1485" t="s">
        <v>6</v>
      </c>
      <c r="C1485" t="s">
        <v>3</v>
      </c>
      <c r="D1485">
        <v>0</v>
      </c>
    </row>
    <row r="1486" spans="1:4" x14ac:dyDescent="0.25">
      <c r="A1486" t="s">
        <v>189</v>
      </c>
      <c r="B1486" t="s">
        <v>0</v>
      </c>
      <c r="C1486" t="s">
        <v>4</v>
      </c>
      <c r="D1486">
        <v>316</v>
      </c>
    </row>
    <row r="1487" spans="1:4" x14ac:dyDescent="0.25">
      <c r="A1487" t="s">
        <v>189</v>
      </c>
      <c r="B1487" t="s">
        <v>0</v>
      </c>
      <c r="C1487" t="s">
        <v>5</v>
      </c>
      <c r="D1487">
        <v>0</v>
      </c>
    </row>
    <row r="1488" spans="1:4" x14ac:dyDescent="0.25">
      <c r="A1488" t="s">
        <v>189</v>
      </c>
      <c r="B1488" t="s">
        <v>0</v>
      </c>
      <c r="C1488" t="s">
        <v>2</v>
      </c>
      <c r="D1488">
        <v>29</v>
      </c>
    </row>
    <row r="1489" spans="1:4" x14ac:dyDescent="0.25">
      <c r="A1489" t="s">
        <v>189</v>
      </c>
      <c r="B1489" t="s">
        <v>0</v>
      </c>
      <c r="C1489" t="s">
        <v>3</v>
      </c>
      <c r="D1489">
        <v>2</v>
      </c>
    </row>
    <row r="1490" spans="1:4" x14ac:dyDescent="0.25">
      <c r="A1490" t="s">
        <v>190</v>
      </c>
      <c r="B1490" t="s">
        <v>6</v>
      </c>
      <c r="C1490" t="s">
        <v>2</v>
      </c>
      <c r="D1490">
        <v>1</v>
      </c>
    </row>
    <row r="1491" spans="1:4" x14ac:dyDescent="0.25">
      <c r="A1491" t="s">
        <v>190</v>
      </c>
      <c r="B1491" t="s">
        <v>6</v>
      </c>
      <c r="C1491" t="s">
        <v>3</v>
      </c>
      <c r="D1491">
        <v>0</v>
      </c>
    </row>
    <row r="1492" spans="1:4" x14ac:dyDescent="0.25">
      <c r="A1492" t="s">
        <v>190</v>
      </c>
      <c r="B1492" t="s">
        <v>0</v>
      </c>
      <c r="C1492" t="s">
        <v>4</v>
      </c>
      <c r="D1492">
        <v>0</v>
      </c>
    </row>
    <row r="1493" spans="1:4" x14ac:dyDescent="0.25">
      <c r="A1493" t="s">
        <v>190</v>
      </c>
      <c r="B1493" t="s">
        <v>0</v>
      </c>
      <c r="C1493" t="s">
        <v>5</v>
      </c>
      <c r="D1493">
        <v>0</v>
      </c>
    </row>
    <row r="1494" spans="1:4" x14ac:dyDescent="0.25">
      <c r="A1494" t="s">
        <v>190</v>
      </c>
      <c r="B1494" t="s">
        <v>0</v>
      </c>
      <c r="C1494" t="s">
        <v>2</v>
      </c>
      <c r="D1494">
        <v>18</v>
      </c>
    </row>
    <row r="1495" spans="1:4" x14ac:dyDescent="0.25">
      <c r="A1495" t="s">
        <v>190</v>
      </c>
      <c r="B1495" t="s">
        <v>0</v>
      </c>
      <c r="C1495" t="s">
        <v>3</v>
      </c>
      <c r="D1495">
        <v>0</v>
      </c>
    </row>
    <row r="1496" spans="1:4" x14ac:dyDescent="0.25">
      <c r="A1496" t="s">
        <v>191</v>
      </c>
      <c r="B1496" t="s">
        <v>6</v>
      </c>
      <c r="C1496" t="s">
        <v>2</v>
      </c>
      <c r="D1496">
        <v>7</v>
      </c>
    </row>
    <row r="1497" spans="1:4" x14ac:dyDescent="0.25">
      <c r="A1497" t="s">
        <v>191</v>
      </c>
      <c r="B1497" t="s">
        <v>6</v>
      </c>
      <c r="C1497" t="s">
        <v>3</v>
      </c>
      <c r="D1497">
        <v>0</v>
      </c>
    </row>
    <row r="1498" spans="1:4" x14ac:dyDescent="0.25">
      <c r="A1498" t="s">
        <v>191</v>
      </c>
      <c r="B1498" t="s">
        <v>0</v>
      </c>
      <c r="C1498" t="s">
        <v>4</v>
      </c>
      <c r="D1498">
        <v>0</v>
      </c>
    </row>
    <row r="1499" spans="1:4" x14ac:dyDescent="0.25">
      <c r="A1499" t="s">
        <v>191</v>
      </c>
      <c r="B1499" t="s">
        <v>0</v>
      </c>
      <c r="C1499" t="s">
        <v>5</v>
      </c>
      <c r="D1499">
        <v>0</v>
      </c>
    </row>
    <row r="1500" spans="1:4" x14ac:dyDescent="0.25">
      <c r="A1500" t="s">
        <v>191</v>
      </c>
      <c r="B1500" t="s">
        <v>0</v>
      </c>
      <c r="C1500" t="s">
        <v>2</v>
      </c>
      <c r="D1500">
        <v>73</v>
      </c>
    </row>
    <row r="1501" spans="1:4" x14ac:dyDescent="0.25">
      <c r="A1501" t="s">
        <v>191</v>
      </c>
      <c r="B1501" t="s">
        <v>0</v>
      </c>
      <c r="C1501" t="s">
        <v>3</v>
      </c>
      <c r="D1501">
        <v>0</v>
      </c>
    </row>
    <row r="1502" spans="1:4" x14ac:dyDescent="0.25">
      <c r="A1502" t="s">
        <v>412</v>
      </c>
      <c r="B1502" t="s">
        <v>6</v>
      </c>
      <c r="C1502" t="s">
        <v>2</v>
      </c>
      <c r="D1502">
        <v>0</v>
      </c>
    </row>
    <row r="1503" spans="1:4" x14ac:dyDescent="0.25">
      <c r="A1503" t="s">
        <v>412</v>
      </c>
      <c r="B1503" t="s">
        <v>6</v>
      </c>
      <c r="C1503" t="s">
        <v>3</v>
      </c>
      <c r="D1503">
        <v>0</v>
      </c>
    </row>
    <row r="1504" spans="1:4" x14ac:dyDescent="0.25">
      <c r="A1504" t="s">
        <v>412</v>
      </c>
      <c r="B1504" t="s">
        <v>0</v>
      </c>
      <c r="C1504" t="s">
        <v>4</v>
      </c>
      <c r="D1504">
        <v>2</v>
      </c>
    </row>
    <row r="1505" spans="1:4" x14ac:dyDescent="0.25">
      <c r="A1505" t="s">
        <v>412</v>
      </c>
      <c r="B1505" t="s">
        <v>0</v>
      </c>
      <c r="C1505" t="s">
        <v>5</v>
      </c>
      <c r="D1505">
        <v>0</v>
      </c>
    </row>
    <row r="1506" spans="1:4" x14ac:dyDescent="0.25">
      <c r="A1506" t="s">
        <v>412</v>
      </c>
      <c r="B1506" t="s">
        <v>0</v>
      </c>
      <c r="C1506" t="s">
        <v>2</v>
      </c>
      <c r="D1506">
        <v>18</v>
      </c>
    </row>
    <row r="1507" spans="1:4" x14ac:dyDescent="0.25">
      <c r="A1507" t="s">
        <v>412</v>
      </c>
      <c r="B1507" t="s">
        <v>0</v>
      </c>
      <c r="C1507" t="s">
        <v>3</v>
      </c>
      <c r="D1507">
        <v>1</v>
      </c>
    </row>
    <row r="1508" spans="1:4" x14ac:dyDescent="0.25">
      <c r="A1508" t="s">
        <v>291</v>
      </c>
      <c r="B1508" t="s">
        <v>6</v>
      </c>
      <c r="C1508" t="s">
        <v>2</v>
      </c>
      <c r="D1508">
        <v>3</v>
      </c>
    </row>
    <row r="1509" spans="1:4" x14ac:dyDescent="0.25">
      <c r="A1509" t="s">
        <v>291</v>
      </c>
      <c r="B1509" t="s">
        <v>6</v>
      </c>
      <c r="C1509" t="s">
        <v>3</v>
      </c>
      <c r="D1509">
        <v>0</v>
      </c>
    </row>
    <row r="1510" spans="1:4" x14ac:dyDescent="0.25">
      <c r="A1510" t="s">
        <v>291</v>
      </c>
      <c r="B1510" t="s">
        <v>0</v>
      </c>
      <c r="C1510" t="s">
        <v>4</v>
      </c>
      <c r="D1510">
        <v>19</v>
      </c>
    </row>
    <row r="1511" spans="1:4" x14ac:dyDescent="0.25">
      <c r="A1511" t="s">
        <v>291</v>
      </c>
      <c r="B1511" t="s">
        <v>0</v>
      </c>
      <c r="C1511" t="s">
        <v>5</v>
      </c>
      <c r="D1511">
        <v>0</v>
      </c>
    </row>
    <row r="1512" spans="1:4" x14ac:dyDescent="0.25">
      <c r="A1512" t="s">
        <v>291</v>
      </c>
      <c r="B1512" t="s">
        <v>0</v>
      </c>
      <c r="C1512" t="s">
        <v>2</v>
      </c>
      <c r="D1512">
        <v>30</v>
      </c>
    </row>
    <row r="1513" spans="1:4" x14ac:dyDescent="0.25">
      <c r="A1513" t="s">
        <v>291</v>
      </c>
      <c r="B1513" t="s">
        <v>0</v>
      </c>
      <c r="C1513" t="s">
        <v>3</v>
      </c>
      <c r="D1513">
        <v>0</v>
      </c>
    </row>
    <row r="1514" spans="1:4" x14ac:dyDescent="0.25">
      <c r="A1514" t="s">
        <v>292</v>
      </c>
      <c r="B1514" t="s">
        <v>6</v>
      </c>
      <c r="C1514" t="s">
        <v>2</v>
      </c>
      <c r="D1514">
        <v>3</v>
      </c>
    </row>
    <row r="1515" spans="1:4" x14ac:dyDescent="0.25">
      <c r="A1515" t="s">
        <v>292</v>
      </c>
      <c r="B1515" t="s">
        <v>6</v>
      </c>
      <c r="C1515" t="s">
        <v>3</v>
      </c>
      <c r="D1515">
        <v>0</v>
      </c>
    </row>
    <row r="1516" spans="1:4" x14ac:dyDescent="0.25">
      <c r="A1516" t="s">
        <v>292</v>
      </c>
      <c r="B1516" t="s">
        <v>0</v>
      </c>
      <c r="C1516" t="s">
        <v>4</v>
      </c>
      <c r="D1516">
        <v>14</v>
      </c>
    </row>
    <row r="1517" spans="1:4" x14ac:dyDescent="0.25">
      <c r="A1517" t="s">
        <v>292</v>
      </c>
      <c r="B1517" t="s">
        <v>0</v>
      </c>
      <c r="C1517" t="s">
        <v>5</v>
      </c>
      <c r="D1517">
        <v>0</v>
      </c>
    </row>
    <row r="1518" spans="1:4" x14ac:dyDescent="0.25">
      <c r="A1518" t="s">
        <v>292</v>
      </c>
      <c r="B1518" t="s">
        <v>0</v>
      </c>
      <c r="C1518" t="s">
        <v>2</v>
      </c>
      <c r="D1518">
        <v>57</v>
      </c>
    </row>
    <row r="1519" spans="1:4" x14ac:dyDescent="0.25">
      <c r="A1519" t="s">
        <v>292</v>
      </c>
      <c r="B1519" t="s">
        <v>0</v>
      </c>
      <c r="C1519" t="s">
        <v>3</v>
      </c>
      <c r="D1519">
        <v>0</v>
      </c>
    </row>
    <row r="1520" spans="1:4" x14ac:dyDescent="0.25">
      <c r="A1520" t="s">
        <v>192</v>
      </c>
      <c r="B1520" t="s">
        <v>6</v>
      </c>
      <c r="C1520" t="s">
        <v>2</v>
      </c>
      <c r="D1520">
        <v>9</v>
      </c>
    </row>
    <row r="1521" spans="1:4" x14ac:dyDescent="0.25">
      <c r="A1521" t="s">
        <v>192</v>
      </c>
      <c r="B1521" t="s">
        <v>6</v>
      </c>
      <c r="C1521" t="s">
        <v>3</v>
      </c>
      <c r="D1521">
        <v>0</v>
      </c>
    </row>
    <row r="1522" spans="1:4" x14ac:dyDescent="0.25">
      <c r="A1522" t="s">
        <v>192</v>
      </c>
      <c r="B1522" t="s">
        <v>0</v>
      </c>
      <c r="C1522" t="s">
        <v>4</v>
      </c>
      <c r="D1522">
        <v>0</v>
      </c>
    </row>
    <row r="1523" spans="1:4" x14ac:dyDescent="0.25">
      <c r="A1523" t="s">
        <v>192</v>
      </c>
      <c r="B1523" t="s">
        <v>0</v>
      </c>
      <c r="C1523" t="s">
        <v>5</v>
      </c>
      <c r="D1523">
        <v>0</v>
      </c>
    </row>
    <row r="1524" spans="1:4" x14ac:dyDescent="0.25">
      <c r="A1524" t="s">
        <v>192</v>
      </c>
      <c r="B1524" t="s">
        <v>0</v>
      </c>
      <c r="C1524" t="s">
        <v>2</v>
      </c>
      <c r="D1524">
        <v>209</v>
      </c>
    </row>
    <row r="1525" spans="1:4" x14ac:dyDescent="0.25">
      <c r="A1525" t="s">
        <v>192</v>
      </c>
      <c r="B1525" t="s">
        <v>0</v>
      </c>
      <c r="C1525" t="s">
        <v>3</v>
      </c>
      <c r="D1525">
        <v>0</v>
      </c>
    </row>
    <row r="1526" spans="1:4" x14ac:dyDescent="0.25">
      <c r="A1526" t="s">
        <v>657</v>
      </c>
      <c r="B1526" t="s">
        <v>6</v>
      </c>
      <c r="C1526" t="s">
        <v>2</v>
      </c>
      <c r="D1526">
        <v>2</v>
      </c>
    </row>
    <row r="1527" spans="1:4" x14ac:dyDescent="0.25">
      <c r="A1527" t="s">
        <v>657</v>
      </c>
      <c r="B1527" t="s">
        <v>6</v>
      </c>
      <c r="C1527" t="s">
        <v>3</v>
      </c>
      <c r="D1527">
        <v>0</v>
      </c>
    </row>
    <row r="1528" spans="1:4" x14ac:dyDescent="0.25">
      <c r="A1528" t="s">
        <v>657</v>
      </c>
      <c r="B1528" t="s">
        <v>0</v>
      </c>
      <c r="C1528" t="s">
        <v>4</v>
      </c>
      <c r="D1528">
        <v>0</v>
      </c>
    </row>
    <row r="1529" spans="1:4" x14ac:dyDescent="0.25">
      <c r="A1529" t="s">
        <v>657</v>
      </c>
      <c r="B1529" t="s">
        <v>0</v>
      </c>
      <c r="C1529" t="s">
        <v>5</v>
      </c>
      <c r="D1529">
        <v>0</v>
      </c>
    </row>
    <row r="1530" spans="1:4" x14ac:dyDescent="0.25">
      <c r="A1530" t="s">
        <v>657</v>
      </c>
      <c r="B1530" t="s">
        <v>0</v>
      </c>
      <c r="C1530" t="s">
        <v>2</v>
      </c>
      <c r="D1530">
        <v>17</v>
      </c>
    </row>
    <row r="1531" spans="1:4" x14ac:dyDescent="0.25">
      <c r="A1531" t="s">
        <v>657</v>
      </c>
      <c r="B1531" t="s">
        <v>0</v>
      </c>
      <c r="C1531" t="s">
        <v>3</v>
      </c>
      <c r="D1531">
        <v>2</v>
      </c>
    </row>
    <row r="1532" spans="1:4" x14ac:dyDescent="0.25">
      <c r="A1532" t="s">
        <v>193</v>
      </c>
      <c r="B1532" t="s">
        <v>6</v>
      </c>
      <c r="C1532" t="s">
        <v>2</v>
      </c>
      <c r="D1532">
        <v>2</v>
      </c>
    </row>
    <row r="1533" spans="1:4" x14ac:dyDescent="0.25">
      <c r="A1533" t="s">
        <v>193</v>
      </c>
      <c r="B1533" t="s">
        <v>6</v>
      </c>
      <c r="C1533" t="s">
        <v>3</v>
      </c>
      <c r="D1533">
        <v>0</v>
      </c>
    </row>
    <row r="1534" spans="1:4" x14ac:dyDescent="0.25">
      <c r="A1534" t="s">
        <v>193</v>
      </c>
      <c r="B1534" t="s">
        <v>0</v>
      </c>
      <c r="C1534" t="s">
        <v>4</v>
      </c>
      <c r="D1534">
        <v>12</v>
      </c>
    </row>
    <row r="1535" spans="1:4" x14ac:dyDescent="0.25">
      <c r="A1535" t="s">
        <v>193</v>
      </c>
      <c r="B1535" t="s">
        <v>0</v>
      </c>
      <c r="C1535" t="s">
        <v>5</v>
      </c>
      <c r="D1535">
        <v>0</v>
      </c>
    </row>
    <row r="1536" spans="1:4" x14ac:dyDescent="0.25">
      <c r="A1536" t="s">
        <v>193</v>
      </c>
      <c r="B1536" t="s">
        <v>0</v>
      </c>
      <c r="C1536" t="s">
        <v>2</v>
      </c>
      <c r="D1536">
        <v>20</v>
      </c>
    </row>
    <row r="1537" spans="1:4" x14ac:dyDescent="0.25">
      <c r="A1537" t="s">
        <v>193</v>
      </c>
      <c r="B1537" t="s">
        <v>0</v>
      </c>
      <c r="C1537" t="s">
        <v>3</v>
      </c>
      <c r="D1537">
        <v>0</v>
      </c>
    </row>
    <row r="1538" spans="1:4" x14ac:dyDescent="0.25">
      <c r="A1538" t="s">
        <v>413</v>
      </c>
      <c r="B1538" t="s">
        <v>6</v>
      </c>
      <c r="C1538" t="s">
        <v>2</v>
      </c>
      <c r="D1538">
        <v>1</v>
      </c>
    </row>
    <row r="1539" spans="1:4" x14ac:dyDescent="0.25">
      <c r="A1539" t="s">
        <v>413</v>
      </c>
      <c r="B1539" t="s">
        <v>6</v>
      </c>
      <c r="C1539" t="s">
        <v>3</v>
      </c>
      <c r="D1539">
        <v>0</v>
      </c>
    </row>
    <row r="1540" spans="1:4" x14ac:dyDescent="0.25">
      <c r="A1540" t="s">
        <v>413</v>
      </c>
      <c r="B1540" t="s">
        <v>0</v>
      </c>
      <c r="C1540" t="s">
        <v>4</v>
      </c>
      <c r="D1540">
        <v>0</v>
      </c>
    </row>
    <row r="1541" spans="1:4" x14ac:dyDescent="0.25">
      <c r="A1541" t="s">
        <v>413</v>
      </c>
      <c r="B1541" t="s">
        <v>0</v>
      </c>
      <c r="C1541" t="s">
        <v>5</v>
      </c>
      <c r="D1541">
        <v>0</v>
      </c>
    </row>
    <row r="1542" spans="1:4" x14ac:dyDescent="0.25">
      <c r="A1542" t="s">
        <v>413</v>
      </c>
      <c r="B1542" t="s">
        <v>0</v>
      </c>
      <c r="C1542" t="s">
        <v>2</v>
      </c>
      <c r="D1542">
        <v>13</v>
      </c>
    </row>
    <row r="1543" spans="1:4" x14ac:dyDescent="0.25">
      <c r="A1543" t="s">
        <v>413</v>
      </c>
      <c r="B1543" t="s">
        <v>0</v>
      </c>
      <c r="C1543" t="s">
        <v>3</v>
      </c>
      <c r="D1543">
        <v>0</v>
      </c>
    </row>
    <row r="1544" spans="1:4" x14ac:dyDescent="0.25">
      <c r="A1544" t="s">
        <v>175</v>
      </c>
      <c r="B1544" t="s">
        <v>6</v>
      </c>
      <c r="C1544" t="s">
        <v>2</v>
      </c>
      <c r="D1544">
        <v>9</v>
      </c>
    </row>
    <row r="1545" spans="1:4" x14ac:dyDescent="0.25">
      <c r="A1545" t="s">
        <v>175</v>
      </c>
      <c r="B1545" t="s">
        <v>6</v>
      </c>
      <c r="C1545" t="s">
        <v>3</v>
      </c>
      <c r="D1545">
        <v>0</v>
      </c>
    </row>
    <row r="1546" spans="1:4" x14ac:dyDescent="0.25">
      <c r="A1546" t="s">
        <v>175</v>
      </c>
      <c r="B1546" t="s">
        <v>0</v>
      </c>
      <c r="C1546" t="s">
        <v>4</v>
      </c>
      <c r="D1546">
        <v>31</v>
      </c>
    </row>
    <row r="1547" spans="1:4" x14ac:dyDescent="0.25">
      <c r="A1547" t="s">
        <v>175</v>
      </c>
      <c r="B1547" t="s">
        <v>0</v>
      </c>
      <c r="C1547" t="s">
        <v>5</v>
      </c>
      <c r="D1547">
        <v>0</v>
      </c>
    </row>
    <row r="1548" spans="1:4" x14ac:dyDescent="0.25">
      <c r="A1548" t="s">
        <v>175</v>
      </c>
      <c r="B1548" t="s">
        <v>0</v>
      </c>
      <c r="C1548" t="s">
        <v>2</v>
      </c>
      <c r="D1548">
        <v>180</v>
      </c>
    </row>
    <row r="1549" spans="1:4" x14ac:dyDescent="0.25">
      <c r="A1549" t="s">
        <v>175</v>
      </c>
      <c r="B1549" t="s">
        <v>0</v>
      </c>
      <c r="C1549" t="s">
        <v>3</v>
      </c>
      <c r="D1549">
        <v>3</v>
      </c>
    </row>
    <row r="1550" spans="1:4" x14ac:dyDescent="0.25">
      <c r="A1550" t="s">
        <v>194</v>
      </c>
      <c r="B1550" t="s">
        <v>6</v>
      </c>
      <c r="C1550" t="s">
        <v>2</v>
      </c>
      <c r="D1550">
        <v>16</v>
      </c>
    </row>
    <row r="1551" spans="1:4" x14ac:dyDescent="0.25">
      <c r="A1551" t="s">
        <v>194</v>
      </c>
      <c r="B1551" t="s">
        <v>6</v>
      </c>
      <c r="C1551" t="s">
        <v>3</v>
      </c>
      <c r="D1551">
        <v>2</v>
      </c>
    </row>
    <row r="1552" spans="1:4" x14ac:dyDescent="0.25">
      <c r="A1552" t="s">
        <v>194</v>
      </c>
      <c r="B1552" t="s">
        <v>0</v>
      </c>
      <c r="C1552" t="s">
        <v>4</v>
      </c>
      <c r="D1552">
        <v>102</v>
      </c>
    </row>
    <row r="1553" spans="1:4" x14ac:dyDescent="0.25">
      <c r="A1553" t="s">
        <v>194</v>
      </c>
      <c r="B1553" t="s">
        <v>0</v>
      </c>
      <c r="C1553" t="s">
        <v>5</v>
      </c>
      <c r="D1553">
        <v>0</v>
      </c>
    </row>
    <row r="1554" spans="1:4" x14ac:dyDescent="0.25">
      <c r="A1554" t="s">
        <v>194</v>
      </c>
      <c r="B1554" t="s">
        <v>0</v>
      </c>
      <c r="C1554" t="s">
        <v>2</v>
      </c>
      <c r="D1554">
        <v>292</v>
      </c>
    </row>
    <row r="1555" spans="1:4" x14ac:dyDescent="0.25">
      <c r="A1555" t="s">
        <v>194</v>
      </c>
      <c r="B1555" t="s">
        <v>0</v>
      </c>
      <c r="C1555" t="s">
        <v>3</v>
      </c>
      <c r="D1555">
        <v>2</v>
      </c>
    </row>
    <row r="1556" spans="1:4" x14ac:dyDescent="0.25">
      <c r="A1556" t="s">
        <v>414</v>
      </c>
      <c r="B1556" t="s">
        <v>6</v>
      </c>
      <c r="C1556" t="s">
        <v>2</v>
      </c>
      <c r="D1556">
        <v>2</v>
      </c>
    </row>
    <row r="1557" spans="1:4" x14ac:dyDescent="0.25">
      <c r="A1557" t="s">
        <v>414</v>
      </c>
      <c r="B1557" t="s">
        <v>6</v>
      </c>
      <c r="C1557" t="s">
        <v>3</v>
      </c>
      <c r="D1557">
        <v>0</v>
      </c>
    </row>
    <row r="1558" spans="1:4" x14ac:dyDescent="0.25">
      <c r="A1558" t="s">
        <v>414</v>
      </c>
      <c r="B1558" t="s">
        <v>0</v>
      </c>
      <c r="C1558" t="s">
        <v>4</v>
      </c>
      <c r="D1558">
        <v>18</v>
      </c>
    </row>
    <row r="1559" spans="1:4" x14ac:dyDescent="0.25">
      <c r="A1559" t="s">
        <v>414</v>
      </c>
      <c r="B1559" t="s">
        <v>0</v>
      </c>
      <c r="C1559" t="s">
        <v>5</v>
      </c>
      <c r="D1559">
        <v>0</v>
      </c>
    </row>
    <row r="1560" spans="1:4" x14ac:dyDescent="0.25">
      <c r="A1560" t="s">
        <v>414</v>
      </c>
      <c r="B1560" t="s">
        <v>0</v>
      </c>
      <c r="C1560" t="s">
        <v>2</v>
      </c>
      <c r="D1560">
        <v>17</v>
      </c>
    </row>
    <row r="1561" spans="1:4" x14ac:dyDescent="0.25">
      <c r="A1561" t="s">
        <v>414</v>
      </c>
      <c r="B1561" t="s">
        <v>0</v>
      </c>
      <c r="C1561" t="s">
        <v>3</v>
      </c>
      <c r="D1561">
        <v>0</v>
      </c>
    </row>
    <row r="1562" spans="1:4" x14ac:dyDescent="0.25">
      <c r="A1562" t="s">
        <v>195</v>
      </c>
      <c r="B1562" t="s">
        <v>6</v>
      </c>
      <c r="C1562" t="s">
        <v>2</v>
      </c>
      <c r="D1562">
        <v>13</v>
      </c>
    </row>
    <row r="1563" spans="1:4" x14ac:dyDescent="0.25">
      <c r="A1563" t="s">
        <v>195</v>
      </c>
      <c r="B1563" t="s">
        <v>6</v>
      </c>
      <c r="C1563" t="s">
        <v>3</v>
      </c>
      <c r="D1563">
        <v>1</v>
      </c>
    </row>
    <row r="1564" spans="1:4" x14ac:dyDescent="0.25">
      <c r="A1564" t="s">
        <v>195</v>
      </c>
      <c r="B1564" t="s">
        <v>0</v>
      </c>
      <c r="C1564" t="s">
        <v>4</v>
      </c>
      <c r="D1564">
        <v>4</v>
      </c>
    </row>
    <row r="1565" spans="1:4" x14ac:dyDescent="0.25">
      <c r="A1565" t="s">
        <v>195</v>
      </c>
      <c r="B1565" t="s">
        <v>0</v>
      </c>
      <c r="C1565" t="s">
        <v>5</v>
      </c>
      <c r="D1565">
        <v>0</v>
      </c>
    </row>
    <row r="1566" spans="1:4" x14ac:dyDescent="0.25">
      <c r="A1566" t="s">
        <v>195</v>
      </c>
      <c r="B1566" t="s">
        <v>0</v>
      </c>
      <c r="C1566" t="s">
        <v>2</v>
      </c>
      <c r="D1566">
        <v>284</v>
      </c>
    </row>
    <row r="1567" spans="1:4" x14ac:dyDescent="0.25">
      <c r="A1567" t="s">
        <v>195</v>
      </c>
      <c r="B1567" t="s">
        <v>0</v>
      </c>
      <c r="C1567" t="s">
        <v>3</v>
      </c>
      <c r="D1567">
        <v>4</v>
      </c>
    </row>
    <row r="1568" spans="1:4" x14ac:dyDescent="0.25">
      <c r="A1568" t="s">
        <v>196</v>
      </c>
      <c r="B1568" t="s">
        <v>6</v>
      </c>
      <c r="C1568" t="s">
        <v>2</v>
      </c>
      <c r="D1568">
        <v>5</v>
      </c>
    </row>
    <row r="1569" spans="1:4" x14ac:dyDescent="0.25">
      <c r="A1569" t="s">
        <v>196</v>
      </c>
      <c r="B1569" t="s">
        <v>6</v>
      </c>
      <c r="C1569" t="s">
        <v>3</v>
      </c>
      <c r="D1569">
        <v>0</v>
      </c>
    </row>
    <row r="1570" spans="1:4" x14ac:dyDescent="0.25">
      <c r="A1570" t="s">
        <v>196</v>
      </c>
      <c r="B1570" t="s">
        <v>0</v>
      </c>
      <c r="C1570" t="s">
        <v>4</v>
      </c>
      <c r="D1570">
        <v>0</v>
      </c>
    </row>
    <row r="1571" spans="1:4" x14ac:dyDescent="0.25">
      <c r="A1571" t="s">
        <v>196</v>
      </c>
      <c r="B1571" t="s">
        <v>0</v>
      </c>
      <c r="C1571" t="s">
        <v>5</v>
      </c>
      <c r="D1571">
        <v>0</v>
      </c>
    </row>
    <row r="1572" spans="1:4" x14ac:dyDescent="0.25">
      <c r="A1572" t="s">
        <v>196</v>
      </c>
      <c r="B1572" t="s">
        <v>0</v>
      </c>
      <c r="C1572" t="s">
        <v>2</v>
      </c>
      <c r="D1572">
        <v>37</v>
      </c>
    </row>
    <row r="1573" spans="1:4" x14ac:dyDescent="0.25">
      <c r="A1573" t="s">
        <v>196</v>
      </c>
      <c r="B1573" t="s">
        <v>0</v>
      </c>
      <c r="C1573" t="s">
        <v>3</v>
      </c>
      <c r="D1573">
        <v>0</v>
      </c>
    </row>
    <row r="1574" spans="1:4" x14ac:dyDescent="0.25">
      <c r="A1574" t="s">
        <v>197</v>
      </c>
      <c r="B1574" t="s">
        <v>6</v>
      </c>
      <c r="C1574" t="s">
        <v>2</v>
      </c>
      <c r="D1574">
        <v>82</v>
      </c>
    </row>
    <row r="1575" spans="1:4" x14ac:dyDescent="0.25">
      <c r="A1575" t="s">
        <v>197</v>
      </c>
      <c r="B1575" t="s">
        <v>6</v>
      </c>
      <c r="C1575" t="s">
        <v>3</v>
      </c>
      <c r="D1575">
        <v>0</v>
      </c>
    </row>
    <row r="1576" spans="1:4" x14ac:dyDescent="0.25">
      <c r="A1576" s="42" t="s">
        <v>197</v>
      </c>
      <c r="B1576" s="42" t="s">
        <v>0</v>
      </c>
      <c r="C1576" s="42" t="s">
        <v>4</v>
      </c>
      <c r="D1576" s="42">
        <v>0</v>
      </c>
    </row>
    <row r="1577" spans="1:4" x14ac:dyDescent="0.25">
      <c r="A1577" t="s">
        <v>197</v>
      </c>
      <c r="B1577" t="s">
        <v>0</v>
      </c>
      <c r="C1577" t="s">
        <v>5</v>
      </c>
      <c r="D1577">
        <v>0</v>
      </c>
    </row>
    <row r="1578" spans="1:4" x14ac:dyDescent="0.25">
      <c r="A1578" t="s">
        <v>197</v>
      </c>
      <c r="B1578" t="s">
        <v>0</v>
      </c>
      <c r="C1578" t="s">
        <v>2</v>
      </c>
      <c r="D1578">
        <v>1189</v>
      </c>
    </row>
    <row r="1579" spans="1:4" x14ac:dyDescent="0.25">
      <c r="A1579" t="s">
        <v>197</v>
      </c>
      <c r="B1579" t="s">
        <v>0</v>
      </c>
      <c r="C1579" t="s">
        <v>3</v>
      </c>
      <c r="D1579">
        <v>5</v>
      </c>
    </row>
    <row r="1580" spans="1:4" x14ac:dyDescent="0.25">
      <c r="A1580" t="s">
        <v>198</v>
      </c>
      <c r="B1580" t="s">
        <v>6</v>
      </c>
      <c r="C1580" t="s">
        <v>2</v>
      </c>
      <c r="D1580">
        <v>2</v>
      </c>
    </row>
    <row r="1581" spans="1:4" x14ac:dyDescent="0.25">
      <c r="A1581" t="s">
        <v>198</v>
      </c>
      <c r="B1581" t="s">
        <v>6</v>
      </c>
      <c r="C1581" t="s">
        <v>3</v>
      </c>
      <c r="D1581">
        <v>1</v>
      </c>
    </row>
    <row r="1582" spans="1:4" x14ac:dyDescent="0.25">
      <c r="A1582" t="s">
        <v>198</v>
      </c>
      <c r="B1582" t="s">
        <v>0</v>
      </c>
      <c r="C1582" t="s">
        <v>4</v>
      </c>
      <c r="D1582">
        <v>83</v>
      </c>
    </row>
    <row r="1583" spans="1:4" x14ac:dyDescent="0.25">
      <c r="A1583" t="s">
        <v>198</v>
      </c>
      <c r="B1583" t="s">
        <v>0</v>
      </c>
      <c r="C1583" t="s">
        <v>5</v>
      </c>
      <c r="D1583">
        <v>0</v>
      </c>
    </row>
    <row r="1584" spans="1:4" x14ac:dyDescent="0.25">
      <c r="A1584" t="s">
        <v>198</v>
      </c>
      <c r="B1584" t="s">
        <v>0</v>
      </c>
      <c r="C1584" t="s">
        <v>2</v>
      </c>
      <c r="D1584">
        <v>17</v>
      </c>
    </row>
    <row r="1585" spans="1:4" x14ac:dyDescent="0.25">
      <c r="A1585" t="s">
        <v>198</v>
      </c>
      <c r="B1585" t="s">
        <v>0</v>
      </c>
      <c r="C1585" t="s">
        <v>3</v>
      </c>
      <c r="D1585">
        <v>2</v>
      </c>
    </row>
    <row r="1586" spans="1:4" x14ac:dyDescent="0.25">
      <c r="A1586" t="s">
        <v>199</v>
      </c>
      <c r="B1586" t="s">
        <v>6</v>
      </c>
      <c r="C1586" t="s">
        <v>2</v>
      </c>
      <c r="D1586">
        <v>2</v>
      </c>
    </row>
    <row r="1587" spans="1:4" x14ac:dyDescent="0.25">
      <c r="A1587" t="s">
        <v>199</v>
      </c>
      <c r="B1587" t="s">
        <v>6</v>
      </c>
      <c r="C1587" t="s">
        <v>3</v>
      </c>
      <c r="D1587">
        <v>0</v>
      </c>
    </row>
    <row r="1588" spans="1:4" x14ac:dyDescent="0.25">
      <c r="A1588" t="s">
        <v>199</v>
      </c>
      <c r="B1588" t="s">
        <v>0</v>
      </c>
      <c r="C1588" t="s">
        <v>4</v>
      </c>
      <c r="D1588">
        <v>0</v>
      </c>
    </row>
    <row r="1589" spans="1:4" x14ac:dyDescent="0.25">
      <c r="A1589" s="42" t="s">
        <v>199</v>
      </c>
      <c r="B1589" s="42" t="s">
        <v>0</v>
      </c>
      <c r="C1589" s="42" t="s">
        <v>5</v>
      </c>
      <c r="D1589" s="42">
        <v>0</v>
      </c>
    </row>
    <row r="1590" spans="1:4" x14ac:dyDescent="0.25">
      <c r="A1590" s="42" t="s">
        <v>199</v>
      </c>
      <c r="B1590" s="42" t="s">
        <v>0</v>
      </c>
      <c r="C1590" s="42" t="s">
        <v>2</v>
      </c>
      <c r="D1590" s="42">
        <v>27</v>
      </c>
    </row>
    <row r="1591" spans="1:4" x14ac:dyDescent="0.25">
      <c r="A1591" t="s">
        <v>199</v>
      </c>
      <c r="B1591" t="s">
        <v>0</v>
      </c>
      <c r="C1591" t="s">
        <v>3</v>
      </c>
      <c r="D1591">
        <v>0</v>
      </c>
    </row>
    <row r="1592" spans="1:4" x14ac:dyDescent="0.25">
      <c r="A1592" t="s">
        <v>200</v>
      </c>
      <c r="B1592" t="s">
        <v>6</v>
      </c>
      <c r="C1592" t="s">
        <v>2</v>
      </c>
      <c r="D1592">
        <v>6</v>
      </c>
    </row>
    <row r="1593" spans="1:4" x14ac:dyDescent="0.25">
      <c r="A1593" t="s">
        <v>200</v>
      </c>
      <c r="B1593" t="s">
        <v>6</v>
      </c>
      <c r="C1593" t="s">
        <v>3</v>
      </c>
      <c r="D1593">
        <v>0</v>
      </c>
    </row>
    <row r="1594" spans="1:4" x14ac:dyDescent="0.25">
      <c r="A1594" t="s">
        <v>200</v>
      </c>
      <c r="B1594" t="s">
        <v>0</v>
      </c>
      <c r="C1594" t="s">
        <v>4</v>
      </c>
      <c r="D1594">
        <v>0</v>
      </c>
    </row>
    <row r="1595" spans="1:4" x14ac:dyDescent="0.25">
      <c r="A1595" t="s">
        <v>200</v>
      </c>
      <c r="B1595" t="s">
        <v>0</v>
      </c>
      <c r="C1595" t="s">
        <v>5</v>
      </c>
      <c r="D1595">
        <v>0</v>
      </c>
    </row>
    <row r="1596" spans="1:4" x14ac:dyDescent="0.25">
      <c r="A1596" t="s">
        <v>200</v>
      </c>
      <c r="B1596" t="s">
        <v>0</v>
      </c>
      <c r="C1596" t="s">
        <v>2</v>
      </c>
      <c r="D1596">
        <v>112</v>
      </c>
    </row>
    <row r="1597" spans="1:4" x14ac:dyDescent="0.25">
      <c r="A1597" t="s">
        <v>200</v>
      </c>
      <c r="B1597" t="s">
        <v>0</v>
      </c>
      <c r="C1597" t="s">
        <v>3</v>
      </c>
      <c r="D1597">
        <v>3</v>
      </c>
    </row>
    <row r="1598" spans="1:4" x14ac:dyDescent="0.25">
      <c r="A1598" t="s">
        <v>201</v>
      </c>
      <c r="B1598" t="s">
        <v>6</v>
      </c>
      <c r="C1598" t="s">
        <v>2</v>
      </c>
      <c r="D1598">
        <v>1</v>
      </c>
    </row>
    <row r="1599" spans="1:4" x14ac:dyDescent="0.25">
      <c r="A1599" t="s">
        <v>201</v>
      </c>
      <c r="B1599" t="s">
        <v>6</v>
      </c>
      <c r="C1599" t="s">
        <v>3</v>
      </c>
      <c r="D1599">
        <v>0</v>
      </c>
    </row>
    <row r="1600" spans="1:4" x14ac:dyDescent="0.25">
      <c r="A1600" t="s">
        <v>201</v>
      </c>
      <c r="B1600" t="s">
        <v>0</v>
      </c>
      <c r="C1600" t="s">
        <v>4</v>
      </c>
      <c r="D1600">
        <v>0</v>
      </c>
    </row>
    <row r="1601" spans="1:4" x14ac:dyDescent="0.25">
      <c r="A1601" t="s">
        <v>201</v>
      </c>
      <c r="B1601" t="s">
        <v>0</v>
      </c>
      <c r="C1601" t="s">
        <v>5</v>
      </c>
      <c r="D1601">
        <v>0</v>
      </c>
    </row>
    <row r="1602" spans="1:4" x14ac:dyDescent="0.25">
      <c r="A1602" t="s">
        <v>201</v>
      </c>
      <c r="B1602" t="s">
        <v>0</v>
      </c>
      <c r="C1602" t="s">
        <v>2</v>
      </c>
      <c r="D1602">
        <v>22</v>
      </c>
    </row>
    <row r="1603" spans="1:4" x14ac:dyDescent="0.25">
      <c r="A1603" t="s">
        <v>201</v>
      </c>
      <c r="B1603" t="s">
        <v>0</v>
      </c>
      <c r="C1603" t="s">
        <v>3</v>
      </c>
      <c r="D1603">
        <v>0</v>
      </c>
    </row>
    <row r="1604" spans="1:4" x14ac:dyDescent="0.25">
      <c r="A1604" t="s">
        <v>202</v>
      </c>
      <c r="B1604" t="s">
        <v>6</v>
      </c>
      <c r="C1604" t="s">
        <v>2</v>
      </c>
      <c r="D1604">
        <v>23</v>
      </c>
    </row>
    <row r="1605" spans="1:4" x14ac:dyDescent="0.25">
      <c r="A1605" t="s">
        <v>202</v>
      </c>
      <c r="B1605" t="s">
        <v>6</v>
      </c>
      <c r="C1605" t="s">
        <v>3</v>
      </c>
      <c r="D1605">
        <v>0</v>
      </c>
    </row>
    <row r="1606" spans="1:4" x14ac:dyDescent="0.25">
      <c r="A1606" t="s">
        <v>202</v>
      </c>
      <c r="B1606" t="s">
        <v>0</v>
      </c>
      <c r="C1606" t="s">
        <v>4</v>
      </c>
      <c r="D1606">
        <v>177</v>
      </c>
    </row>
    <row r="1607" spans="1:4" x14ac:dyDescent="0.25">
      <c r="A1607" t="s">
        <v>202</v>
      </c>
      <c r="B1607" t="s">
        <v>0</v>
      </c>
      <c r="C1607" t="s">
        <v>5</v>
      </c>
      <c r="D1607">
        <v>0</v>
      </c>
    </row>
    <row r="1608" spans="1:4" x14ac:dyDescent="0.25">
      <c r="A1608" t="s">
        <v>202</v>
      </c>
      <c r="B1608" t="s">
        <v>0</v>
      </c>
      <c r="C1608" t="s">
        <v>2</v>
      </c>
      <c r="D1608">
        <v>206</v>
      </c>
    </row>
    <row r="1609" spans="1:4" x14ac:dyDescent="0.25">
      <c r="A1609" t="s">
        <v>202</v>
      </c>
      <c r="B1609" t="s">
        <v>0</v>
      </c>
      <c r="C1609" t="s">
        <v>3</v>
      </c>
      <c r="D1609">
        <v>0</v>
      </c>
    </row>
    <row r="1610" spans="1:4" x14ac:dyDescent="0.25">
      <c r="A1610" t="s">
        <v>203</v>
      </c>
      <c r="B1610" t="s">
        <v>6</v>
      </c>
      <c r="C1610" t="s">
        <v>2</v>
      </c>
      <c r="D1610">
        <v>10</v>
      </c>
    </row>
    <row r="1611" spans="1:4" x14ac:dyDescent="0.25">
      <c r="A1611" t="s">
        <v>203</v>
      </c>
      <c r="B1611" t="s">
        <v>6</v>
      </c>
      <c r="C1611" t="s">
        <v>3</v>
      </c>
      <c r="D1611">
        <v>1</v>
      </c>
    </row>
    <row r="1612" spans="1:4" x14ac:dyDescent="0.25">
      <c r="A1612" t="s">
        <v>203</v>
      </c>
      <c r="B1612" t="s">
        <v>0</v>
      </c>
      <c r="C1612" t="s">
        <v>4</v>
      </c>
      <c r="D1612">
        <v>0</v>
      </c>
    </row>
    <row r="1613" spans="1:4" x14ac:dyDescent="0.25">
      <c r="A1613" t="s">
        <v>203</v>
      </c>
      <c r="B1613" t="s">
        <v>0</v>
      </c>
      <c r="C1613" t="s">
        <v>5</v>
      </c>
      <c r="D1613">
        <v>0</v>
      </c>
    </row>
    <row r="1614" spans="1:4" x14ac:dyDescent="0.25">
      <c r="A1614" t="s">
        <v>203</v>
      </c>
      <c r="B1614" t="s">
        <v>0</v>
      </c>
      <c r="C1614" t="s">
        <v>2</v>
      </c>
      <c r="D1614">
        <v>208</v>
      </c>
    </row>
    <row r="1615" spans="1:4" x14ac:dyDescent="0.25">
      <c r="A1615" t="s">
        <v>203</v>
      </c>
      <c r="B1615" t="s">
        <v>0</v>
      </c>
      <c r="C1615" t="s">
        <v>3</v>
      </c>
      <c r="D1615">
        <v>2</v>
      </c>
    </row>
    <row r="1616" spans="1:4" x14ac:dyDescent="0.25">
      <c r="A1616" t="s">
        <v>204</v>
      </c>
      <c r="B1616" t="s">
        <v>6</v>
      </c>
      <c r="C1616" t="s">
        <v>2</v>
      </c>
      <c r="D1616">
        <v>3</v>
      </c>
    </row>
    <row r="1617" spans="1:4" x14ac:dyDescent="0.25">
      <c r="A1617" t="s">
        <v>204</v>
      </c>
      <c r="B1617" t="s">
        <v>6</v>
      </c>
      <c r="C1617" t="s">
        <v>3</v>
      </c>
      <c r="D1617">
        <v>0</v>
      </c>
    </row>
    <row r="1618" spans="1:4" x14ac:dyDescent="0.25">
      <c r="A1618" t="s">
        <v>204</v>
      </c>
      <c r="B1618" t="s">
        <v>0</v>
      </c>
      <c r="C1618" t="s">
        <v>4</v>
      </c>
      <c r="D1618">
        <v>0</v>
      </c>
    </row>
    <row r="1619" spans="1:4" x14ac:dyDescent="0.25">
      <c r="A1619" t="s">
        <v>204</v>
      </c>
      <c r="B1619" t="s">
        <v>0</v>
      </c>
      <c r="C1619" t="s">
        <v>5</v>
      </c>
      <c r="D1619">
        <v>0</v>
      </c>
    </row>
    <row r="1620" spans="1:4" x14ac:dyDescent="0.25">
      <c r="A1620" t="s">
        <v>204</v>
      </c>
      <c r="B1620" t="s">
        <v>0</v>
      </c>
      <c r="C1620" t="s">
        <v>2</v>
      </c>
      <c r="D1620">
        <v>63</v>
      </c>
    </row>
    <row r="1621" spans="1:4" x14ac:dyDescent="0.25">
      <c r="A1621" t="s">
        <v>204</v>
      </c>
      <c r="B1621" t="s">
        <v>0</v>
      </c>
      <c r="C1621" t="s">
        <v>3</v>
      </c>
      <c r="D1621">
        <v>0</v>
      </c>
    </row>
    <row r="1622" spans="1:4" x14ac:dyDescent="0.25">
      <c r="A1622" t="s">
        <v>205</v>
      </c>
      <c r="B1622" t="s">
        <v>6</v>
      </c>
      <c r="C1622" t="s">
        <v>2</v>
      </c>
      <c r="D1622">
        <v>8</v>
      </c>
    </row>
    <row r="1623" spans="1:4" x14ac:dyDescent="0.25">
      <c r="A1623" t="s">
        <v>205</v>
      </c>
      <c r="B1623" t="s">
        <v>6</v>
      </c>
      <c r="C1623" t="s">
        <v>3</v>
      </c>
      <c r="D1623">
        <v>1</v>
      </c>
    </row>
    <row r="1624" spans="1:4" x14ac:dyDescent="0.25">
      <c r="A1624" t="s">
        <v>205</v>
      </c>
      <c r="B1624" t="s">
        <v>0</v>
      </c>
      <c r="C1624" t="s">
        <v>4</v>
      </c>
      <c r="D1624">
        <v>0</v>
      </c>
    </row>
    <row r="1625" spans="1:4" x14ac:dyDescent="0.25">
      <c r="A1625" t="s">
        <v>205</v>
      </c>
      <c r="B1625" t="s">
        <v>0</v>
      </c>
      <c r="C1625" t="s">
        <v>5</v>
      </c>
      <c r="D1625">
        <v>0</v>
      </c>
    </row>
    <row r="1626" spans="1:4" x14ac:dyDescent="0.25">
      <c r="A1626" t="s">
        <v>205</v>
      </c>
      <c r="B1626" t="s">
        <v>0</v>
      </c>
      <c r="C1626" t="s">
        <v>2</v>
      </c>
      <c r="D1626">
        <v>173</v>
      </c>
    </row>
    <row r="1627" spans="1:4" x14ac:dyDescent="0.25">
      <c r="A1627" t="s">
        <v>205</v>
      </c>
      <c r="B1627" t="s">
        <v>0</v>
      </c>
      <c r="C1627" t="s">
        <v>3</v>
      </c>
      <c r="D1627">
        <v>2</v>
      </c>
    </row>
    <row r="1628" spans="1:4" x14ac:dyDescent="0.25">
      <c r="A1628" t="s">
        <v>297</v>
      </c>
      <c r="B1628" t="s">
        <v>6</v>
      </c>
      <c r="C1628" t="s">
        <v>2</v>
      </c>
      <c r="D1628">
        <v>1</v>
      </c>
    </row>
    <row r="1629" spans="1:4" x14ac:dyDescent="0.25">
      <c r="A1629" t="s">
        <v>297</v>
      </c>
      <c r="B1629" t="s">
        <v>6</v>
      </c>
      <c r="C1629" t="s">
        <v>3</v>
      </c>
      <c r="D1629">
        <v>0</v>
      </c>
    </row>
    <row r="1630" spans="1:4" x14ac:dyDescent="0.25">
      <c r="A1630" t="s">
        <v>297</v>
      </c>
      <c r="B1630" t="s">
        <v>0</v>
      </c>
      <c r="C1630" t="s">
        <v>4</v>
      </c>
      <c r="D1630">
        <v>0</v>
      </c>
    </row>
    <row r="1631" spans="1:4" x14ac:dyDescent="0.25">
      <c r="A1631" t="s">
        <v>297</v>
      </c>
      <c r="B1631" t="s">
        <v>0</v>
      </c>
      <c r="C1631" t="s">
        <v>5</v>
      </c>
      <c r="D1631">
        <v>0</v>
      </c>
    </row>
    <row r="1632" spans="1:4" x14ac:dyDescent="0.25">
      <c r="A1632" t="s">
        <v>297</v>
      </c>
      <c r="B1632" t="s">
        <v>0</v>
      </c>
      <c r="C1632" t="s">
        <v>2</v>
      </c>
      <c r="D1632">
        <v>14</v>
      </c>
    </row>
    <row r="1633" spans="1:4" x14ac:dyDescent="0.25">
      <c r="A1633" t="s">
        <v>297</v>
      </c>
      <c r="B1633" t="s">
        <v>0</v>
      </c>
      <c r="C1633" t="s">
        <v>3</v>
      </c>
      <c r="D1633">
        <v>0</v>
      </c>
    </row>
    <row r="1634" spans="1:4" x14ac:dyDescent="0.25">
      <c r="A1634" t="s">
        <v>206</v>
      </c>
      <c r="B1634" t="s">
        <v>6</v>
      </c>
      <c r="C1634" t="s">
        <v>2</v>
      </c>
      <c r="D1634">
        <v>2</v>
      </c>
    </row>
    <row r="1635" spans="1:4" x14ac:dyDescent="0.25">
      <c r="A1635" t="s">
        <v>206</v>
      </c>
      <c r="B1635" t="s">
        <v>6</v>
      </c>
      <c r="C1635" t="s">
        <v>3</v>
      </c>
      <c r="D1635">
        <v>0</v>
      </c>
    </row>
    <row r="1636" spans="1:4" x14ac:dyDescent="0.25">
      <c r="A1636" t="s">
        <v>206</v>
      </c>
      <c r="B1636" t="s">
        <v>0</v>
      </c>
      <c r="C1636" t="s">
        <v>4</v>
      </c>
      <c r="D1636">
        <v>0</v>
      </c>
    </row>
    <row r="1637" spans="1:4" x14ac:dyDescent="0.25">
      <c r="A1637" t="s">
        <v>206</v>
      </c>
      <c r="B1637" t="s">
        <v>0</v>
      </c>
      <c r="C1637" t="s">
        <v>5</v>
      </c>
      <c r="D1637">
        <v>0</v>
      </c>
    </row>
    <row r="1638" spans="1:4" x14ac:dyDescent="0.25">
      <c r="A1638" t="s">
        <v>206</v>
      </c>
      <c r="B1638" t="s">
        <v>0</v>
      </c>
      <c r="C1638" t="s">
        <v>2</v>
      </c>
      <c r="D1638">
        <v>19</v>
      </c>
    </row>
    <row r="1639" spans="1:4" x14ac:dyDescent="0.25">
      <c r="A1639" t="s">
        <v>206</v>
      </c>
      <c r="B1639" t="s">
        <v>0</v>
      </c>
      <c r="C1639" t="s">
        <v>3</v>
      </c>
      <c r="D1639">
        <v>0</v>
      </c>
    </row>
    <row r="1640" spans="1:4" x14ac:dyDescent="0.25">
      <c r="A1640" t="s">
        <v>207</v>
      </c>
      <c r="B1640" t="s">
        <v>6</v>
      </c>
      <c r="C1640" t="s">
        <v>2</v>
      </c>
      <c r="D1640">
        <v>1</v>
      </c>
    </row>
    <row r="1641" spans="1:4" x14ac:dyDescent="0.25">
      <c r="A1641" t="s">
        <v>207</v>
      </c>
      <c r="B1641" t="s">
        <v>6</v>
      </c>
      <c r="C1641" t="s">
        <v>3</v>
      </c>
      <c r="D1641">
        <v>0</v>
      </c>
    </row>
    <row r="1642" spans="1:4" x14ac:dyDescent="0.25">
      <c r="A1642" t="s">
        <v>207</v>
      </c>
      <c r="B1642" t="s">
        <v>0</v>
      </c>
      <c r="C1642" t="s">
        <v>4</v>
      </c>
      <c r="D1642">
        <v>0</v>
      </c>
    </row>
    <row r="1643" spans="1:4" x14ac:dyDescent="0.25">
      <c r="A1643" t="s">
        <v>207</v>
      </c>
      <c r="B1643" t="s">
        <v>0</v>
      </c>
      <c r="C1643" t="s">
        <v>5</v>
      </c>
      <c r="D1643">
        <v>0</v>
      </c>
    </row>
    <row r="1644" spans="1:4" x14ac:dyDescent="0.25">
      <c r="A1644" t="s">
        <v>207</v>
      </c>
      <c r="B1644" t="s">
        <v>0</v>
      </c>
      <c r="C1644" t="s">
        <v>2</v>
      </c>
      <c r="D1644">
        <v>34</v>
      </c>
    </row>
    <row r="1645" spans="1:4" x14ac:dyDescent="0.25">
      <c r="A1645" t="s">
        <v>207</v>
      </c>
      <c r="B1645" t="s">
        <v>0</v>
      </c>
      <c r="C1645" t="s">
        <v>3</v>
      </c>
      <c r="D1645">
        <v>0</v>
      </c>
    </row>
    <row r="1646" spans="1:4" x14ac:dyDescent="0.25">
      <c r="A1646" t="s">
        <v>208</v>
      </c>
      <c r="B1646" t="s">
        <v>6</v>
      </c>
      <c r="C1646" t="s">
        <v>2</v>
      </c>
      <c r="D1646">
        <v>20</v>
      </c>
    </row>
    <row r="1647" spans="1:4" x14ac:dyDescent="0.25">
      <c r="A1647" t="s">
        <v>208</v>
      </c>
      <c r="B1647" t="s">
        <v>6</v>
      </c>
      <c r="C1647" t="s">
        <v>3</v>
      </c>
      <c r="D1647">
        <v>0</v>
      </c>
    </row>
    <row r="1648" spans="1:4" x14ac:dyDescent="0.25">
      <c r="A1648" t="s">
        <v>208</v>
      </c>
      <c r="B1648" t="s">
        <v>0</v>
      </c>
      <c r="C1648" t="s">
        <v>4</v>
      </c>
      <c r="D1648">
        <v>149</v>
      </c>
    </row>
    <row r="1649" spans="1:4" x14ac:dyDescent="0.25">
      <c r="A1649" t="s">
        <v>208</v>
      </c>
      <c r="B1649" t="s">
        <v>0</v>
      </c>
      <c r="C1649" t="s">
        <v>5</v>
      </c>
      <c r="D1649">
        <v>0</v>
      </c>
    </row>
    <row r="1650" spans="1:4" x14ac:dyDescent="0.25">
      <c r="A1650" t="s">
        <v>208</v>
      </c>
      <c r="B1650" t="s">
        <v>0</v>
      </c>
      <c r="C1650" t="s">
        <v>2</v>
      </c>
      <c r="D1650">
        <v>272</v>
      </c>
    </row>
    <row r="1651" spans="1:4" x14ac:dyDescent="0.25">
      <c r="A1651" t="s">
        <v>208</v>
      </c>
      <c r="B1651" t="s">
        <v>0</v>
      </c>
      <c r="C1651" t="s">
        <v>3</v>
      </c>
      <c r="D1651">
        <v>0</v>
      </c>
    </row>
    <row r="1652" spans="1:4" x14ac:dyDescent="0.25">
      <c r="A1652" t="s">
        <v>415</v>
      </c>
      <c r="B1652" t="s">
        <v>6</v>
      </c>
      <c r="C1652" t="s">
        <v>2</v>
      </c>
      <c r="D1652">
        <v>13</v>
      </c>
    </row>
    <row r="1653" spans="1:4" x14ac:dyDescent="0.25">
      <c r="A1653" t="s">
        <v>415</v>
      </c>
      <c r="B1653" t="s">
        <v>6</v>
      </c>
      <c r="C1653" t="s">
        <v>3</v>
      </c>
      <c r="D1653">
        <v>0</v>
      </c>
    </row>
    <row r="1654" spans="1:4" x14ac:dyDescent="0.25">
      <c r="A1654" t="s">
        <v>415</v>
      </c>
      <c r="B1654" t="s">
        <v>0</v>
      </c>
      <c r="C1654" t="s">
        <v>4</v>
      </c>
      <c r="D1654">
        <v>0</v>
      </c>
    </row>
    <row r="1655" spans="1:4" x14ac:dyDescent="0.25">
      <c r="A1655" t="s">
        <v>415</v>
      </c>
      <c r="B1655" t="s">
        <v>0</v>
      </c>
      <c r="C1655" t="s">
        <v>5</v>
      </c>
      <c r="D1655">
        <v>0</v>
      </c>
    </row>
    <row r="1656" spans="1:4" x14ac:dyDescent="0.25">
      <c r="A1656" t="s">
        <v>415</v>
      </c>
      <c r="B1656" t="s">
        <v>0</v>
      </c>
      <c r="C1656" t="s">
        <v>2</v>
      </c>
      <c r="D1656">
        <v>235</v>
      </c>
    </row>
    <row r="1657" spans="1:4" x14ac:dyDescent="0.25">
      <c r="A1657" t="s">
        <v>415</v>
      </c>
      <c r="B1657" t="s">
        <v>0</v>
      </c>
      <c r="C1657" t="s">
        <v>3</v>
      </c>
      <c r="D1657">
        <v>0</v>
      </c>
    </row>
    <row r="1658" spans="1:4" x14ac:dyDescent="0.25">
      <c r="A1658" t="s">
        <v>209</v>
      </c>
      <c r="B1658" t="s">
        <v>6</v>
      </c>
      <c r="C1658" t="s">
        <v>2</v>
      </c>
      <c r="D1658">
        <v>13</v>
      </c>
    </row>
    <row r="1659" spans="1:4" x14ac:dyDescent="0.25">
      <c r="A1659" t="s">
        <v>209</v>
      </c>
      <c r="B1659" t="s">
        <v>6</v>
      </c>
      <c r="C1659" t="s">
        <v>3</v>
      </c>
      <c r="D1659">
        <v>0</v>
      </c>
    </row>
    <row r="1660" spans="1:4" x14ac:dyDescent="0.25">
      <c r="A1660" t="s">
        <v>209</v>
      </c>
      <c r="B1660" t="s">
        <v>0</v>
      </c>
      <c r="C1660" t="s">
        <v>4</v>
      </c>
      <c r="D1660">
        <v>0</v>
      </c>
    </row>
    <row r="1661" spans="1:4" x14ac:dyDescent="0.25">
      <c r="A1661" t="s">
        <v>209</v>
      </c>
      <c r="B1661" t="s">
        <v>0</v>
      </c>
      <c r="C1661" t="s">
        <v>5</v>
      </c>
      <c r="D1661">
        <v>0</v>
      </c>
    </row>
    <row r="1662" spans="1:4" x14ac:dyDescent="0.25">
      <c r="A1662" t="s">
        <v>209</v>
      </c>
      <c r="B1662" t="s">
        <v>0</v>
      </c>
      <c r="C1662" t="s">
        <v>2</v>
      </c>
      <c r="D1662">
        <v>275</v>
      </c>
    </row>
    <row r="1663" spans="1:4" x14ac:dyDescent="0.25">
      <c r="A1663" t="s">
        <v>209</v>
      </c>
      <c r="B1663" t="s">
        <v>0</v>
      </c>
      <c r="C1663" t="s">
        <v>3</v>
      </c>
      <c r="D1663">
        <v>0</v>
      </c>
    </row>
    <row r="1664" spans="1:4" x14ac:dyDescent="0.25">
      <c r="A1664" t="s">
        <v>671</v>
      </c>
      <c r="B1664" t="s">
        <v>6</v>
      </c>
      <c r="C1664" t="s">
        <v>2</v>
      </c>
      <c r="D1664">
        <v>1</v>
      </c>
    </row>
    <row r="1665" spans="1:4" x14ac:dyDescent="0.25">
      <c r="A1665" t="s">
        <v>671</v>
      </c>
      <c r="B1665" t="s">
        <v>6</v>
      </c>
      <c r="C1665" t="s">
        <v>3</v>
      </c>
      <c r="D1665">
        <v>0</v>
      </c>
    </row>
    <row r="1666" spans="1:4" x14ac:dyDescent="0.25">
      <c r="A1666" t="s">
        <v>671</v>
      </c>
      <c r="B1666" t="s">
        <v>0</v>
      </c>
      <c r="C1666" t="s">
        <v>4</v>
      </c>
      <c r="D1666">
        <v>0</v>
      </c>
    </row>
    <row r="1667" spans="1:4" x14ac:dyDescent="0.25">
      <c r="A1667" t="s">
        <v>671</v>
      </c>
      <c r="B1667" t="s">
        <v>0</v>
      </c>
      <c r="C1667" t="s">
        <v>5</v>
      </c>
      <c r="D1667">
        <v>0</v>
      </c>
    </row>
    <row r="1668" spans="1:4" x14ac:dyDescent="0.25">
      <c r="A1668" t="s">
        <v>671</v>
      </c>
      <c r="B1668" t="s">
        <v>0</v>
      </c>
      <c r="C1668" t="s">
        <v>2</v>
      </c>
      <c r="D1668">
        <v>32</v>
      </c>
    </row>
    <row r="1669" spans="1:4" x14ac:dyDescent="0.25">
      <c r="A1669" t="s">
        <v>671</v>
      </c>
      <c r="B1669" t="s">
        <v>0</v>
      </c>
      <c r="C1669" t="s">
        <v>3</v>
      </c>
      <c r="D1669">
        <v>0</v>
      </c>
    </row>
    <row r="1670" spans="1:4" x14ac:dyDescent="0.25">
      <c r="A1670" t="s">
        <v>210</v>
      </c>
      <c r="B1670" t="s">
        <v>6</v>
      </c>
      <c r="C1670" t="s">
        <v>2</v>
      </c>
      <c r="D1670">
        <v>8</v>
      </c>
    </row>
    <row r="1671" spans="1:4" x14ac:dyDescent="0.25">
      <c r="A1671" t="s">
        <v>210</v>
      </c>
      <c r="B1671" t="s">
        <v>6</v>
      </c>
      <c r="C1671" t="s">
        <v>3</v>
      </c>
      <c r="D1671">
        <v>0</v>
      </c>
    </row>
    <row r="1672" spans="1:4" x14ac:dyDescent="0.25">
      <c r="A1672" t="s">
        <v>210</v>
      </c>
      <c r="B1672" t="s">
        <v>0</v>
      </c>
      <c r="C1672" t="s">
        <v>4</v>
      </c>
      <c r="D1672">
        <v>22</v>
      </c>
    </row>
    <row r="1673" spans="1:4" x14ac:dyDescent="0.25">
      <c r="A1673" t="s">
        <v>210</v>
      </c>
      <c r="B1673" t="s">
        <v>0</v>
      </c>
      <c r="C1673" t="s">
        <v>5</v>
      </c>
      <c r="D1673">
        <v>0</v>
      </c>
    </row>
    <row r="1674" spans="1:4" x14ac:dyDescent="0.25">
      <c r="A1674" t="s">
        <v>210</v>
      </c>
      <c r="B1674" t="s">
        <v>0</v>
      </c>
      <c r="C1674" t="s">
        <v>2</v>
      </c>
      <c r="D1674">
        <v>186</v>
      </c>
    </row>
    <row r="1675" spans="1:4" x14ac:dyDescent="0.25">
      <c r="A1675" t="s">
        <v>210</v>
      </c>
      <c r="B1675" t="s">
        <v>0</v>
      </c>
      <c r="C1675" t="s">
        <v>3</v>
      </c>
      <c r="D1675">
        <v>2</v>
      </c>
    </row>
    <row r="1676" spans="1:4" x14ac:dyDescent="0.25">
      <c r="A1676" t="s">
        <v>211</v>
      </c>
      <c r="B1676" t="s">
        <v>6</v>
      </c>
      <c r="C1676" t="s">
        <v>2</v>
      </c>
      <c r="D1676">
        <v>4</v>
      </c>
    </row>
    <row r="1677" spans="1:4" x14ac:dyDescent="0.25">
      <c r="A1677" t="s">
        <v>211</v>
      </c>
      <c r="B1677" t="s">
        <v>6</v>
      </c>
      <c r="C1677" t="s">
        <v>3</v>
      </c>
      <c r="D1677">
        <v>0</v>
      </c>
    </row>
    <row r="1678" spans="1:4" x14ac:dyDescent="0.25">
      <c r="A1678" t="s">
        <v>211</v>
      </c>
      <c r="B1678" t="s">
        <v>0</v>
      </c>
      <c r="C1678" t="s">
        <v>4</v>
      </c>
      <c r="D1678">
        <v>0</v>
      </c>
    </row>
    <row r="1679" spans="1:4" x14ac:dyDescent="0.25">
      <c r="A1679" t="s">
        <v>211</v>
      </c>
      <c r="B1679" t="s">
        <v>0</v>
      </c>
      <c r="C1679" t="s">
        <v>5</v>
      </c>
      <c r="D1679">
        <v>0</v>
      </c>
    </row>
    <row r="1680" spans="1:4" x14ac:dyDescent="0.25">
      <c r="A1680" t="s">
        <v>211</v>
      </c>
      <c r="B1680" t="s">
        <v>0</v>
      </c>
      <c r="C1680" t="s">
        <v>2</v>
      </c>
      <c r="D1680">
        <v>61</v>
      </c>
    </row>
    <row r="1681" spans="1:4" x14ac:dyDescent="0.25">
      <c r="A1681" t="s">
        <v>211</v>
      </c>
      <c r="B1681" t="s">
        <v>0</v>
      </c>
      <c r="C1681" t="s">
        <v>3</v>
      </c>
      <c r="D1681">
        <v>0</v>
      </c>
    </row>
    <row r="1682" spans="1:4" x14ac:dyDescent="0.25">
      <c r="A1682" t="s">
        <v>212</v>
      </c>
      <c r="B1682" t="s">
        <v>6</v>
      </c>
      <c r="C1682" t="s">
        <v>2</v>
      </c>
      <c r="D1682">
        <v>1</v>
      </c>
    </row>
    <row r="1683" spans="1:4" x14ac:dyDescent="0.25">
      <c r="A1683" t="s">
        <v>212</v>
      </c>
      <c r="B1683" t="s">
        <v>6</v>
      </c>
      <c r="C1683" t="s">
        <v>3</v>
      </c>
      <c r="D1683">
        <v>0</v>
      </c>
    </row>
    <row r="1684" spans="1:4" x14ac:dyDescent="0.25">
      <c r="A1684" t="s">
        <v>212</v>
      </c>
      <c r="B1684" t="s">
        <v>0</v>
      </c>
      <c r="C1684" t="s">
        <v>4</v>
      </c>
      <c r="D1684">
        <v>0</v>
      </c>
    </row>
    <row r="1685" spans="1:4" x14ac:dyDescent="0.25">
      <c r="A1685" t="s">
        <v>212</v>
      </c>
      <c r="B1685" t="s">
        <v>0</v>
      </c>
      <c r="C1685" t="s">
        <v>5</v>
      </c>
      <c r="D1685">
        <v>0</v>
      </c>
    </row>
    <row r="1686" spans="1:4" x14ac:dyDescent="0.25">
      <c r="A1686" t="s">
        <v>212</v>
      </c>
      <c r="B1686" t="s">
        <v>0</v>
      </c>
      <c r="C1686" t="s">
        <v>2</v>
      </c>
      <c r="D1686">
        <v>20</v>
      </c>
    </row>
    <row r="1687" spans="1:4" x14ac:dyDescent="0.25">
      <c r="A1687" t="s">
        <v>212</v>
      </c>
      <c r="B1687" t="s">
        <v>0</v>
      </c>
      <c r="C1687" t="s">
        <v>3</v>
      </c>
      <c r="D1687">
        <v>0</v>
      </c>
    </row>
    <row r="1688" spans="1:4" x14ac:dyDescent="0.25">
      <c r="A1688" t="s">
        <v>672</v>
      </c>
      <c r="B1688" t="s">
        <v>6</v>
      </c>
      <c r="C1688" t="s">
        <v>2</v>
      </c>
      <c r="D1688">
        <v>1</v>
      </c>
    </row>
    <row r="1689" spans="1:4" x14ac:dyDescent="0.25">
      <c r="A1689" t="s">
        <v>672</v>
      </c>
      <c r="B1689" t="s">
        <v>6</v>
      </c>
      <c r="C1689" t="s">
        <v>3</v>
      </c>
      <c r="D1689">
        <v>0</v>
      </c>
    </row>
    <row r="1690" spans="1:4" x14ac:dyDescent="0.25">
      <c r="A1690" t="s">
        <v>672</v>
      </c>
      <c r="B1690" t="s">
        <v>0</v>
      </c>
      <c r="C1690" t="s">
        <v>4</v>
      </c>
      <c r="D1690">
        <v>5</v>
      </c>
    </row>
    <row r="1691" spans="1:4" x14ac:dyDescent="0.25">
      <c r="A1691" t="s">
        <v>672</v>
      </c>
      <c r="B1691" t="s">
        <v>0</v>
      </c>
      <c r="C1691" t="s">
        <v>5</v>
      </c>
      <c r="D1691">
        <v>0</v>
      </c>
    </row>
    <row r="1692" spans="1:4" x14ac:dyDescent="0.25">
      <c r="A1692" t="s">
        <v>672</v>
      </c>
      <c r="B1692" t="s">
        <v>0</v>
      </c>
      <c r="C1692" t="s">
        <v>2</v>
      </c>
      <c r="D1692">
        <v>9</v>
      </c>
    </row>
    <row r="1693" spans="1:4" x14ac:dyDescent="0.25">
      <c r="A1693" t="s">
        <v>672</v>
      </c>
      <c r="B1693" t="s">
        <v>0</v>
      </c>
      <c r="C1693" t="s">
        <v>3</v>
      </c>
      <c r="D1693">
        <v>0</v>
      </c>
    </row>
    <row r="1694" spans="1:4" x14ac:dyDescent="0.25">
      <c r="A1694" t="s">
        <v>673</v>
      </c>
      <c r="B1694" t="s">
        <v>6</v>
      </c>
      <c r="C1694" t="s">
        <v>2</v>
      </c>
      <c r="D1694">
        <v>0</v>
      </c>
    </row>
    <row r="1695" spans="1:4" x14ac:dyDescent="0.25">
      <c r="A1695" t="s">
        <v>673</v>
      </c>
      <c r="B1695" t="s">
        <v>6</v>
      </c>
      <c r="C1695" t="s">
        <v>3</v>
      </c>
      <c r="D1695">
        <v>0</v>
      </c>
    </row>
    <row r="1696" spans="1:4" x14ac:dyDescent="0.25">
      <c r="A1696" t="s">
        <v>673</v>
      </c>
      <c r="B1696" t="s">
        <v>0</v>
      </c>
      <c r="C1696" t="s">
        <v>4</v>
      </c>
      <c r="D1696">
        <v>0</v>
      </c>
    </row>
    <row r="1697" spans="1:4" x14ac:dyDescent="0.25">
      <c r="A1697" t="s">
        <v>673</v>
      </c>
      <c r="B1697" t="s">
        <v>0</v>
      </c>
      <c r="C1697" t="s">
        <v>5</v>
      </c>
      <c r="D1697">
        <v>0</v>
      </c>
    </row>
    <row r="1698" spans="1:4" x14ac:dyDescent="0.25">
      <c r="A1698" t="s">
        <v>673</v>
      </c>
      <c r="B1698" t="s">
        <v>0</v>
      </c>
      <c r="C1698" t="s">
        <v>2</v>
      </c>
      <c r="D1698">
        <v>12</v>
      </c>
    </row>
    <row r="1699" spans="1:4" x14ac:dyDescent="0.25">
      <c r="A1699" t="s">
        <v>673</v>
      </c>
      <c r="B1699" t="s">
        <v>0</v>
      </c>
      <c r="C1699" t="s">
        <v>3</v>
      </c>
      <c r="D1699">
        <v>1</v>
      </c>
    </row>
    <row r="1700" spans="1:4" x14ac:dyDescent="0.25">
      <c r="A1700" t="s">
        <v>213</v>
      </c>
      <c r="B1700" t="s">
        <v>6</v>
      </c>
      <c r="C1700" t="s">
        <v>2</v>
      </c>
      <c r="D1700">
        <v>2</v>
      </c>
    </row>
    <row r="1701" spans="1:4" x14ac:dyDescent="0.25">
      <c r="A1701" t="s">
        <v>213</v>
      </c>
      <c r="B1701" t="s">
        <v>6</v>
      </c>
      <c r="C1701" t="s">
        <v>3</v>
      </c>
      <c r="D1701">
        <v>0</v>
      </c>
    </row>
    <row r="1702" spans="1:4" x14ac:dyDescent="0.25">
      <c r="A1702" t="s">
        <v>213</v>
      </c>
      <c r="B1702" t="s">
        <v>0</v>
      </c>
      <c r="C1702" t="s">
        <v>4</v>
      </c>
      <c r="D1702">
        <v>0</v>
      </c>
    </row>
    <row r="1703" spans="1:4" x14ac:dyDescent="0.25">
      <c r="A1703" t="s">
        <v>213</v>
      </c>
      <c r="B1703" t="s">
        <v>0</v>
      </c>
      <c r="C1703" t="s">
        <v>5</v>
      </c>
      <c r="D1703">
        <v>0</v>
      </c>
    </row>
    <row r="1704" spans="1:4" x14ac:dyDescent="0.25">
      <c r="A1704" t="s">
        <v>213</v>
      </c>
      <c r="B1704" t="s">
        <v>0</v>
      </c>
      <c r="C1704" t="s">
        <v>2</v>
      </c>
      <c r="D1704">
        <v>43</v>
      </c>
    </row>
    <row r="1705" spans="1:4" x14ac:dyDescent="0.25">
      <c r="A1705" t="s">
        <v>213</v>
      </c>
      <c r="B1705" t="s">
        <v>0</v>
      </c>
      <c r="C1705" t="s">
        <v>3</v>
      </c>
      <c r="D1705">
        <v>0</v>
      </c>
    </row>
    <row r="1706" spans="1:4" x14ac:dyDescent="0.25">
      <c r="A1706" t="s">
        <v>416</v>
      </c>
      <c r="B1706" t="s">
        <v>6</v>
      </c>
      <c r="C1706" t="s">
        <v>2</v>
      </c>
      <c r="D1706">
        <v>0</v>
      </c>
    </row>
    <row r="1707" spans="1:4" x14ac:dyDescent="0.25">
      <c r="A1707" t="s">
        <v>416</v>
      </c>
      <c r="B1707" t="s">
        <v>6</v>
      </c>
      <c r="C1707" t="s">
        <v>3</v>
      </c>
      <c r="D1707">
        <v>1</v>
      </c>
    </row>
    <row r="1708" spans="1:4" x14ac:dyDescent="0.25">
      <c r="A1708" t="s">
        <v>416</v>
      </c>
      <c r="B1708" t="s">
        <v>0</v>
      </c>
      <c r="C1708" t="s">
        <v>4</v>
      </c>
      <c r="D1708">
        <v>0</v>
      </c>
    </row>
    <row r="1709" spans="1:4" x14ac:dyDescent="0.25">
      <c r="A1709" t="s">
        <v>416</v>
      </c>
      <c r="B1709" t="s">
        <v>0</v>
      </c>
      <c r="C1709" t="s">
        <v>5</v>
      </c>
      <c r="D1709">
        <v>0</v>
      </c>
    </row>
    <row r="1710" spans="1:4" x14ac:dyDescent="0.25">
      <c r="A1710" t="s">
        <v>416</v>
      </c>
      <c r="B1710" t="s">
        <v>0</v>
      </c>
      <c r="C1710" t="s">
        <v>2</v>
      </c>
      <c r="D1710">
        <v>13</v>
      </c>
    </row>
    <row r="1711" spans="1:4" x14ac:dyDescent="0.25">
      <c r="A1711" t="s">
        <v>416</v>
      </c>
      <c r="B1711" t="s">
        <v>0</v>
      </c>
      <c r="C1711" t="s">
        <v>3</v>
      </c>
      <c r="D1711">
        <v>0</v>
      </c>
    </row>
    <row r="1712" spans="1:4" x14ac:dyDescent="0.25">
      <c r="A1712" t="s">
        <v>214</v>
      </c>
      <c r="B1712" t="s">
        <v>6</v>
      </c>
      <c r="C1712" t="s">
        <v>2</v>
      </c>
      <c r="D1712">
        <v>1</v>
      </c>
    </row>
    <row r="1713" spans="1:4" x14ac:dyDescent="0.25">
      <c r="A1713" t="s">
        <v>214</v>
      </c>
      <c r="B1713" t="s">
        <v>6</v>
      </c>
      <c r="C1713" t="s">
        <v>3</v>
      </c>
      <c r="D1713">
        <v>0</v>
      </c>
    </row>
    <row r="1714" spans="1:4" x14ac:dyDescent="0.25">
      <c r="A1714" t="s">
        <v>214</v>
      </c>
      <c r="B1714" t="s">
        <v>0</v>
      </c>
      <c r="C1714" t="s">
        <v>4</v>
      </c>
      <c r="D1714">
        <v>0</v>
      </c>
    </row>
    <row r="1715" spans="1:4" x14ac:dyDescent="0.25">
      <c r="A1715" t="s">
        <v>214</v>
      </c>
      <c r="B1715" t="s">
        <v>0</v>
      </c>
      <c r="C1715" t="s">
        <v>5</v>
      </c>
      <c r="D1715">
        <v>0</v>
      </c>
    </row>
    <row r="1716" spans="1:4" x14ac:dyDescent="0.25">
      <c r="A1716" t="s">
        <v>214</v>
      </c>
      <c r="B1716" t="s">
        <v>0</v>
      </c>
      <c r="C1716" t="s">
        <v>2</v>
      </c>
      <c r="D1716">
        <v>10</v>
      </c>
    </row>
    <row r="1717" spans="1:4" x14ac:dyDescent="0.25">
      <c r="A1717" t="s">
        <v>214</v>
      </c>
      <c r="B1717" t="s">
        <v>0</v>
      </c>
      <c r="C1717" t="s">
        <v>3</v>
      </c>
      <c r="D1717">
        <v>0</v>
      </c>
    </row>
    <row r="1718" spans="1:4" x14ac:dyDescent="0.25">
      <c r="A1718" t="s">
        <v>215</v>
      </c>
      <c r="B1718" t="s">
        <v>6</v>
      </c>
      <c r="C1718" t="s">
        <v>2</v>
      </c>
      <c r="D1718">
        <v>5</v>
      </c>
    </row>
    <row r="1719" spans="1:4" x14ac:dyDescent="0.25">
      <c r="A1719" t="s">
        <v>215</v>
      </c>
      <c r="B1719" t="s">
        <v>6</v>
      </c>
      <c r="C1719" t="s">
        <v>3</v>
      </c>
      <c r="D1719">
        <v>0</v>
      </c>
    </row>
    <row r="1720" spans="1:4" x14ac:dyDescent="0.25">
      <c r="A1720" t="s">
        <v>215</v>
      </c>
      <c r="B1720" t="s">
        <v>0</v>
      </c>
      <c r="C1720" t="s">
        <v>4</v>
      </c>
      <c r="D1720">
        <v>16</v>
      </c>
    </row>
    <row r="1721" spans="1:4" x14ac:dyDescent="0.25">
      <c r="A1721" t="s">
        <v>215</v>
      </c>
      <c r="B1721" t="s">
        <v>0</v>
      </c>
      <c r="C1721" t="s">
        <v>5</v>
      </c>
      <c r="D1721">
        <v>0</v>
      </c>
    </row>
    <row r="1722" spans="1:4" x14ac:dyDescent="0.25">
      <c r="A1722" t="s">
        <v>215</v>
      </c>
      <c r="B1722" t="s">
        <v>0</v>
      </c>
      <c r="C1722" t="s">
        <v>2</v>
      </c>
      <c r="D1722">
        <v>105</v>
      </c>
    </row>
    <row r="1723" spans="1:4" x14ac:dyDescent="0.25">
      <c r="A1723" t="s">
        <v>215</v>
      </c>
      <c r="B1723" t="s">
        <v>0</v>
      </c>
      <c r="C1723" t="s">
        <v>3</v>
      </c>
      <c r="D1723">
        <v>2</v>
      </c>
    </row>
    <row r="1724" spans="1:4" x14ac:dyDescent="0.25">
      <c r="A1724" t="s">
        <v>417</v>
      </c>
      <c r="B1724" t="s">
        <v>6</v>
      </c>
      <c r="C1724" t="s">
        <v>2</v>
      </c>
      <c r="D1724">
        <v>41</v>
      </c>
    </row>
    <row r="1725" spans="1:4" x14ac:dyDescent="0.25">
      <c r="A1725" t="s">
        <v>417</v>
      </c>
      <c r="B1725" t="s">
        <v>6</v>
      </c>
      <c r="C1725" t="s">
        <v>3</v>
      </c>
      <c r="D1725">
        <v>0</v>
      </c>
    </row>
    <row r="1726" spans="1:4" x14ac:dyDescent="0.25">
      <c r="A1726" t="s">
        <v>417</v>
      </c>
      <c r="B1726" t="s">
        <v>0</v>
      </c>
      <c r="C1726" t="s">
        <v>4</v>
      </c>
      <c r="D1726">
        <v>0</v>
      </c>
    </row>
    <row r="1727" spans="1:4" x14ac:dyDescent="0.25">
      <c r="A1727" t="s">
        <v>417</v>
      </c>
      <c r="B1727" t="s">
        <v>0</v>
      </c>
      <c r="C1727" t="s">
        <v>5</v>
      </c>
      <c r="D1727">
        <v>0</v>
      </c>
    </row>
    <row r="1728" spans="1:4" x14ac:dyDescent="0.25">
      <c r="A1728" t="s">
        <v>417</v>
      </c>
      <c r="B1728" t="s">
        <v>0</v>
      </c>
      <c r="C1728" t="s">
        <v>2</v>
      </c>
      <c r="D1728">
        <v>787</v>
      </c>
    </row>
    <row r="1729" spans="1:4" x14ac:dyDescent="0.25">
      <c r="A1729" t="s">
        <v>417</v>
      </c>
      <c r="B1729" t="s">
        <v>0</v>
      </c>
      <c r="C1729" t="s">
        <v>3</v>
      </c>
      <c r="D1729">
        <v>0</v>
      </c>
    </row>
    <row r="1730" spans="1:4" x14ac:dyDescent="0.25">
      <c r="A1730" t="s">
        <v>216</v>
      </c>
      <c r="B1730" t="s">
        <v>6</v>
      </c>
      <c r="C1730" t="s">
        <v>2</v>
      </c>
      <c r="D1730">
        <v>13</v>
      </c>
    </row>
    <row r="1731" spans="1:4" x14ac:dyDescent="0.25">
      <c r="A1731" t="s">
        <v>216</v>
      </c>
      <c r="B1731" t="s">
        <v>6</v>
      </c>
      <c r="C1731" t="s">
        <v>3</v>
      </c>
      <c r="D1731">
        <v>0</v>
      </c>
    </row>
    <row r="1732" spans="1:4" x14ac:dyDescent="0.25">
      <c r="A1732" t="s">
        <v>216</v>
      </c>
      <c r="B1732" t="s">
        <v>0</v>
      </c>
      <c r="C1732" t="s">
        <v>4</v>
      </c>
      <c r="D1732">
        <v>48</v>
      </c>
    </row>
    <row r="1733" spans="1:4" x14ac:dyDescent="0.25">
      <c r="A1733" t="s">
        <v>216</v>
      </c>
      <c r="B1733" t="s">
        <v>0</v>
      </c>
      <c r="C1733" t="s">
        <v>5</v>
      </c>
      <c r="D1733">
        <v>0</v>
      </c>
    </row>
    <row r="1734" spans="1:4" x14ac:dyDescent="0.25">
      <c r="A1734" t="s">
        <v>216</v>
      </c>
      <c r="B1734" t="s">
        <v>0</v>
      </c>
      <c r="C1734" t="s">
        <v>2</v>
      </c>
      <c r="D1734">
        <v>312</v>
      </c>
    </row>
    <row r="1735" spans="1:4" x14ac:dyDescent="0.25">
      <c r="A1735" t="s">
        <v>216</v>
      </c>
      <c r="B1735" t="s">
        <v>0</v>
      </c>
      <c r="C1735" t="s">
        <v>3</v>
      </c>
      <c r="D1735">
        <v>0</v>
      </c>
    </row>
    <row r="1736" spans="1:4" x14ac:dyDescent="0.25">
      <c r="A1736" t="s">
        <v>217</v>
      </c>
      <c r="B1736" t="s">
        <v>6</v>
      </c>
      <c r="C1736" t="s">
        <v>2</v>
      </c>
      <c r="D1736">
        <v>5</v>
      </c>
    </row>
    <row r="1737" spans="1:4" x14ac:dyDescent="0.25">
      <c r="A1737" t="s">
        <v>217</v>
      </c>
      <c r="B1737" t="s">
        <v>6</v>
      </c>
      <c r="C1737" t="s">
        <v>3</v>
      </c>
      <c r="D1737">
        <v>0</v>
      </c>
    </row>
    <row r="1738" spans="1:4" x14ac:dyDescent="0.25">
      <c r="A1738" t="s">
        <v>217</v>
      </c>
      <c r="B1738" t="s">
        <v>0</v>
      </c>
      <c r="C1738" t="s">
        <v>4</v>
      </c>
      <c r="D1738">
        <v>0</v>
      </c>
    </row>
    <row r="1739" spans="1:4" x14ac:dyDescent="0.25">
      <c r="A1739" t="s">
        <v>217</v>
      </c>
      <c r="B1739" t="s">
        <v>0</v>
      </c>
      <c r="C1739" t="s">
        <v>5</v>
      </c>
      <c r="D1739">
        <v>0</v>
      </c>
    </row>
    <row r="1740" spans="1:4" x14ac:dyDescent="0.25">
      <c r="A1740" t="s">
        <v>217</v>
      </c>
      <c r="B1740" t="s">
        <v>0</v>
      </c>
      <c r="C1740" t="s">
        <v>2</v>
      </c>
      <c r="D1740">
        <v>82</v>
      </c>
    </row>
    <row r="1741" spans="1:4" x14ac:dyDescent="0.25">
      <c r="A1741" t="s">
        <v>217</v>
      </c>
      <c r="B1741" t="s">
        <v>0</v>
      </c>
      <c r="C1741" t="s">
        <v>3</v>
      </c>
      <c r="D1741">
        <v>1</v>
      </c>
    </row>
  </sheetData>
  <autoFilter ref="A1:D1741">
    <sortState ref="A2:D1652">
      <sortCondition ref="A2:A1652"/>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1"/>
  <sheetViews>
    <sheetView workbookViewId="0">
      <pane ySplit="1" topLeftCell="A271" activePane="bottomLeft" state="frozen"/>
      <selection pane="bottomLeft" activeCell="A3" sqref="A3:L300"/>
    </sheetView>
  </sheetViews>
  <sheetFormatPr defaultRowHeight="15" x14ac:dyDescent="0.25"/>
  <cols>
    <col min="1" max="1" width="38.28515625" customWidth="1"/>
    <col min="2" max="2" width="16.28515625" customWidth="1"/>
    <col min="3" max="3" width="9.42578125" customWidth="1"/>
    <col min="4" max="4" width="11.28515625" customWidth="1"/>
    <col min="5" max="5" width="13.85546875" bestFit="1" customWidth="1"/>
    <col min="6" max="6" width="13.7109375" customWidth="1"/>
    <col min="7" max="7" width="15.85546875" bestFit="1" customWidth="1"/>
    <col min="8" max="8" width="18.42578125" bestFit="1" customWidth="1"/>
    <col min="9" max="9" width="11.28515625" bestFit="1" customWidth="1"/>
    <col min="10" max="10" width="13.85546875" bestFit="1" customWidth="1"/>
    <col min="11" max="11" width="12.85546875" bestFit="1" customWidth="1"/>
    <col min="12" max="12" width="11.28515625" bestFit="1" customWidth="1"/>
  </cols>
  <sheetData>
    <row r="1" spans="1:12" ht="47.25" customHeight="1" x14ac:dyDescent="0.25">
      <c r="A1" s="93" t="s">
        <v>719</v>
      </c>
      <c r="B1" s="93"/>
      <c r="C1" s="93"/>
      <c r="D1" s="93"/>
      <c r="E1" s="93"/>
    </row>
    <row r="3" spans="1:12" x14ac:dyDescent="0.25">
      <c r="A3" s="14" t="s">
        <v>223</v>
      </c>
      <c r="B3" s="14" t="s">
        <v>645</v>
      </c>
    </row>
    <row r="4" spans="1:12" x14ac:dyDescent="0.25">
      <c r="B4" t="s">
        <v>532</v>
      </c>
      <c r="C4" t="s">
        <v>728</v>
      </c>
      <c r="D4" t="s">
        <v>6</v>
      </c>
      <c r="F4" t="s">
        <v>646</v>
      </c>
      <c r="G4" t="s">
        <v>0</v>
      </c>
      <c r="K4" t="s">
        <v>647</v>
      </c>
      <c r="L4" t="s">
        <v>222</v>
      </c>
    </row>
    <row r="5" spans="1:12" x14ac:dyDescent="0.25">
      <c r="A5" s="14" t="s">
        <v>648</v>
      </c>
      <c r="B5" t="s">
        <v>532</v>
      </c>
      <c r="D5" t="s">
        <v>2</v>
      </c>
      <c r="E5" t="s">
        <v>3</v>
      </c>
      <c r="G5" t="s">
        <v>4</v>
      </c>
      <c r="H5" t="s">
        <v>5</v>
      </c>
      <c r="I5" t="s">
        <v>2</v>
      </c>
      <c r="J5" t="s">
        <v>3</v>
      </c>
    </row>
    <row r="6" spans="1:12" x14ac:dyDescent="0.25">
      <c r="A6" s="15" t="s">
        <v>1</v>
      </c>
      <c r="B6" s="1"/>
      <c r="C6" s="1"/>
      <c r="D6" s="1">
        <v>11</v>
      </c>
      <c r="E6" s="1">
        <v>0</v>
      </c>
      <c r="F6" s="1">
        <v>11</v>
      </c>
      <c r="G6" s="1">
        <v>65</v>
      </c>
      <c r="H6" s="1">
        <v>0</v>
      </c>
      <c r="I6" s="1">
        <v>138</v>
      </c>
      <c r="J6" s="1">
        <v>0</v>
      </c>
      <c r="K6" s="1">
        <v>203</v>
      </c>
      <c r="L6" s="1">
        <v>214</v>
      </c>
    </row>
    <row r="7" spans="1:12" x14ac:dyDescent="0.25">
      <c r="A7" s="15" t="s">
        <v>7</v>
      </c>
      <c r="B7" s="1"/>
      <c r="C7" s="1"/>
      <c r="D7" s="1">
        <v>2</v>
      </c>
      <c r="E7" s="1">
        <v>0</v>
      </c>
      <c r="F7" s="1">
        <v>2</v>
      </c>
      <c r="G7" s="1">
        <v>0</v>
      </c>
      <c r="H7" s="1">
        <v>0</v>
      </c>
      <c r="I7" s="1">
        <v>36</v>
      </c>
      <c r="J7" s="1">
        <v>0</v>
      </c>
      <c r="K7" s="1">
        <v>36</v>
      </c>
      <c r="L7" s="1">
        <v>38</v>
      </c>
    </row>
    <row r="8" spans="1:12" x14ac:dyDescent="0.25">
      <c r="A8" s="15" t="s">
        <v>8</v>
      </c>
      <c r="B8" s="1"/>
      <c r="C8" s="1"/>
      <c r="D8" s="1">
        <v>1</v>
      </c>
      <c r="E8" s="1">
        <v>0</v>
      </c>
      <c r="F8" s="1">
        <v>1</v>
      </c>
      <c r="G8" s="1">
        <v>0</v>
      </c>
      <c r="H8" s="1">
        <v>0</v>
      </c>
      <c r="I8" s="1">
        <v>12</v>
      </c>
      <c r="J8" s="1">
        <v>0</v>
      </c>
      <c r="K8" s="1">
        <v>12</v>
      </c>
      <c r="L8" s="1">
        <v>13</v>
      </c>
    </row>
    <row r="9" spans="1:12" x14ac:dyDescent="0.25">
      <c r="A9" s="15" t="s">
        <v>658</v>
      </c>
      <c r="B9" s="1"/>
      <c r="C9" s="1"/>
      <c r="D9" s="1">
        <v>10</v>
      </c>
      <c r="E9" s="1">
        <v>0</v>
      </c>
      <c r="F9" s="1">
        <v>10</v>
      </c>
      <c r="G9" s="1">
        <v>15</v>
      </c>
      <c r="H9" s="1">
        <v>0</v>
      </c>
      <c r="I9" s="1">
        <v>150</v>
      </c>
      <c r="J9" s="1">
        <v>0</v>
      </c>
      <c r="K9" s="1">
        <v>165</v>
      </c>
      <c r="L9" s="1">
        <v>175</v>
      </c>
    </row>
    <row r="10" spans="1:12" x14ac:dyDescent="0.25">
      <c r="A10" s="15" t="s">
        <v>9</v>
      </c>
      <c r="B10" s="1"/>
      <c r="C10" s="1"/>
      <c r="D10" s="1">
        <v>18</v>
      </c>
      <c r="E10" s="1">
        <v>0</v>
      </c>
      <c r="F10" s="1">
        <v>18</v>
      </c>
      <c r="G10" s="1">
        <v>183</v>
      </c>
      <c r="H10" s="1">
        <v>0</v>
      </c>
      <c r="I10" s="1">
        <v>127</v>
      </c>
      <c r="J10" s="1">
        <v>1</v>
      </c>
      <c r="K10" s="1">
        <v>311</v>
      </c>
      <c r="L10" s="1">
        <v>329</v>
      </c>
    </row>
    <row r="11" spans="1:12" x14ac:dyDescent="0.25">
      <c r="A11" s="15" t="s">
        <v>10</v>
      </c>
      <c r="B11" s="1"/>
      <c r="C11" s="1"/>
      <c r="D11" s="1">
        <v>2</v>
      </c>
      <c r="E11" s="1">
        <v>0</v>
      </c>
      <c r="F11" s="1">
        <v>2</v>
      </c>
      <c r="G11" s="1">
        <v>0</v>
      </c>
      <c r="H11" s="1">
        <v>0</v>
      </c>
      <c r="I11" s="1">
        <v>41</v>
      </c>
      <c r="J11" s="1">
        <v>1</v>
      </c>
      <c r="K11" s="1">
        <v>42</v>
      </c>
      <c r="L11" s="1">
        <v>44</v>
      </c>
    </row>
    <row r="12" spans="1:12" x14ac:dyDescent="0.25">
      <c r="A12" s="15" t="s">
        <v>11</v>
      </c>
      <c r="B12" s="1"/>
      <c r="C12" s="1"/>
      <c r="D12" s="1">
        <v>35</v>
      </c>
      <c r="E12" s="1">
        <v>0</v>
      </c>
      <c r="F12" s="1">
        <v>35</v>
      </c>
      <c r="G12" s="1">
        <v>204</v>
      </c>
      <c r="H12" s="1">
        <v>0</v>
      </c>
      <c r="I12" s="1">
        <v>584</v>
      </c>
      <c r="J12" s="1">
        <v>0</v>
      </c>
      <c r="K12" s="1">
        <v>788</v>
      </c>
      <c r="L12" s="1">
        <v>823</v>
      </c>
    </row>
    <row r="13" spans="1:12" x14ac:dyDescent="0.25">
      <c r="A13" s="15" t="s">
        <v>12</v>
      </c>
      <c r="B13" s="1"/>
      <c r="C13" s="1"/>
      <c r="D13" s="1">
        <v>11</v>
      </c>
      <c r="E13" s="1">
        <v>0</v>
      </c>
      <c r="F13" s="1">
        <v>11</v>
      </c>
      <c r="G13" s="1">
        <v>0</v>
      </c>
      <c r="H13" s="1">
        <v>0</v>
      </c>
      <c r="I13" s="1">
        <v>215</v>
      </c>
      <c r="J13" s="1">
        <v>3</v>
      </c>
      <c r="K13" s="1">
        <v>218</v>
      </c>
      <c r="L13" s="1">
        <v>229</v>
      </c>
    </row>
    <row r="14" spans="1:12" x14ac:dyDescent="0.25">
      <c r="A14" s="15" t="s">
        <v>13</v>
      </c>
      <c r="B14" s="1"/>
      <c r="C14" s="1"/>
      <c r="D14" s="1">
        <v>40</v>
      </c>
      <c r="E14" s="1">
        <v>0</v>
      </c>
      <c r="F14" s="1">
        <v>40</v>
      </c>
      <c r="G14" s="1">
        <v>33</v>
      </c>
      <c r="H14" s="1">
        <v>0</v>
      </c>
      <c r="I14" s="1">
        <v>693</v>
      </c>
      <c r="J14" s="1">
        <v>5</v>
      </c>
      <c r="K14" s="1">
        <v>731</v>
      </c>
      <c r="L14" s="1">
        <v>771</v>
      </c>
    </row>
    <row r="15" spans="1:12" x14ac:dyDescent="0.25">
      <c r="A15" s="15" t="s">
        <v>14</v>
      </c>
      <c r="B15" s="1"/>
      <c r="C15" s="1"/>
      <c r="D15" s="1">
        <v>34</v>
      </c>
      <c r="E15" s="1">
        <v>6</v>
      </c>
      <c r="F15" s="1">
        <v>40</v>
      </c>
      <c r="G15" s="1">
        <v>0</v>
      </c>
      <c r="H15" s="1">
        <v>0</v>
      </c>
      <c r="I15" s="1">
        <v>1119</v>
      </c>
      <c r="J15" s="1">
        <v>25</v>
      </c>
      <c r="K15" s="1">
        <v>1144</v>
      </c>
      <c r="L15" s="1">
        <v>1184</v>
      </c>
    </row>
    <row r="16" spans="1:12" x14ac:dyDescent="0.25">
      <c r="A16" s="15" t="s">
        <v>15</v>
      </c>
      <c r="B16" s="1"/>
      <c r="C16" s="1"/>
      <c r="D16" s="1">
        <v>31</v>
      </c>
      <c r="E16" s="1">
        <v>0</v>
      </c>
      <c r="F16" s="1">
        <v>31</v>
      </c>
      <c r="G16" s="1">
        <v>215</v>
      </c>
      <c r="H16" s="1">
        <v>0</v>
      </c>
      <c r="I16" s="1">
        <v>383</v>
      </c>
      <c r="J16" s="1">
        <v>1</v>
      </c>
      <c r="K16" s="1">
        <v>599</v>
      </c>
      <c r="L16" s="1">
        <v>630</v>
      </c>
    </row>
    <row r="17" spans="1:12" x14ac:dyDescent="0.25">
      <c r="A17" s="15" t="s">
        <v>16</v>
      </c>
      <c r="B17" s="1"/>
      <c r="C17" s="1"/>
      <c r="D17" s="1">
        <v>0</v>
      </c>
      <c r="E17" s="1">
        <v>0</v>
      </c>
      <c r="F17" s="1">
        <v>0</v>
      </c>
      <c r="G17" s="1">
        <v>0</v>
      </c>
      <c r="H17" s="1">
        <v>0</v>
      </c>
      <c r="I17" s="1">
        <v>2</v>
      </c>
      <c r="J17" s="1">
        <v>0</v>
      </c>
      <c r="K17" s="1">
        <v>2</v>
      </c>
      <c r="L17" s="1">
        <v>2</v>
      </c>
    </row>
    <row r="18" spans="1:12" x14ac:dyDescent="0.25">
      <c r="A18" s="15" t="s">
        <v>17</v>
      </c>
      <c r="B18" s="1"/>
      <c r="C18" s="1"/>
      <c r="D18" s="1">
        <v>38</v>
      </c>
      <c r="E18" s="1">
        <v>1</v>
      </c>
      <c r="F18" s="1">
        <v>39</v>
      </c>
      <c r="G18" s="1">
        <v>250</v>
      </c>
      <c r="H18" s="1">
        <v>0</v>
      </c>
      <c r="I18" s="1">
        <v>1035</v>
      </c>
      <c r="J18" s="1">
        <v>14</v>
      </c>
      <c r="K18" s="1">
        <v>1299</v>
      </c>
      <c r="L18" s="1">
        <v>1338</v>
      </c>
    </row>
    <row r="19" spans="1:12" x14ac:dyDescent="0.25">
      <c r="A19" s="15" t="s">
        <v>380</v>
      </c>
      <c r="B19" s="1"/>
      <c r="C19" s="1"/>
      <c r="D19" s="1">
        <v>1</v>
      </c>
      <c r="E19" s="1">
        <v>0</v>
      </c>
      <c r="F19" s="1">
        <v>1</v>
      </c>
      <c r="G19" s="1">
        <v>0</v>
      </c>
      <c r="H19" s="1">
        <v>0</v>
      </c>
      <c r="I19" s="1">
        <v>13</v>
      </c>
      <c r="J19" s="1">
        <v>0</v>
      </c>
      <c r="K19" s="1">
        <v>13</v>
      </c>
      <c r="L19" s="1">
        <v>14</v>
      </c>
    </row>
    <row r="20" spans="1:12" x14ac:dyDescent="0.25">
      <c r="A20" s="15" t="s">
        <v>18</v>
      </c>
      <c r="B20" s="1"/>
      <c r="C20" s="1"/>
      <c r="D20" s="1">
        <v>5</v>
      </c>
      <c r="E20" s="1">
        <v>1</v>
      </c>
      <c r="F20" s="1">
        <v>6</v>
      </c>
      <c r="G20" s="1">
        <v>44</v>
      </c>
      <c r="H20" s="1">
        <v>0</v>
      </c>
      <c r="I20" s="1">
        <v>70</v>
      </c>
      <c r="J20" s="1">
        <v>0</v>
      </c>
      <c r="K20" s="1">
        <v>114</v>
      </c>
      <c r="L20" s="1">
        <v>120</v>
      </c>
    </row>
    <row r="21" spans="1:12" x14ac:dyDescent="0.25">
      <c r="A21" s="15" t="s">
        <v>19</v>
      </c>
      <c r="B21" s="1"/>
      <c r="C21" s="1"/>
      <c r="D21" s="1">
        <v>1</v>
      </c>
      <c r="E21" s="1">
        <v>0</v>
      </c>
      <c r="F21" s="1">
        <v>1</v>
      </c>
      <c r="G21" s="1">
        <v>0</v>
      </c>
      <c r="H21" s="1">
        <v>0</v>
      </c>
      <c r="I21" s="1">
        <v>6</v>
      </c>
      <c r="J21" s="1">
        <v>0</v>
      </c>
      <c r="K21" s="1">
        <v>6</v>
      </c>
      <c r="L21" s="1">
        <v>7</v>
      </c>
    </row>
    <row r="22" spans="1:12" x14ac:dyDescent="0.25">
      <c r="A22" s="15" t="s">
        <v>20</v>
      </c>
      <c r="B22" s="1"/>
      <c r="C22" s="1"/>
      <c r="D22" s="1">
        <v>14</v>
      </c>
      <c r="E22" s="1">
        <v>0</v>
      </c>
      <c r="F22" s="1">
        <v>14</v>
      </c>
      <c r="G22" s="1">
        <v>74</v>
      </c>
      <c r="H22" s="1">
        <v>0</v>
      </c>
      <c r="I22" s="1">
        <v>235</v>
      </c>
      <c r="J22" s="1">
        <v>0</v>
      </c>
      <c r="K22" s="1">
        <v>309</v>
      </c>
      <c r="L22" s="1">
        <v>323</v>
      </c>
    </row>
    <row r="23" spans="1:12" x14ac:dyDescent="0.25">
      <c r="A23" s="15" t="s">
        <v>21</v>
      </c>
      <c r="B23" s="1"/>
      <c r="C23" s="1"/>
      <c r="D23" s="1">
        <v>2</v>
      </c>
      <c r="E23" s="1">
        <v>0</v>
      </c>
      <c r="F23" s="1">
        <v>2</v>
      </c>
      <c r="G23" s="1">
        <v>9</v>
      </c>
      <c r="H23" s="1">
        <v>0</v>
      </c>
      <c r="I23" s="1">
        <v>45</v>
      </c>
      <c r="J23" s="1">
        <v>0</v>
      </c>
      <c r="K23" s="1">
        <v>54</v>
      </c>
      <c r="L23" s="1">
        <v>56</v>
      </c>
    </row>
    <row r="24" spans="1:12" x14ac:dyDescent="0.25">
      <c r="A24" s="15" t="s">
        <v>22</v>
      </c>
      <c r="B24" s="1"/>
      <c r="C24" s="1"/>
      <c r="D24" s="1">
        <v>3</v>
      </c>
      <c r="E24" s="1">
        <v>0</v>
      </c>
      <c r="F24" s="1">
        <v>3</v>
      </c>
      <c r="G24" s="1">
        <v>0</v>
      </c>
      <c r="H24" s="1">
        <v>0</v>
      </c>
      <c r="I24" s="1">
        <v>47</v>
      </c>
      <c r="J24" s="1">
        <v>0</v>
      </c>
      <c r="K24" s="1">
        <v>47</v>
      </c>
      <c r="L24" s="1">
        <v>50</v>
      </c>
    </row>
    <row r="25" spans="1:12" x14ac:dyDescent="0.25">
      <c r="A25" s="15" t="s">
        <v>23</v>
      </c>
      <c r="B25" s="1"/>
      <c r="C25" s="1"/>
      <c r="D25" s="1">
        <v>0</v>
      </c>
      <c r="E25" s="1">
        <v>0</v>
      </c>
      <c r="F25" s="1">
        <v>0</v>
      </c>
      <c r="G25" s="1">
        <v>0</v>
      </c>
      <c r="H25" s="1">
        <v>0</v>
      </c>
      <c r="I25" s="1">
        <v>4</v>
      </c>
      <c r="J25" s="1">
        <v>1</v>
      </c>
      <c r="K25" s="1">
        <v>5</v>
      </c>
      <c r="L25" s="1">
        <v>5</v>
      </c>
    </row>
    <row r="26" spans="1:12" x14ac:dyDescent="0.25">
      <c r="A26" s="15" t="s">
        <v>24</v>
      </c>
      <c r="B26" s="1"/>
      <c r="C26" s="1"/>
      <c r="D26" s="1">
        <v>9</v>
      </c>
      <c r="E26" s="1">
        <v>0</v>
      </c>
      <c r="F26" s="1">
        <v>9</v>
      </c>
      <c r="G26" s="1">
        <v>52</v>
      </c>
      <c r="H26" s="1">
        <v>0</v>
      </c>
      <c r="I26" s="1">
        <v>186</v>
      </c>
      <c r="J26" s="1">
        <v>0</v>
      </c>
      <c r="K26" s="1">
        <v>238</v>
      </c>
      <c r="L26" s="1">
        <v>247</v>
      </c>
    </row>
    <row r="27" spans="1:12" x14ac:dyDescent="0.25">
      <c r="A27" s="15" t="s">
        <v>25</v>
      </c>
      <c r="B27" s="1"/>
      <c r="C27" s="1"/>
      <c r="D27" s="1">
        <v>14</v>
      </c>
      <c r="E27" s="1">
        <v>0</v>
      </c>
      <c r="F27" s="1">
        <v>14</v>
      </c>
      <c r="G27" s="1">
        <v>62</v>
      </c>
      <c r="H27" s="1">
        <v>0</v>
      </c>
      <c r="I27" s="1">
        <v>242</v>
      </c>
      <c r="J27" s="1">
        <v>1</v>
      </c>
      <c r="K27" s="1">
        <v>305</v>
      </c>
      <c r="L27" s="1">
        <v>319</v>
      </c>
    </row>
    <row r="28" spans="1:12" x14ac:dyDescent="0.25">
      <c r="A28" s="15" t="s">
        <v>381</v>
      </c>
      <c r="B28" s="1"/>
      <c r="C28" s="1"/>
      <c r="D28" s="1">
        <v>3</v>
      </c>
      <c r="E28" s="1">
        <v>0</v>
      </c>
      <c r="F28" s="1">
        <v>3</v>
      </c>
      <c r="G28" s="1">
        <v>0</v>
      </c>
      <c r="H28" s="1">
        <v>1</v>
      </c>
      <c r="I28" s="1">
        <v>51</v>
      </c>
      <c r="J28" s="1">
        <v>1</v>
      </c>
      <c r="K28" s="1">
        <v>53</v>
      </c>
      <c r="L28" s="1">
        <v>56</v>
      </c>
    </row>
    <row r="29" spans="1:12" x14ac:dyDescent="0.25">
      <c r="A29" s="15" t="s">
        <v>26</v>
      </c>
      <c r="B29" s="1"/>
      <c r="C29" s="1"/>
      <c r="D29" s="1">
        <v>1</v>
      </c>
      <c r="E29" s="1">
        <v>0</v>
      </c>
      <c r="F29" s="1">
        <v>1</v>
      </c>
      <c r="G29" s="1">
        <v>0</v>
      </c>
      <c r="H29" s="1">
        <v>0</v>
      </c>
      <c r="I29" s="1">
        <v>12</v>
      </c>
      <c r="J29" s="1">
        <v>0</v>
      </c>
      <c r="K29" s="1">
        <v>12</v>
      </c>
      <c r="L29" s="1">
        <v>13</v>
      </c>
    </row>
    <row r="30" spans="1:12" x14ac:dyDescent="0.25">
      <c r="A30" s="15" t="s">
        <v>382</v>
      </c>
      <c r="B30" s="1"/>
      <c r="C30" s="1"/>
      <c r="D30" s="1">
        <v>4</v>
      </c>
      <c r="E30" s="1">
        <v>0</v>
      </c>
      <c r="F30" s="1">
        <v>4</v>
      </c>
      <c r="G30" s="1">
        <v>19</v>
      </c>
      <c r="H30" s="1">
        <v>0</v>
      </c>
      <c r="I30" s="1">
        <v>53</v>
      </c>
      <c r="J30" s="1">
        <v>0</v>
      </c>
      <c r="K30" s="1">
        <v>72</v>
      </c>
      <c r="L30" s="1">
        <v>76</v>
      </c>
    </row>
    <row r="31" spans="1:12" x14ac:dyDescent="0.25">
      <c r="A31" s="15" t="s">
        <v>27</v>
      </c>
      <c r="B31" s="1"/>
      <c r="C31" s="1"/>
      <c r="D31" s="1">
        <v>6</v>
      </c>
      <c r="E31" s="1">
        <v>0</v>
      </c>
      <c r="F31" s="1">
        <v>6</v>
      </c>
      <c r="G31" s="1">
        <v>0</v>
      </c>
      <c r="H31" s="1">
        <v>0</v>
      </c>
      <c r="I31" s="1">
        <v>85</v>
      </c>
      <c r="J31" s="1">
        <v>0</v>
      </c>
      <c r="K31" s="1">
        <v>85</v>
      </c>
      <c r="L31" s="1">
        <v>91</v>
      </c>
    </row>
    <row r="32" spans="1:12" x14ac:dyDescent="0.25">
      <c r="A32" s="15" t="s">
        <v>28</v>
      </c>
      <c r="B32" s="1"/>
      <c r="C32" s="1"/>
      <c r="D32" s="1">
        <v>3</v>
      </c>
      <c r="E32" s="1">
        <v>0</v>
      </c>
      <c r="F32" s="1">
        <v>3</v>
      </c>
      <c r="G32" s="1">
        <v>0</v>
      </c>
      <c r="H32" s="1">
        <v>0</v>
      </c>
      <c r="I32" s="1">
        <v>67</v>
      </c>
      <c r="J32" s="1">
        <v>1</v>
      </c>
      <c r="K32" s="1">
        <v>68</v>
      </c>
      <c r="L32" s="1">
        <v>71</v>
      </c>
    </row>
    <row r="33" spans="1:12" x14ac:dyDescent="0.25">
      <c r="A33" s="15" t="s">
        <v>383</v>
      </c>
      <c r="B33" s="1"/>
      <c r="C33" s="1"/>
      <c r="D33" s="1">
        <v>1</v>
      </c>
      <c r="E33" s="1">
        <v>0</v>
      </c>
      <c r="F33" s="1">
        <v>1</v>
      </c>
      <c r="G33" s="1">
        <v>0</v>
      </c>
      <c r="H33" s="1">
        <v>0</v>
      </c>
      <c r="I33" s="1">
        <v>5</v>
      </c>
      <c r="J33" s="1">
        <v>0</v>
      </c>
      <c r="K33" s="1">
        <v>5</v>
      </c>
      <c r="L33" s="1">
        <v>6</v>
      </c>
    </row>
    <row r="34" spans="1:12" x14ac:dyDescent="0.25">
      <c r="A34" s="15" t="s">
        <v>29</v>
      </c>
      <c r="B34" s="1"/>
      <c r="C34" s="1"/>
      <c r="D34" s="1">
        <v>28</v>
      </c>
      <c r="E34" s="1">
        <v>0</v>
      </c>
      <c r="F34" s="1">
        <v>28</v>
      </c>
      <c r="G34" s="1">
        <v>0</v>
      </c>
      <c r="H34" s="1">
        <v>0</v>
      </c>
      <c r="I34" s="1">
        <v>611</v>
      </c>
      <c r="J34" s="1">
        <v>0</v>
      </c>
      <c r="K34" s="1">
        <v>611</v>
      </c>
      <c r="L34" s="1">
        <v>639</v>
      </c>
    </row>
    <row r="35" spans="1:12" x14ac:dyDescent="0.25">
      <c r="A35" s="15" t="s">
        <v>30</v>
      </c>
      <c r="B35" s="1"/>
      <c r="C35" s="1"/>
      <c r="D35" s="1">
        <v>38</v>
      </c>
      <c r="E35" s="1">
        <v>0</v>
      </c>
      <c r="F35" s="1">
        <v>38</v>
      </c>
      <c r="G35" s="1">
        <v>19</v>
      </c>
      <c r="H35" s="1">
        <v>0</v>
      </c>
      <c r="I35" s="1">
        <v>676</v>
      </c>
      <c r="J35" s="1">
        <v>9</v>
      </c>
      <c r="K35" s="1">
        <v>704</v>
      </c>
      <c r="L35" s="1">
        <v>742</v>
      </c>
    </row>
    <row r="36" spans="1:12" x14ac:dyDescent="0.25">
      <c r="A36" s="15" t="s">
        <v>31</v>
      </c>
      <c r="B36" s="1"/>
      <c r="C36" s="1"/>
      <c r="D36" s="1">
        <v>0</v>
      </c>
      <c r="E36" s="1">
        <v>0</v>
      </c>
      <c r="F36" s="1">
        <v>0</v>
      </c>
      <c r="G36" s="1">
        <v>11</v>
      </c>
      <c r="H36" s="1">
        <v>0</v>
      </c>
      <c r="I36" s="1">
        <v>189</v>
      </c>
      <c r="J36" s="1">
        <v>2</v>
      </c>
      <c r="K36" s="1">
        <v>202</v>
      </c>
      <c r="L36" s="1">
        <v>202</v>
      </c>
    </row>
    <row r="37" spans="1:12" x14ac:dyDescent="0.25">
      <c r="A37" s="15" t="s">
        <v>32</v>
      </c>
      <c r="B37" s="1"/>
      <c r="C37" s="1"/>
      <c r="D37" s="1">
        <v>9</v>
      </c>
      <c r="E37" s="1">
        <v>0</v>
      </c>
      <c r="F37" s="1">
        <v>9</v>
      </c>
      <c r="G37" s="1">
        <v>23</v>
      </c>
      <c r="H37" s="1">
        <v>0</v>
      </c>
      <c r="I37" s="1">
        <v>133</v>
      </c>
      <c r="J37" s="1">
        <v>0</v>
      </c>
      <c r="K37" s="1">
        <v>156</v>
      </c>
      <c r="L37" s="1">
        <v>165</v>
      </c>
    </row>
    <row r="38" spans="1:12" x14ac:dyDescent="0.25">
      <c r="A38" s="15" t="s">
        <v>384</v>
      </c>
      <c r="B38" s="1"/>
      <c r="C38" s="1"/>
      <c r="D38" s="1">
        <v>11</v>
      </c>
      <c r="E38" s="1">
        <v>0</v>
      </c>
      <c r="F38" s="1">
        <v>11</v>
      </c>
      <c r="G38" s="1">
        <v>51</v>
      </c>
      <c r="H38" s="1">
        <v>0</v>
      </c>
      <c r="I38" s="1">
        <v>219</v>
      </c>
      <c r="J38" s="1">
        <v>0</v>
      </c>
      <c r="K38" s="1">
        <v>270</v>
      </c>
      <c r="L38" s="1">
        <v>281</v>
      </c>
    </row>
    <row r="39" spans="1:12" x14ac:dyDescent="0.25">
      <c r="A39" s="15" t="s">
        <v>247</v>
      </c>
      <c r="B39" s="1"/>
      <c r="C39" s="1"/>
      <c r="D39" s="1">
        <v>3</v>
      </c>
      <c r="E39" s="1">
        <v>0</v>
      </c>
      <c r="F39" s="1">
        <v>3</v>
      </c>
      <c r="G39" s="1">
        <v>0</v>
      </c>
      <c r="H39" s="1">
        <v>0</v>
      </c>
      <c r="I39" s="1">
        <v>53</v>
      </c>
      <c r="J39" s="1">
        <v>0</v>
      </c>
      <c r="K39" s="1">
        <v>53</v>
      </c>
      <c r="L39" s="1">
        <v>56</v>
      </c>
    </row>
    <row r="40" spans="1:12" x14ac:dyDescent="0.25">
      <c r="A40" s="15" t="s">
        <v>248</v>
      </c>
      <c r="B40" s="1"/>
      <c r="C40" s="1"/>
      <c r="D40" s="1">
        <v>4</v>
      </c>
      <c r="E40" s="1">
        <v>0</v>
      </c>
      <c r="F40" s="1">
        <v>4</v>
      </c>
      <c r="G40" s="1">
        <v>43</v>
      </c>
      <c r="H40" s="1">
        <v>0</v>
      </c>
      <c r="I40" s="1">
        <v>26</v>
      </c>
      <c r="J40" s="1">
        <v>0</v>
      </c>
      <c r="K40" s="1">
        <v>69</v>
      </c>
      <c r="L40" s="1">
        <v>73</v>
      </c>
    </row>
    <row r="41" spans="1:12" x14ac:dyDescent="0.25">
      <c r="A41" s="15" t="s">
        <v>249</v>
      </c>
      <c r="B41" s="1"/>
      <c r="C41" s="1"/>
      <c r="D41" s="1">
        <v>12</v>
      </c>
      <c r="E41" s="1">
        <v>0</v>
      </c>
      <c r="F41" s="1">
        <v>12</v>
      </c>
      <c r="G41" s="1">
        <v>0</v>
      </c>
      <c r="H41" s="1">
        <v>0</v>
      </c>
      <c r="I41" s="1">
        <v>152</v>
      </c>
      <c r="J41" s="1">
        <v>0</v>
      </c>
      <c r="K41" s="1">
        <v>152</v>
      </c>
      <c r="L41" s="1">
        <v>164</v>
      </c>
    </row>
    <row r="42" spans="1:12" x14ac:dyDescent="0.25">
      <c r="A42" s="15" t="s">
        <v>385</v>
      </c>
      <c r="B42" s="1"/>
      <c r="C42" s="1"/>
      <c r="D42" s="1">
        <v>4</v>
      </c>
      <c r="E42" s="1">
        <v>0</v>
      </c>
      <c r="F42" s="1">
        <v>4</v>
      </c>
      <c r="G42" s="1">
        <v>0</v>
      </c>
      <c r="H42" s="1">
        <v>0</v>
      </c>
      <c r="I42" s="1">
        <v>47</v>
      </c>
      <c r="J42" s="1">
        <v>0</v>
      </c>
      <c r="K42" s="1">
        <v>47</v>
      </c>
      <c r="L42" s="1">
        <v>51</v>
      </c>
    </row>
    <row r="43" spans="1:12" x14ac:dyDescent="0.25">
      <c r="A43" s="15" t="s">
        <v>33</v>
      </c>
      <c r="B43" s="1"/>
      <c r="C43" s="1"/>
      <c r="D43" s="1">
        <v>36</v>
      </c>
      <c r="E43" s="1">
        <v>1</v>
      </c>
      <c r="F43" s="1">
        <v>37</v>
      </c>
      <c r="G43" s="1">
        <v>44</v>
      </c>
      <c r="H43" s="1">
        <v>0</v>
      </c>
      <c r="I43" s="1">
        <v>507</v>
      </c>
      <c r="J43" s="1">
        <v>12</v>
      </c>
      <c r="K43" s="1">
        <v>563</v>
      </c>
      <c r="L43" s="1">
        <v>600</v>
      </c>
    </row>
    <row r="44" spans="1:12" x14ac:dyDescent="0.25">
      <c r="A44" s="15" t="s">
        <v>34</v>
      </c>
      <c r="B44" s="1"/>
      <c r="C44" s="1"/>
      <c r="D44" s="1">
        <v>4</v>
      </c>
      <c r="E44" s="1">
        <v>0</v>
      </c>
      <c r="F44" s="1">
        <v>4</v>
      </c>
      <c r="G44" s="1">
        <v>4</v>
      </c>
      <c r="H44" s="1">
        <v>0</v>
      </c>
      <c r="I44" s="1">
        <v>34</v>
      </c>
      <c r="J44" s="1">
        <v>0</v>
      </c>
      <c r="K44" s="1">
        <v>38</v>
      </c>
      <c r="L44" s="1">
        <v>42</v>
      </c>
    </row>
    <row r="45" spans="1:12" x14ac:dyDescent="0.25">
      <c r="A45" s="15" t="s">
        <v>35</v>
      </c>
      <c r="B45" s="1"/>
      <c r="C45" s="1"/>
      <c r="D45" s="1">
        <v>2</v>
      </c>
      <c r="E45" s="1">
        <v>0</v>
      </c>
      <c r="F45" s="1">
        <v>2</v>
      </c>
      <c r="G45" s="1">
        <v>0</v>
      </c>
      <c r="H45" s="1">
        <v>0</v>
      </c>
      <c r="I45" s="1">
        <v>53</v>
      </c>
      <c r="J45" s="1">
        <v>0</v>
      </c>
      <c r="K45" s="1">
        <v>53</v>
      </c>
      <c r="L45" s="1">
        <v>55</v>
      </c>
    </row>
    <row r="46" spans="1:12" x14ac:dyDescent="0.25">
      <c r="A46" s="15" t="s">
        <v>250</v>
      </c>
      <c r="B46" s="1"/>
      <c r="C46" s="1"/>
      <c r="D46" s="1">
        <v>2</v>
      </c>
      <c r="E46" s="1">
        <v>0</v>
      </c>
      <c r="F46" s="1">
        <v>2</v>
      </c>
      <c r="G46" s="1">
        <v>0</v>
      </c>
      <c r="H46" s="1">
        <v>0</v>
      </c>
      <c r="I46" s="1">
        <v>16</v>
      </c>
      <c r="J46" s="1">
        <v>0</v>
      </c>
      <c r="K46" s="1">
        <v>16</v>
      </c>
      <c r="L46" s="1">
        <v>18</v>
      </c>
    </row>
    <row r="47" spans="1:12" x14ac:dyDescent="0.25">
      <c r="A47" s="15" t="s">
        <v>36</v>
      </c>
      <c r="B47" s="1"/>
      <c r="C47" s="1"/>
      <c r="D47" s="1">
        <v>1</v>
      </c>
      <c r="E47" s="1">
        <v>0</v>
      </c>
      <c r="F47" s="1">
        <v>1</v>
      </c>
      <c r="G47" s="1">
        <v>0</v>
      </c>
      <c r="H47" s="1">
        <v>0</v>
      </c>
      <c r="I47" s="1">
        <v>20</v>
      </c>
      <c r="J47" s="1">
        <v>0</v>
      </c>
      <c r="K47" s="1">
        <v>20</v>
      </c>
      <c r="L47" s="1">
        <v>21</v>
      </c>
    </row>
    <row r="48" spans="1:12" x14ac:dyDescent="0.25">
      <c r="A48" s="15" t="s">
        <v>37</v>
      </c>
      <c r="B48" s="1"/>
      <c r="C48" s="1"/>
      <c r="D48" s="1">
        <v>5</v>
      </c>
      <c r="E48" s="1">
        <v>0</v>
      </c>
      <c r="F48" s="1">
        <v>5</v>
      </c>
      <c r="G48" s="1">
        <v>0</v>
      </c>
      <c r="H48" s="1">
        <v>0</v>
      </c>
      <c r="I48" s="1">
        <v>54</v>
      </c>
      <c r="J48" s="1">
        <v>0</v>
      </c>
      <c r="K48" s="1">
        <v>54</v>
      </c>
      <c r="L48" s="1">
        <v>59</v>
      </c>
    </row>
    <row r="49" spans="1:12" x14ac:dyDescent="0.25">
      <c r="A49" s="15" t="s">
        <v>38</v>
      </c>
      <c r="B49" s="1"/>
      <c r="C49" s="1"/>
      <c r="D49" s="1">
        <v>6</v>
      </c>
      <c r="E49" s="1">
        <v>0</v>
      </c>
      <c r="F49" s="1">
        <v>6</v>
      </c>
      <c r="G49" s="1">
        <v>27</v>
      </c>
      <c r="H49" s="1">
        <v>0</v>
      </c>
      <c r="I49" s="1">
        <v>118</v>
      </c>
      <c r="J49" s="1">
        <v>0</v>
      </c>
      <c r="K49" s="1">
        <v>145</v>
      </c>
      <c r="L49" s="1">
        <v>151</v>
      </c>
    </row>
    <row r="50" spans="1:12" x14ac:dyDescent="0.25">
      <c r="A50" s="15" t="s">
        <v>39</v>
      </c>
      <c r="B50" s="1"/>
      <c r="C50" s="1"/>
      <c r="D50" s="1">
        <v>2</v>
      </c>
      <c r="E50" s="1">
        <v>0</v>
      </c>
      <c r="F50" s="1">
        <v>2</v>
      </c>
      <c r="G50" s="1">
        <v>16</v>
      </c>
      <c r="H50" s="1">
        <v>0</v>
      </c>
      <c r="I50" s="1">
        <v>24</v>
      </c>
      <c r="J50" s="1">
        <v>0</v>
      </c>
      <c r="K50" s="1">
        <v>40</v>
      </c>
      <c r="L50" s="1">
        <v>42</v>
      </c>
    </row>
    <row r="51" spans="1:12" x14ac:dyDescent="0.25">
      <c r="A51" s="15" t="s">
        <v>386</v>
      </c>
      <c r="B51" s="1"/>
      <c r="C51" s="1"/>
      <c r="D51" s="1">
        <v>1</v>
      </c>
      <c r="E51" s="1">
        <v>0</v>
      </c>
      <c r="F51" s="1">
        <v>1</v>
      </c>
      <c r="G51" s="1">
        <v>0</v>
      </c>
      <c r="H51" s="1">
        <v>0</v>
      </c>
      <c r="I51" s="1">
        <v>25</v>
      </c>
      <c r="J51" s="1">
        <v>0</v>
      </c>
      <c r="K51" s="1">
        <v>25</v>
      </c>
      <c r="L51" s="1">
        <v>26</v>
      </c>
    </row>
    <row r="52" spans="1:12" x14ac:dyDescent="0.25">
      <c r="A52" s="15" t="s">
        <v>659</v>
      </c>
      <c r="B52" s="1">
        <v>0</v>
      </c>
      <c r="C52" s="1">
        <v>0</v>
      </c>
      <c r="D52" s="1"/>
      <c r="E52" s="1"/>
      <c r="F52" s="1"/>
      <c r="G52" s="1"/>
      <c r="H52" s="1"/>
      <c r="I52" s="1"/>
      <c r="J52" s="1"/>
      <c r="K52" s="1"/>
      <c r="L52" s="1">
        <v>0</v>
      </c>
    </row>
    <row r="53" spans="1:12" x14ac:dyDescent="0.25">
      <c r="A53" s="15" t="s">
        <v>40</v>
      </c>
      <c r="B53" s="1"/>
      <c r="C53" s="1"/>
      <c r="D53" s="1">
        <v>2</v>
      </c>
      <c r="E53" s="1">
        <v>0</v>
      </c>
      <c r="F53" s="1">
        <v>2</v>
      </c>
      <c r="G53" s="1">
        <v>0</v>
      </c>
      <c r="H53" s="1">
        <v>0</v>
      </c>
      <c r="I53" s="1">
        <v>14</v>
      </c>
      <c r="J53" s="1">
        <v>0</v>
      </c>
      <c r="K53" s="1">
        <v>14</v>
      </c>
      <c r="L53" s="1">
        <v>16</v>
      </c>
    </row>
    <row r="54" spans="1:12" x14ac:dyDescent="0.25">
      <c r="A54" s="15" t="s">
        <v>41</v>
      </c>
      <c r="B54" s="1"/>
      <c r="C54" s="1"/>
      <c r="D54" s="1">
        <v>3</v>
      </c>
      <c r="E54" s="1">
        <v>0</v>
      </c>
      <c r="F54" s="1">
        <v>3</v>
      </c>
      <c r="G54" s="1">
        <v>10</v>
      </c>
      <c r="H54" s="1">
        <v>0</v>
      </c>
      <c r="I54" s="1">
        <v>40</v>
      </c>
      <c r="J54" s="1">
        <v>0</v>
      </c>
      <c r="K54" s="1">
        <v>50</v>
      </c>
      <c r="L54" s="1">
        <v>53</v>
      </c>
    </row>
    <row r="55" spans="1:12" x14ac:dyDescent="0.25">
      <c r="A55" s="15" t="s">
        <v>42</v>
      </c>
      <c r="B55" s="1"/>
      <c r="C55" s="1"/>
      <c r="D55" s="1">
        <v>1</v>
      </c>
      <c r="E55" s="1">
        <v>0</v>
      </c>
      <c r="F55" s="1">
        <v>1</v>
      </c>
      <c r="G55" s="1">
        <v>0</v>
      </c>
      <c r="H55" s="1">
        <v>0</v>
      </c>
      <c r="I55" s="1">
        <v>18</v>
      </c>
      <c r="J55" s="1">
        <v>2</v>
      </c>
      <c r="K55" s="1">
        <v>20</v>
      </c>
      <c r="L55" s="1">
        <v>21</v>
      </c>
    </row>
    <row r="56" spans="1:12" x14ac:dyDescent="0.25">
      <c r="A56" s="15" t="s">
        <v>43</v>
      </c>
      <c r="B56" s="1"/>
      <c r="C56" s="1"/>
      <c r="D56" s="1">
        <v>0</v>
      </c>
      <c r="E56" s="1">
        <v>0</v>
      </c>
      <c r="F56" s="1">
        <v>0</v>
      </c>
      <c r="G56" s="1">
        <v>4</v>
      </c>
      <c r="H56" s="1">
        <v>0</v>
      </c>
      <c r="I56" s="1">
        <v>10</v>
      </c>
      <c r="J56" s="1">
        <v>0</v>
      </c>
      <c r="K56" s="1">
        <v>14</v>
      </c>
      <c r="L56" s="1">
        <v>14</v>
      </c>
    </row>
    <row r="57" spans="1:12" x14ac:dyDescent="0.25">
      <c r="A57" s="15" t="s">
        <v>44</v>
      </c>
      <c r="B57" s="1"/>
      <c r="C57" s="1"/>
      <c r="D57" s="1">
        <v>1</v>
      </c>
      <c r="E57" s="1">
        <v>0</v>
      </c>
      <c r="F57" s="1">
        <v>1</v>
      </c>
      <c r="G57" s="1">
        <v>0</v>
      </c>
      <c r="H57" s="1">
        <v>0</v>
      </c>
      <c r="I57" s="1">
        <v>16</v>
      </c>
      <c r="J57" s="1">
        <v>0</v>
      </c>
      <c r="K57" s="1">
        <v>16</v>
      </c>
      <c r="L57" s="1">
        <v>17</v>
      </c>
    </row>
    <row r="58" spans="1:12" x14ac:dyDescent="0.25">
      <c r="A58" s="15" t="s">
        <v>45</v>
      </c>
      <c r="B58" s="1"/>
      <c r="C58" s="1"/>
      <c r="D58" s="1">
        <v>2</v>
      </c>
      <c r="E58" s="1">
        <v>0</v>
      </c>
      <c r="F58" s="1">
        <v>2</v>
      </c>
      <c r="G58" s="1">
        <v>0</v>
      </c>
      <c r="H58" s="1">
        <v>0</v>
      </c>
      <c r="I58" s="1">
        <v>22</v>
      </c>
      <c r="J58" s="1">
        <v>0</v>
      </c>
      <c r="K58" s="1">
        <v>22</v>
      </c>
      <c r="L58" s="1">
        <v>24</v>
      </c>
    </row>
    <row r="59" spans="1:12" x14ac:dyDescent="0.25">
      <c r="A59" s="15" t="s">
        <v>660</v>
      </c>
      <c r="B59" s="1">
        <v>0</v>
      </c>
      <c r="C59" s="1">
        <v>0</v>
      </c>
      <c r="D59" s="1"/>
      <c r="E59" s="1"/>
      <c r="F59" s="1"/>
      <c r="G59" s="1"/>
      <c r="H59" s="1"/>
      <c r="I59" s="1"/>
      <c r="J59" s="1"/>
      <c r="K59" s="1"/>
      <c r="L59" s="1">
        <v>0</v>
      </c>
    </row>
    <row r="60" spans="1:12" x14ac:dyDescent="0.25">
      <c r="A60" s="15" t="s">
        <v>46</v>
      </c>
      <c r="B60" s="1"/>
      <c r="C60" s="1"/>
      <c r="D60" s="1">
        <v>1</v>
      </c>
      <c r="E60" s="1">
        <v>0</v>
      </c>
      <c r="F60" s="1">
        <v>1</v>
      </c>
      <c r="G60" s="1">
        <v>0</v>
      </c>
      <c r="H60" s="1">
        <v>0</v>
      </c>
      <c r="I60" s="1">
        <v>32</v>
      </c>
      <c r="J60" s="1">
        <v>0</v>
      </c>
      <c r="K60" s="1">
        <v>32</v>
      </c>
      <c r="L60" s="1">
        <v>33</v>
      </c>
    </row>
    <row r="61" spans="1:12" x14ac:dyDescent="0.25">
      <c r="A61" s="15" t="s">
        <v>47</v>
      </c>
      <c r="B61" s="1"/>
      <c r="C61" s="1"/>
      <c r="D61" s="1">
        <v>2</v>
      </c>
      <c r="E61" s="1">
        <v>0</v>
      </c>
      <c r="F61" s="1">
        <v>2</v>
      </c>
      <c r="G61" s="1">
        <v>0</v>
      </c>
      <c r="H61" s="1">
        <v>0</v>
      </c>
      <c r="I61" s="1">
        <v>32</v>
      </c>
      <c r="J61" s="1">
        <v>0</v>
      </c>
      <c r="K61" s="1">
        <v>32</v>
      </c>
      <c r="L61" s="1">
        <v>34</v>
      </c>
    </row>
    <row r="62" spans="1:12" x14ac:dyDescent="0.25">
      <c r="A62" s="15" t="s">
        <v>254</v>
      </c>
      <c r="B62" s="1"/>
      <c r="C62" s="1"/>
      <c r="D62" s="1">
        <v>2</v>
      </c>
      <c r="E62" s="1">
        <v>0</v>
      </c>
      <c r="F62" s="1">
        <v>2</v>
      </c>
      <c r="G62" s="1">
        <v>6</v>
      </c>
      <c r="H62" s="1">
        <v>0</v>
      </c>
      <c r="I62" s="1">
        <v>32</v>
      </c>
      <c r="J62" s="1">
        <v>0</v>
      </c>
      <c r="K62" s="1">
        <v>38</v>
      </c>
      <c r="L62" s="1">
        <v>40</v>
      </c>
    </row>
    <row r="63" spans="1:12" x14ac:dyDescent="0.25">
      <c r="A63" s="15" t="s">
        <v>48</v>
      </c>
      <c r="B63" s="1"/>
      <c r="C63" s="1"/>
      <c r="D63" s="1">
        <v>0</v>
      </c>
      <c r="E63" s="1">
        <v>0</v>
      </c>
      <c r="F63" s="1">
        <v>0</v>
      </c>
      <c r="G63" s="1">
        <v>0</v>
      </c>
      <c r="H63" s="1">
        <v>0</v>
      </c>
      <c r="I63" s="1">
        <v>142</v>
      </c>
      <c r="J63" s="1">
        <v>0</v>
      </c>
      <c r="K63" s="1">
        <v>142</v>
      </c>
      <c r="L63" s="1">
        <v>142</v>
      </c>
    </row>
    <row r="64" spans="1:12" x14ac:dyDescent="0.25">
      <c r="A64" s="15" t="s">
        <v>593</v>
      </c>
      <c r="B64" s="1"/>
      <c r="C64" s="1"/>
      <c r="D64" s="1">
        <v>3</v>
      </c>
      <c r="E64" s="1">
        <v>0</v>
      </c>
      <c r="F64" s="1">
        <v>3</v>
      </c>
      <c r="G64" s="1">
        <v>14</v>
      </c>
      <c r="H64" s="1">
        <v>0</v>
      </c>
      <c r="I64" s="1">
        <v>56</v>
      </c>
      <c r="J64" s="1">
        <v>0</v>
      </c>
      <c r="K64" s="1">
        <v>70</v>
      </c>
      <c r="L64" s="1">
        <v>73</v>
      </c>
    </row>
    <row r="65" spans="1:12" x14ac:dyDescent="0.25">
      <c r="A65" s="15" t="s">
        <v>661</v>
      </c>
      <c r="B65" s="1"/>
      <c r="C65" s="1"/>
      <c r="D65" s="1">
        <v>1</v>
      </c>
      <c r="E65" s="1">
        <v>0</v>
      </c>
      <c r="F65" s="1">
        <v>1</v>
      </c>
      <c r="G65" s="1">
        <v>0</v>
      </c>
      <c r="H65" s="1">
        <v>0</v>
      </c>
      <c r="I65" s="1">
        <v>1</v>
      </c>
      <c r="J65" s="1">
        <v>1</v>
      </c>
      <c r="K65" s="1">
        <v>2</v>
      </c>
      <c r="L65" s="1">
        <v>3</v>
      </c>
    </row>
    <row r="66" spans="1:12" x14ac:dyDescent="0.25">
      <c r="A66" s="15" t="s">
        <v>49</v>
      </c>
      <c r="B66" s="1"/>
      <c r="C66" s="1"/>
      <c r="D66" s="1">
        <v>9</v>
      </c>
      <c r="E66" s="1">
        <v>0</v>
      </c>
      <c r="F66" s="1">
        <v>9</v>
      </c>
      <c r="G66" s="1">
        <v>80</v>
      </c>
      <c r="H66" s="1">
        <v>0</v>
      </c>
      <c r="I66" s="1">
        <v>159</v>
      </c>
      <c r="J66" s="1">
        <v>2</v>
      </c>
      <c r="K66" s="1">
        <v>241</v>
      </c>
      <c r="L66" s="1">
        <v>250</v>
      </c>
    </row>
    <row r="67" spans="1:12" x14ac:dyDescent="0.25">
      <c r="A67" s="15" t="s">
        <v>50</v>
      </c>
      <c r="B67" s="1"/>
      <c r="C67" s="1"/>
      <c r="D67" s="1">
        <v>7</v>
      </c>
      <c r="E67" s="1">
        <v>0</v>
      </c>
      <c r="F67" s="1">
        <v>7</v>
      </c>
      <c r="G67" s="1">
        <v>2</v>
      </c>
      <c r="H67" s="1">
        <v>0</v>
      </c>
      <c r="I67" s="1">
        <v>153</v>
      </c>
      <c r="J67" s="1">
        <v>1</v>
      </c>
      <c r="K67" s="1">
        <v>156</v>
      </c>
      <c r="L67" s="1">
        <v>163</v>
      </c>
    </row>
    <row r="68" spans="1:12" x14ac:dyDescent="0.25">
      <c r="A68" s="15" t="s">
        <v>51</v>
      </c>
      <c r="B68" s="1"/>
      <c r="C68" s="1"/>
      <c r="D68" s="1">
        <v>15</v>
      </c>
      <c r="E68" s="1">
        <v>0</v>
      </c>
      <c r="F68" s="1">
        <v>15</v>
      </c>
      <c r="G68" s="1">
        <v>0</v>
      </c>
      <c r="H68" s="1">
        <v>0</v>
      </c>
      <c r="I68" s="1">
        <v>296</v>
      </c>
      <c r="J68" s="1">
        <v>2</v>
      </c>
      <c r="K68" s="1">
        <v>298</v>
      </c>
      <c r="L68" s="1">
        <v>313</v>
      </c>
    </row>
    <row r="69" spans="1:12" x14ac:dyDescent="0.25">
      <c r="A69" s="15" t="s">
        <v>52</v>
      </c>
      <c r="B69" s="1"/>
      <c r="C69" s="1"/>
      <c r="D69" s="1">
        <v>1</v>
      </c>
      <c r="E69" s="1">
        <v>0</v>
      </c>
      <c r="F69" s="1">
        <v>1</v>
      </c>
      <c r="G69" s="1">
        <v>0</v>
      </c>
      <c r="H69" s="1">
        <v>0</v>
      </c>
      <c r="I69" s="1">
        <v>12</v>
      </c>
      <c r="J69" s="1">
        <v>0</v>
      </c>
      <c r="K69" s="1">
        <v>12</v>
      </c>
      <c r="L69" s="1">
        <v>13</v>
      </c>
    </row>
    <row r="70" spans="1:12" x14ac:dyDescent="0.25">
      <c r="A70" s="15" t="s">
        <v>53</v>
      </c>
      <c r="B70" s="1"/>
      <c r="C70" s="1"/>
      <c r="D70" s="1">
        <v>6</v>
      </c>
      <c r="E70" s="1">
        <v>1</v>
      </c>
      <c r="F70" s="1">
        <v>7</v>
      </c>
      <c r="G70" s="1">
        <v>9</v>
      </c>
      <c r="H70" s="1">
        <v>0</v>
      </c>
      <c r="I70" s="1">
        <v>92</v>
      </c>
      <c r="J70" s="1">
        <v>2</v>
      </c>
      <c r="K70" s="1">
        <v>103</v>
      </c>
      <c r="L70" s="1">
        <v>110</v>
      </c>
    </row>
    <row r="71" spans="1:12" x14ac:dyDescent="0.25">
      <c r="A71" s="15" t="s">
        <v>54</v>
      </c>
      <c r="B71" s="1"/>
      <c r="C71" s="1"/>
      <c r="D71" s="1">
        <v>44</v>
      </c>
      <c r="E71" s="1">
        <v>0</v>
      </c>
      <c r="F71" s="1">
        <v>44</v>
      </c>
      <c r="G71" s="1">
        <v>807</v>
      </c>
      <c r="H71" s="1">
        <v>1</v>
      </c>
      <c r="I71" s="1">
        <v>228</v>
      </c>
      <c r="J71" s="1">
        <v>9</v>
      </c>
      <c r="K71" s="1">
        <v>1045</v>
      </c>
      <c r="L71" s="1">
        <v>1089</v>
      </c>
    </row>
    <row r="72" spans="1:12" x14ac:dyDescent="0.25">
      <c r="A72" s="15" t="s">
        <v>55</v>
      </c>
      <c r="B72" s="1"/>
      <c r="C72" s="1"/>
      <c r="D72" s="1">
        <v>6</v>
      </c>
      <c r="E72" s="1">
        <v>1</v>
      </c>
      <c r="F72" s="1">
        <v>7</v>
      </c>
      <c r="G72" s="1">
        <v>0</v>
      </c>
      <c r="H72" s="1">
        <v>0</v>
      </c>
      <c r="I72" s="1">
        <v>160</v>
      </c>
      <c r="J72" s="1">
        <v>0</v>
      </c>
      <c r="K72" s="1">
        <v>160</v>
      </c>
      <c r="L72" s="1">
        <v>167</v>
      </c>
    </row>
    <row r="73" spans="1:12" x14ac:dyDescent="0.25">
      <c r="A73" s="15" t="s">
        <v>257</v>
      </c>
      <c r="B73" s="1"/>
      <c r="C73" s="1"/>
      <c r="D73" s="1">
        <v>5</v>
      </c>
      <c r="E73" s="1">
        <v>0</v>
      </c>
      <c r="F73" s="1">
        <v>5</v>
      </c>
      <c r="G73" s="1">
        <v>1</v>
      </c>
      <c r="H73" s="1">
        <v>0</v>
      </c>
      <c r="I73" s="1">
        <v>89</v>
      </c>
      <c r="J73" s="1">
        <v>0</v>
      </c>
      <c r="K73" s="1">
        <v>90</v>
      </c>
      <c r="L73" s="1">
        <v>95</v>
      </c>
    </row>
    <row r="74" spans="1:12" x14ac:dyDescent="0.25">
      <c r="A74" s="15" t="s">
        <v>387</v>
      </c>
      <c r="B74" s="1"/>
      <c r="C74" s="1"/>
      <c r="D74" s="1">
        <v>1</v>
      </c>
      <c r="E74" s="1">
        <v>0</v>
      </c>
      <c r="F74" s="1">
        <v>1</v>
      </c>
      <c r="G74" s="1">
        <v>0</v>
      </c>
      <c r="H74" s="1">
        <v>0</v>
      </c>
      <c r="I74" s="1">
        <v>12</v>
      </c>
      <c r="J74" s="1">
        <v>0</v>
      </c>
      <c r="K74" s="1">
        <v>12</v>
      </c>
      <c r="L74" s="1">
        <v>13</v>
      </c>
    </row>
    <row r="75" spans="1:12" x14ac:dyDescent="0.25">
      <c r="A75" s="15" t="s">
        <v>56</v>
      </c>
      <c r="B75" s="1"/>
      <c r="C75" s="1"/>
      <c r="D75" s="1">
        <v>1</v>
      </c>
      <c r="E75" s="1">
        <v>0</v>
      </c>
      <c r="F75" s="1">
        <v>1</v>
      </c>
      <c r="G75" s="1">
        <v>0</v>
      </c>
      <c r="H75" s="1">
        <v>0</v>
      </c>
      <c r="I75" s="1">
        <v>23</v>
      </c>
      <c r="J75" s="1">
        <v>0</v>
      </c>
      <c r="K75" s="1">
        <v>23</v>
      </c>
      <c r="L75" s="1">
        <v>24</v>
      </c>
    </row>
    <row r="76" spans="1:12" x14ac:dyDescent="0.25">
      <c r="A76" s="15" t="s">
        <v>388</v>
      </c>
      <c r="B76" s="1"/>
      <c r="C76" s="1"/>
      <c r="D76" s="1">
        <v>16</v>
      </c>
      <c r="E76" s="1">
        <v>0</v>
      </c>
      <c r="F76" s="1">
        <v>16</v>
      </c>
      <c r="G76" s="1">
        <v>232</v>
      </c>
      <c r="H76" s="1">
        <v>1</v>
      </c>
      <c r="I76" s="1">
        <v>232</v>
      </c>
      <c r="J76" s="1">
        <v>1</v>
      </c>
      <c r="K76" s="1">
        <v>466</v>
      </c>
      <c r="L76" s="1">
        <v>482</v>
      </c>
    </row>
    <row r="77" spans="1:12" x14ac:dyDescent="0.25">
      <c r="A77" s="15" t="s">
        <v>57</v>
      </c>
      <c r="B77" s="1"/>
      <c r="C77" s="1"/>
      <c r="D77" s="1">
        <v>7</v>
      </c>
      <c r="E77" s="1">
        <v>0</v>
      </c>
      <c r="F77" s="1">
        <v>7</v>
      </c>
      <c r="G77" s="1">
        <v>24</v>
      </c>
      <c r="H77" s="1">
        <v>0</v>
      </c>
      <c r="I77" s="1">
        <v>110</v>
      </c>
      <c r="J77" s="1">
        <v>0</v>
      </c>
      <c r="K77" s="1">
        <v>134</v>
      </c>
      <c r="L77" s="1">
        <v>141</v>
      </c>
    </row>
    <row r="78" spans="1:12" x14ac:dyDescent="0.25">
      <c r="A78" s="15" t="s">
        <v>58</v>
      </c>
      <c r="B78" s="1"/>
      <c r="C78" s="1"/>
      <c r="D78" s="1">
        <v>0</v>
      </c>
      <c r="E78" s="1">
        <v>0</v>
      </c>
      <c r="F78" s="1">
        <v>0</v>
      </c>
      <c r="G78" s="1">
        <v>0</v>
      </c>
      <c r="H78" s="1">
        <v>0</v>
      </c>
      <c r="I78" s="1">
        <v>2</v>
      </c>
      <c r="J78" s="1">
        <v>0</v>
      </c>
      <c r="K78" s="1">
        <v>2</v>
      </c>
      <c r="L78" s="1">
        <v>2</v>
      </c>
    </row>
    <row r="79" spans="1:12" x14ac:dyDescent="0.25">
      <c r="A79" s="15" t="s">
        <v>59</v>
      </c>
      <c r="B79" s="1"/>
      <c r="C79" s="1"/>
      <c r="D79" s="1">
        <v>36</v>
      </c>
      <c r="E79" s="1">
        <v>0</v>
      </c>
      <c r="F79" s="1">
        <v>36</v>
      </c>
      <c r="G79" s="1">
        <v>247</v>
      </c>
      <c r="H79" s="1">
        <v>0</v>
      </c>
      <c r="I79" s="1">
        <v>708</v>
      </c>
      <c r="J79" s="1">
        <v>5</v>
      </c>
      <c r="K79" s="1">
        <v>960</v>
      </c>
      <c r="L79" s="1">
        <v>996</v>
      </c>
    </row>
    <row r="80" spans="1:12" x14ac:dyDescent="0.25">
      <c r="A80" s="15" t="s">
        <v>60</v>
      </c>
      <c r="B80" s="1"/>
      <c r="C80" s="1"/>
      <c r="D80" s="1">
        <v>35</v>
      </c>
      <c r="E80" s="1">
        <v>0</v>
      </c>
      <c r="F80" s="1">
        <v>35</v>
      </c>
      <c r="G80" s="1">
        <v>389</v>
      </c>
      <c r="H80" s="1">
        <v>0</v>
      </c>
      <c r="I80" s="1">
        <v>299</v>
      </c>
      <c r="J80" s="1">
        <v>13</v>
      </c>
      <c r="K80" s="1">
        <v>701</v>
      </c>
      <c r="L80" s="1">
        <v>736</v>
      </c>
    </row>
    <row r="81" spans="1:12" x14ac:dyDescent="0.25">
      <c r="A81" s="15" t="s">
        <v>613</v>
      </c>
      <c r="B81" s="1"/>
      <c r="C81" s="1"/>
      <c r="D81" s="1">
        <v>1</v>
      </c>
      <c r="E81" s="1">
        <v>0</v>
      </c>
      <c r="F81" s="1">
        <v>1</v>
      </c>
      <c r="G81" s="1">
        <v>0</v>
      </c>
      <c r="H81" s="1">
        <v>0</v>
      </c>
      <c r="I81" s="1">
        <v>2</v>
      </c>
      <c r="J81" s="1">
        <v>0</v>
      </c>
      <c r="K81" s="1">
        <v>2</v>
      </c>
      <c r="L81" s="1">
        <v>3</v>
      </c>
    </row>
    <row r="82" spans="1:12" x14ac:dyDescent="0.25">
      <c r="A82" s="15" t="s">
        <v>61</v>
      </c>
      <c r="B82" s="1"/>
      <c r="C82" s="1"/>
      <c r="D82" s="1">
        <v>13</v>
      </c>
      <c r="E82" s="1">
        <v>0</v>
      </c>
      <c r="F82" s="1">
        <v>13</v>
      </c>
      <c r="G82" s="1">
        <v>833</v>
      </c>
      <c r="H82" s="1">
        <v>0</v>
      </c>
      <c r="I82" s="1">
        <v>252</v>
      </c>
      <c r="J82" s="1">
        <v>7</v>
      </c>
      <c r="K82" s="1">
        <v>1092</v>
      </c>
      <c r="L82" s="1">
        <v>1105</v>
      </c>
    </row>
    <row r="83" spans="1:12" x14ac:dyDescent="0.25">
      <c r="A83" s="15" t="s">
        <v>260</v>
      </c>
      <c r="B83" s="1">
        <v>0</v>
      </c>
      <c r="C83" s="1">
        <v>0</v>
      </c>
      <c r="D83" s="1"/>
      <c r="E83" s="1"/>
      <c r="F83" s="1"/>
      <c r="G83" s="1"/>
      <c r="H83" s="1"/>
      <c r="I83" s="1"/>
      <c r="J83" s="1"/>
      <c r="K83" s="1"/>
      <c r="L83" s="1">
        <v>0</v>
      </c>
    </row>
    <row r="84" spans="1:12" x14ac:dyDescent="0.25">
      <c r="A84" s="15" t="s">
        <v>62</v>
      </c>
      <c r="B84" s="1"/>
      <c r="C84" s="1"/>
      <c r="D84" s="1">
        <v>9</v>
      </c>
      <c r="E84" s="1">
        <v>0</v>
      </c>
      <c r="F84" s="1">
        <v>9</v>
      </c>
      <c r="G84" s="1">
        <v>67</v>
      </c>
      <c r="H84" s="1">
        <v>1</v>
      </c>
      <c r="I84" s="1">
        <v>123</v>
      </c>
      <c r="J84" s="1">
        <v>1</v>
      </c>
      <c r="K84" s="1">
        <v>192</v>
      </c>
      <c r="L84" s="1">
        <v>201</v>
      </c>
    </row>
    <row r="85" spans="1:12" x14ac:dyDescent="0.25">
      <c r="A85" s="15" t="s">
        <v>63</v>
      </c>
      <c r="B85" s="1"/>
      <c r="C85" s="1"/>
      <c r="D85" s="1">
        <v>3</v>
      </c>
      <c r="E85" s="1">
        <v>0</v>
      </c>
      <c r="F85" s="1">
        <v>3</v>
      </c>
      <c r="G85" s="1">
        <v>0</v>
      </c>
      <c r="H85" s="1">
        <v>0</v>
      </c>
      <c r="I85" s="1">
        <v>63</v>
      </c>
      <c r="J85" s="1">
        <v>0</v>
      </c>
      <c r="K85" s="1">
        <v>63</v>
      </c>
      <c r="L85" s="1">
        <v>66</v>
      </c>
    </row>
    <row r="86" spans="1:12" x14ac:dyDescent="0.25">
      <c r="A86" s="15" t="s">
        <v>64</v>
      </c>
      <c r="B86" s="1"/>
      <c r="C86" s="1"/>
      <c r="D86" s="1">
        <v>20</v>
      </c>
      <c r="E86" s="1">
        <v>0</v>
      </c>
      <c r="F86" s="1">
        <v>20</v>
      </c>
      <c r="G86" s="1">
        <v>243</v>
      </c>
      <c r="H86" s="1">
        <v>0</v>
      </c>
      <c r="I86" s="1">
        <v>413</v>
      </c>
      <c r="J86" s="1">
        <v>13</v>
      </c>
      <c r="K86" s="1">
        <v>669</v>
      </c>
      <c r="L86" s="1">
        <v>689</v>
      </c>
    </row>
    <row r="87" spans="1:12" x14ac:dyDescent="0.25">
      <c r="A87" s="15" t="s">
        <v>65</v>
      </c>
      <c r="B87" s="1"/>
      <c r="C87" s="1"/>
      <c r="D87" s="1">
        <v>3</v>
      </c>
      <c r="E87" s="1">
        <v>0</v>
      </c>
      <c r="F87" s="1">
        <v>3</v>
      </c>
      <c r="G87" s="1">
        <v>14</v>
      </c>
      <c r="H87" s="1">
        <v>0</v>
      </c>
      <c r="I87" s="1">
        <v>43</v>
      </c>
      <c r="J87" s="1">
        <v>1</v>
      </c>
      <c r="K87" s="1">
        <v>58</v>
      </c>
      <c r="L87" s="1">
        <v>61</v>
      </c>
    </row>
    <row r="88" spans="1:12" x14ac:dyDescent="0.25">
      <c r="A88" s="15" t="s">
        <v>594</v>
      </c>
      <c r="B88" s="1"/>
      <c r="C88" s="1"/>
      <c r="D88" s="1">
        <v>1</v>
      </c>
      <c r="E88" s="1">
        <v>0</v>
      </c>
      <c r="F88" s="1">
        <v>1</v>
      </c>
      <c r="G88" s="1">
        <v>0</v>
      </c>
      <c r="H88" s="1">
        <v>0</v>
      </c>
      <c r="I88" s="1">
        <v>13</v>
      </c>
      <c r="J88" s="1">
        <v>0</v>
      </c>
      <c r="K88" s="1">
        <v>13</v>
      </c>
      <c r="L88" s="1">
        <v>14</v>
      </c>
    </row>
    <row r="89" spans="1:12" x14ac:dyDescent="0.25">
      <c r="A89" s="15" t="s">
        <v>261</v>
      </c>
      <c r="B89" s="1"/>
      <c r="C89" s="1"/>
      <c r="D89" s="1">
        <v>0</v>
      </c>
      <c r="E89" s="1">
        <v>0</v>
      </c>
      <c r="F89" s="1">
        <v>0</v>
      </c>
      <c r="G89" s="1">
        <v>0</v>
      </c>
      <c r="H89" s="1">
        <v>0</v>
      </c>
      <c r="I89" s="1">
        <v>9</v>
      </c>
      <c r="J89" s="1">
        <v>0</v>
      </c>
      <c r="K89" s="1">
        <v>9</v>
      </c>
      <c r="L89" s="1">
        <v>9</v>
      </c>
    </row>
    <row r="90" spans="1:12" x14ac:dyDescent="0.25">
      <c r="A90" s="15" t="s">
        <v>66</v>
      </c>
      <c r="B90" s="1"/>
      <c r="C90" s="1"/>
      <c r="D90" s="1">
        <v>4</v>
      </c>
      <c r="E90" s="1">
        <v>0</v>
      </c>
      <c r="F90" s="1">
        <v>4</v>
      </c>
      <c r="G90" s="1">
        <v>31</v>
      </c>
      <c r="H90" s="1">
        <v>0</v>
      </c>
      <c r="I90" s="1">
        <v>66</v>
      </c>
      <c r="J90" s="1">
        <v>0</v>
      </c>
      <c r="K90" s="1">
        <v>97</v>
      </c>
      <c r="L90" s="1">
        <v>101</v>
      </c>
    </row>
    <row r="91" spans="1:12" x14ac:dyDescent="0.25">
      <c r="A91" s="15" t="s">
        <v>67</v>
      </c>
      <c r="B91" s="1"/>
      <c r="C91" s="1"/>
      <c r="D91" s="1">
        <v>3</v>
      </c>
      <c r="E91" s="1">
        <v>0</v>
      </c>
      <c r="F91" s="1">
        <v>3</v>
      </c>
      <c r="G91" s="1">
        <v>0</v>
      </c>
      <c r="H91" s="1">
        <v>0</v>
      </c>
      <c r="I91" s="1">
        <v>41</v>
      </c>
      <c r="J91" s="1">
        <v>0</v>
      </c>
      <c r="K91" s="1">
        <v>41</v>
      </c>
      <c r="L91" s="1">
        <v>44</v>
      </c>
    </row>
    <row r="92" spans="1:12" x14ac:dyDescent="0.25">
      <c r="A92" s="15" t="s">
        <v>68</v>
      </c>
      <c r="B92" s="1"/>
      <c r="C92" s="1"/>
      <c r="D92" s="1">
        <v>11</v>
      </c>
      <c r="E92" s="1">
        <v>0</v>
      </c>
      <c r="F92" s="1">
        <v>11</v>
      </c>
      <c r="G92" s="1">
        <v>37</v>
      </c>
      <c r="H92" s="1">
        <v>0</v>
      </c>
      <c r="I92" s="1">
        <v>159</v>
      </c>
      <c r="J92" s="1">
        <v>0</v>
      </c>
      <c r="K92" s="1">
        <v>196</v>
      </c>
      <c r="L92" s="1">
        <v>207</v>
      </c>
    </row>
    <row r="93" spans="1:12" x14ac:dyDescent="0.25">
      <c r="A93" s="15" t="s">
        <v>69</v>
      </c>
      <c r="B93" s="1"/>
      <c r="C93" s="1"/>
      <c r="D93" s="1">
        <v>6</v>
      </c>
      <c r="E93" s="1">
        <v>0</v>
      </c>
      <c r="F93" s="1">
        <v>6</v>
      </c>
      <c r="G93" s="1">
        <v>1</v>
      </c>
      <c r="H93" s="1">
        <v>1</v>
      </c>
      <c r="I93" s="1">
        <v>81</v>
      </c>
      <c r="J93" s="1">
        <v>0</v>
      </c>
      <c r="K93" s="1">
        <v>83</v>
      </c>
      <c r="L93" s="1">
        <v>89</v>
      </c>
    </row>
    <row r="94" spans="1:12" x14ac:dyDescent="0.25">
      <c r="A94" s="15" t="s">
        <v>70</v>
      </c>
      <c r="B94" s="1"/>
      <c r="C94" s="1"/>
      <c r="D94" s="1">
        <v>4</v>
      </c>
      <c r="E94" s="1">
        <v>0</v>
      </c>
      <c r="F94" s="1">
        <v>4</v>
      </c>
      <c r="G94" s="1">
        <v>45</v>
      </c>
      <c r="H94" s="1">
        <v>0</v>
      </c>
      <c r="I94" s="1">
        <v>73</v>
      </c>
      <c r="J94" s="1">
        <v>0</v>
      </c>
      <c r="K94" s="1">
        <v>118</v>
      </c>
      <c r="L94" s="1">
        <v>122</v>
      </c>
    </row>
    <row r="95" spans="1:12" x14ac:dyDescent="0.25">
      <c r="A95" s="15" t="s">
        <v>662</v>
      </c>
      <c r="B95" s="1">
        <v>0</v>
      </c>
      <c r="C95" s="1">
        <v>0</v>
      </c>
      <c r="D95" s="1"/>
      <c r="E95" s="1"/>
      <c r="F95" s="1"/>
      <c r="G95" s="1"/>
      <c r="H95" s="1"/>
      <c r="I95" s="1"/>
      <c r="J95" s="1"/>
      <c r="K95" s="1"/>
      <c r="L95" s="1">
        <v>0</v>
      </c>
    </row>
    <row r="96" spans="1:12" x14ac:dyDescent="0.25">
      <c r="A96" s="15" t="s">
        <v>389</v>
      </c>
      <c r="B96" s="1"/>
      <c r="C96" s="1"/>
      <c r="D96" s="1">
        <v>0</v>
      </c>
      <c r="E96" s="1">
        <v>0</v>
      </c>
      <c r="F96" s="1">
        <v>0</v>
      </c>
      <c r="G96" s="1">
        <v>0</v>
      </c>
      <c r="H96" s="1">
        <v>0</v>
      </c>
      <c r="I96" s="1">
        <v>4</v>
      </c>
      <c r="J96" s="1">
        <v>0</v>
      </c>
      <c r="K96" s="1">
        <v>4</v>
      </c>
      <c r="L96" s="1">
        <v>4</v>
      </c>
    </row>
    <row r="97" spans="1:12" x14ac:dyDescent="0.25">
      <c r="A97" s="15" t="s">
        <v>71</v>
      </c>
      <c r="B97" s="1"/>
      <c r="C97" s="1"/>
      <c r="D97" s="1">
        <v>1</v>
      </c>
      <c r="E97" s="1">
        <v>0</v>
      </c>
      <c r="F97" s="1">
        <v>1</v>
      </c>
      <c r="G97" s="1">
        <v>0</v>
      </c>
      <c r="H97" s="1">
        <v>0</v>
      </c>
      <c r="I97" s="1">
        <v>7</v>
      </c>
      <c r="J97" s="1">
        <v>0</v>
      </c>
      <c r="K97" s="1">
        <v>7</v>
      </c>
      <c r="L97" s="1">
        <v>8</v>
      </c>
    </row>
    <row r="98" spans="1:12" x14ac:dyDescent="0.25">
      <c r="A98" s="15" t="s">
        <v>72</v>
      </c>
      <c r="B98" s="1"/>
      <c r="C98" s="1"/>
      <c r="D98" s="1">
        <v>2</v>
      </c>
      <c r="E98" s="1">
        <v>0</v>
      </c>
      <c r="F98" s="1">
        <v>2</v>
      </c>
      <c r="G98" s="1">
        <v>6</v>
      </c>
      <c r="H98" s="1">
        <v>0</v>
      </c>
      <c r="I98" s="1">
        <v>30</v>
      </c>
      <c r="J98" s="1">
        <v>0</v>
      </c>
      <c r="K98" s="1">
        <v>36</v>
      </c>
      <c r="L98" s="1">
        <v>38</v>
      </c>
    </row>
    <row r="99" spans="1:12" x14ac:dyDescent="0.25">
      <c r="A99" s="15" t="s">
        <v>73</v>
      </c>
      <c r="B99" s="1"/>
      <c r="C99" s="1"/>
      <c r="D99" s="1">
        <v>0</v>
      </c>
      <c r="E99" s="1">
        <v>1</v>
      </c>
      <c r="F99" s="1">
        <v>1</v>
      </c>
      <c r="G99" s="1">
        <v>0</v>
      </c>
      <c r="H99" s="1">
        <v>0</v>
      </c>
      <c r="I99" s="1">
        <v>14</v>
      </c>
      <c r="J99" s="1">
        <v>0</v>
      </c>
      <c r="K99" s="1">
        <v>14</v>
      </c>
      <c r="L99" s="1">
        <v>15</v>
      </c>
    </row>
    <row r="100" spans="1:12" x14ac:dyDescent="0.25">
      <c r="A100" s="15" t="s">
        <v>653</v>
      </c>
      <c r="B100" s="1"/>
      <c r="C100" s="1"/>
      <c r="D100" s="1">
        <v>4</v>
      </c>
      <c r="E100" s="1">
        <v>0</v>
      </c>
      <c r="F100" s="1">
        <v>4</v>
      </c>
      <c r="G100" s="1">
        <v>4</v>
      </c>
      <c r="H100" s="1">
        <v>0</v>
      </c>
      <c r="I100" s="1">
        <v>76</v>
      </c>
      <c r="J100" s="1">
        <v>0</v>
      </c>
      <c r="K100" s="1">
        <v>80</v>
      </c>
      <c r="L100" s="1">
        <v>84</v>
      </c>
    </row>
    <row r="101" spans="1:12" x14ac:dyDescent="0.25">
      <c r="A101" s="15" t="s">
        <v>390</v>
      </c>
      <c r="B101" s="1"/>
      <c r="C101" s="1"/>
      <c r="D101" s="1">
        <v>39</v>
      </c>
      <c r="E101" s="1">
        <v>2</v>
      </c>
      <c r="F101" s="1">
        <v>41</v>
      </c>
      <c r="G101" s="1">
        <v>0</v>
      </c>
      <c r="H101" s="1">
        <v>0</v>
      </c>
      <c r="I101" s="1">
        <v>1132</v>
      </c>
      <c r="J101" s="1">
        <v>8</v>
      </c>
      <c r="K101" s="1">
        <v>1140</v>
      </c>
      <c r="L101" s="1">
        <v>1181</v>
      </c>
    </row>
    <row r="102" spans="1:12" x14ac:dyDescent="0.25">
      <c r="A102" s="15" t="s">
        <v>74</v>
      </c>
      <c r="B102" s="1"/>
      <c r="C102" s="1"/>
      <c r="D102" s="1">
        <v>6</v>
      </c>
      <c r="E102" s="1">
        <v>0</v>
      </c>
      <c r="F102" s="1">
        <v>6</v>
      </c>
      <c r="G102" s="1">
        <v>0</v>
      </c>
      <c r="H102" s="1">
        <v>0</v>
      </c>
      <c r="I102" s="1">
        <v>97</v>
      </c>
      <c r="J102" s="1">
        <v>0</v>
      </c>
      <c r="K102" s="1">
        <v>97</v>
      </c>
      <c r="L102" s="1">
        <v>103</v>
      </c>
    </row>
    <row r="103" spans="1:12" x14ac:dyDescent="0.25">
      <c r="A103" s="15" t="s">
        <v>75</v>
      </c>
      <c r="B103" s="1"/>
      <c r="C103" s="1"/>
      <c r="D103" s="1">
        <v>0</v>
      </c>
      <c r="E103" s="1">
        <v>0</v>
      </c>
      <c r="F103" s="1">
        <v>0</v>
      </c>
      <c r="G103" s="1">
        <v>0</v>
      </c>
      <c r="H103" s="1">
        <v>0</v>
      </c>
      <c r="I103" s="1">
        <v>20</v>
      </c>
      <c r="J103" s="1">
        <v>0</v>
      </c>
      <c r="K103" s="1">
        <v>20</v>
      </c>
      <c r="L103" s="1">
        <v>20</v>
      </c>
    </row>
    <row r="104" spans="1:12" x14ac:dyDescent="0.25">
      <c r="A104" s="15" t="s">
        <v>76</v>
      </c>
      <c r="B104" s="1"/>
      <c r="C104" s="1"/>
      <c r="D104" s="1">
        <v>6</v>
      </c>
      <c r="E104" s="1">
        <v>0</v>
      </c>
      <c r="F104" s="1">
        <v>6</v>
      </c>
      <c r="G104" s="1">
        <v>27</v>
      </c>
      <c r="H104" s="1">
        <v>0</v>
      </c>
      <c r="I104" s="1">
        <v>81</v>
      </c>
      <c r="J104" s="1">
        <v>2</v>
      </c>
      <c r="K104" s="1">
        <v>110</v>
      </c>
      <c r="L104" s="1">
        <v>116</v>
      </c>
    </row>
    <row r="105" spans="1:12" x14ac:dyDescent="0.25">
      <c r="A105" s="15" t="s">
        <v>391</v>
      </c>
      <c r="B105" s="1"/>
      <c r="C105" s="1"/>
      <c r="D105" s="1">
        <v>1</v>
      </c>
      <c r="E105" s="1">
        <v>0</v>
      </c>
      <c r="F105" s="1">
        <v>1</v>
      </c>
      <c r="G105" s="1">
        <v>0</v>
      </c>
      <c r="H105" s="1">
        <v>0</v>
      </c>
      <c r="I105" s="1">
        <v>20</v>
      </c>
      <c r="J105" s="1">
        <v>0</v>
      </c>
      <c r="K105" s="1">
        <v>20</v>
      </c>
      <c r="L105" s="1">
        <v>21</v>
      </c>
    </row>
    <row r="106" spans="1:12" x14ac:dyDescent="0.25">
      <c r="A106" s="15" t="s">
        <v>77</v>
      </c>
      <c r="B106" s="1"/>
      <c r="C106" s="1"/>
      <c r="D106" s="1">
        <v>1</v>
      </c>
      <c r="E106" s="1">
        <v>0</v>
      </c>
      <c r="F106" s="1">
        <v>1</v>
      </c>
      <c r="G106" s="1">
        <v>4</v>
      </c>
      <c r="H106" s="1">
        <v>0</v>
      </c>
      <c r="I106" s="1">
        <v>0</v>
      </c>
      <c r="J106" s="1">
        <v>0</v>
      </c>
      <c r="K106" s="1">
        <v>4</v>
      </c>
      <c r="L106" s="1">
        <v>5</v>
      </c>
    </row>
    <row r="107" spans="1:12" x14ac:dyDescent="0.25">
      <c r="A107" s="15" t="s">
        <v>78</v>
      </c>
      <c r="B107" s="1"/>
      <c r="C107" s="1"/>
      <c r="D107" s="1">
        <v>37</v>
      </c>
      <c r="E107" s="1">
        <v>0</v>
      </c>
      <c r="F107" s="1">
        <v>37</v>
      </c>
      <c r="G107" s="1">
        <v>7</v>
      </c>
      <c r="H107" s="1">
        <v>3</v>
      </c>
      <c r="I107" s="1">
        <v>696</v>
      </c>
      <c r="J107" s="1">
        <v>0</v>
      </c>
      <c r="K107" s="1">
        <v>706</v>
      </c>
      <c r="L107" s="1">
        <v>743</v>
      </c>
    </row>
    <row r="108" spans="1:12" x14ac:dyDescent="0.25">
      <c r="A108" s="15" t="s">
        <v>79</v>
      </c>
      <c r="B108" s="1"/>
      <c r="C108" s="1"/>
      <c r="D108" s="1">
        <v>1</v>
      </c>
      <c r="E108" s="1">
        <v>0</v>
      </c>
      <c r="F108" s="1">
        <v>1</v>
      </c>
      <c r="G108" s="1">
        <v>0</v>
      </c>
      <c r="H108" s="1">
        <v>0</v>
      </c>
      <c r="I108" s="1">
        <v>12</v>
      </c>
      <c r="J108" s="1">
        <v>0</v>
      </c>
      <c r="K108" s="1">
        <v>12</v>
      </c>
      <c r="L108" s="1">
        <v>13</v>
      </c>
    </row>
    <row r="109" spans="1:12" x14ac:dyDescent="0.25">
      <c r="A109" s="15" t="s">
        <v>80</v>
      </c>
      <c r="B109" s="1"/>
      <c r="C109" s="1"/>
      <c r="D109" s="1">
        <v>3</v>
      </c>
      <c r="E109" s="1">
        <v>0</v>
      </c>
      <c r="F109" s="1">
        <v>3</v>
      </c>
      <c r="G109" s="1">
        <v>0</v>
      </c>
      <c r="H109" s="1">
        <v>0</v>
      </c>
      <c r="I109" s="1">
        <v>49</v>
      </c>
      <c r="J109" s="1">
        <v>2</v>
      </c>
      <c r="K109" s="1">
        <v>51</v>
      </c>
      <c r="L109" s="1">
        <v>54</v>
      </c>
    </row>
    <row r="110" spans="1:12" x14ac:dyDescent="0.25">
      <c r="A110" s="15" t="s">
        <v>392</v>
      </c>
      <c r="B110" s="1"/>
      <c r="C110" s="1"/>
      <c r="D110" s="1">
        <v>1</v>
      </c>
      <c r="E110" s="1">
        <v>0</v>
      </c>
      <c r="F110" s="1">
        <v>1</v>
      </c>
      <c r="G110" s="1">
        <v>0</v>
      </c>
      <c r="H110" s="1">
        <v>0</v>
      </c>
      <c r="I110" s="1">
        <v>3</v>
      </c>
      <c r="J110" s="1">
        <v>0</v>
      </c>
      <c r="K110" s="1">
        <v>3</v>
      </c>
      <c r="L110" s="1">
        <v>4</v>
      </c>
    </row>
    <row r="111" spans="1:12" x14ac:dyDescent="0.25">
      <c r="A111" s="15" t="s">
        <v>81</v>
      </c>
      <c r="B111" s="1"/>
      <c r="C111" s="1"/>
      <c r="D111" s="1">
        <v>22</v>
      </c>
      <c r="E111" s="1">
        <v>0</v>
      </c>
      <c r="F111" s="1">
        <v>22</v>
      </c>
      <c r="G111" s="1">
        <v>66</v>
      </c>
      <c r="H111" s="1">
        <v>0</v>
      </c>
      <c r="I111" s="1">
        <v>175</v>
      </c>
      <c r="J111" s="1">
        <v>8</v>
      </c>
      <c r="K111" s="1">
        <v>249</v>
      </c>
      <c r="L111" s="1">
        <v>271</v>
      </c>
    </row>
    <row r="112" spans="1:12" x14ac:dyDescent="0.25">
      <c r="A112" s="15" t="s">
        <v>265</v>
      </c>
      <c r="B112" s="1"/>
      <c r="C112" s="1"/>
      <c r="D112" s="1">
        <v>41</v>
      </c>
      <c r="E112" s="1">
        <v>0</v>
      </c>
      <c r="F112" s="1">
        <v>41</v>
      </c>
      <c r="G112" s="1">
        <v>205</v>
      </c>
      <c r="H112" s="1">
        <v>0</v>
      </c>
      <c r="I112" s="1">
        <v>617</v>
      </c>
      <c r="J112" s="1">
        <v>4</v>
      </c>
      <c r="K112" s="1">
        <v>826</v>
      </c>
      <c r="L112" s="1">
        <v>867</v>
      </c>
    </row>
    <row r="113" spans="1:12" x14ac:dyDescent="0.25">
      <c r="A113" s="15" t="s">
        <v>393</v>
      </c>
      <c r="B113" s="1"/>
      <c r="C113" s="1"/>
      <c r="D113" s="1">
        <v>74</v>
      </c>
      <c r="E113" s="1">
        <v>2</v>
      </c>
      <c r="F113" s="1">
        <v>76</v>
      </c>
      <c r="G113" s="1">
        <v>841</v>
      </c>
      <c r="H113" s="1">
        <v>0</v>
      </c>
      <c r="I113" s="1">
        <v>680</v>
      </c>
      <c r="J113" s="1">
        <v>8</v>
      </c>
      <c r="K113" s="1">
        <v>1529</v>
      </c>
      <c r="L113" s="1">
        <v>1605</v>
      </c>
    </row>
    <row r="114" spans="1:12" x14ac:dyDescent="0.25">
      <c r="A114" s="15" t="s">
        <v>82</v>
      </c>
      <c r="B114" s="1"/>
      <c r="C114" s="1"/>
      <c r="D114" s="1">
        <v>3</v>
      </c>
      <c r="E114" s="1">
        <v>0</v>
      </c>
      <c r="F114" s="1">
        <v>3</v>
      </c>
      <c r="G114" s="1">
        <v>0</v>
      </c>
      <c r="H114" s="1">
        <v>0</v>
      </c>
      <c r="I114" s="1">
        <v>48</v>
      </c>
      <c r="J114" s="1">
        <v>0</v>
      </c>
      <c r="K114" s="1">
        <v>48</v>
      </c>
      <c r="L114" s="1">
        <v>51</v>
      </c>
    </row>
    <row r="115" spans="1:12" x14ac:dyDescent="0.25">
      <c r="A115" s="15" t="s">
        <v>394</v>
      </c>
      <c r="B115" s="1"/>
      <c r="C115" s="1"/>
      <c r="D115" s="1">
        <v>6</v>
      </c>
      <c r="E115" s="1">
        <v>0</v>
      </c>
      <c r="F115" s="1">
        <v>6</v>
      </c>
      <c r="G115" s="1">
        <v>0</v>
      </c>
      <c r="H115" s="1">
        <v>0</v>
      </c>
      <c r="I115" s="1">
        <v>84</v>
      </c>
      <c r="J115" s="1">
        <v>2</v>
      </c>
      <c r="K115" s="1">
        <v>86</v>
      </c>
      <c r="L115" s="1">
        <v>92</v>
      </c>
    </row>
    <row r="116" spans="1:12" x14ac:dyDescent="0.25">
      <c r="A116" s="15" t="s">
        <v>83</v>
      </c>
      <c r="B116" s="1"/>
      <c r="C116" s="1"/>
      <c r="D116" s="1">
        <v>2</v>
      </c>
      <c r="E116" s="1">
        <v>0</v>
      </c>
      <c r="F116" s="1">
        <v>2</v>
      </c>
      <c r="G116" s="1">
        <v>0</v>
      </c>
      <c r="H116" s="1">
        <v>0</v>
      </c>
      <c r="I116" s="1">
        <v>37</v>
      </c>
      <c r="J116" s="1">
        <v>0</v>
      </c>
      <c r="K116" s="1">
        <v>37</v>
      </c>
      <c r="L116" s="1">
        <v>39</v>
      </c>
    </row>
    <row r="117" spans="1:12" x14ac:dyDescent="0.25">
      <c r="A117" s="15" t="s">
        <v>598</v>
      </c>
      <c r="B117" s="1"/>
      <c r="C117" s="1"/>
      <c r="D117" s="1">
        <v>1</v>
      </c>
      <c r="E117" s="1">
        <v>0</v>
      </c>
      <c r="F117" s="1">
        <v>1</v>
      </c>
      <c r="G117" s="1">
        <v>0</v>
      </c>
      <c r="H117" s="1">
        <v>0</v>
      </c>
      <c r="I117" s="1">
        <v>10</v>
      </c>
      <c r="J117" s="1">
        <v>0</v>
      </c>
      <c r="K117" s="1">
        <v>10</v>
      </c>
      <c r="L117" s="1">
        <v>11</v>
      </c>
    </row>
    <row r="118" spans="1:12" x14ac:dyDescent="0.25">
      <c r="A118" s="15" t="s">
        <v>395</v>
      </c>
      <c r="B118" s="1"/>
      <c r="C118" s="1"/>
      <c r="D118" s="1">
        <v>5</v>
      </c>
      <c r="E118" s="1">
        <v>0</v>
      </c>
      <c r="F118" s="1">
        <v>5</v>
      </c>
      <c r="G118" s="1">
        <v>0</v>
      </c>
      <c r="H118" s="1">
        <v>0</v>
      </c>
      <c r="I118" s="1">
        <v>75</v>
      </c>
      <c r="J118" s="1">
        <v>0</v>
      </c>
      <c r="K118" s="1">
        <v>75</v>
      </c>
      <c r="L118" s="1">
        <v>80</v>
      </c>
    </row>
    <row r="119" spans="1:12" x14ac:dyDescent="0.25">
      <c r="A119" s="15" t="s">
        <v>84</v>
      </c>
      <c r="B119" s="1"/>
      <c r="C119" s="1"/>
      <c r="D119" s="1">
        <v>2</v>
      </c>
      <c r="E119" s="1">
        <v>0</v>
      </c>
      <c r="F119" s="1">
        <v>2</v>
      </c>
      <c r="G119" s="1">
        <v>0</v>
      </c>
      <c r="H119" s="1">
        <v>0</v>
      </c>
      <c r="I119" s="1">
        <v>46</v>
      </c>
      <c r="J119" s="1">
        <v>1</v>
      </c>
      <c r="K119" s="1">
        <v>47</v>
      </c>
      <c r="L119" s="1">
        <v>49</v>
      </c>
    </row>
    <row r="120" spans="1:12" x14ac:dyDescent="0.25">
      <c r="A120" s="15" t="s">
        <v>396</v>
      </c>
      <c r="B120" s="1"/>
      <c r="C120" s="1"/>
      <c r="D120" s="1">
        <v>1</v>
      </c>
      <c r="E120" s="1">
        <v>0</v>
      </c>
      <c r="F120" s="1">
        <v>1</v>
      </c>
      <c r="G120" s="1">
        <v>0</v>
      </c>
      <c r="H120" s="1">
        <v>0</v>
      </c>
      <c r="I120" s="1">
        <v>16</v>
      </c>
      <c r="J120" s="1">
        <v>1</v>
      </c>
      <c r="K120" s="1">
        <v>17</v>
      </c>
      <c r="L120" s="1">
        <v>18</v>
      </c>
    </row>
    <row r="121" spans="1:12" x14ac:dyDescent="0.25">
      <c r="A121" s="15" t="s">
        <v>85</v>
      </c>
      <c r="B121" s="1"/>
      <c r="C121" s="1"/>
      <c r="D121" s="1">
        <v>5</v>
      </c>
      <c r="E121" s="1">
        <v>0</v>
      </c>
      <c r="F121" s="1">
        <v>5</v>
      </c>
      <c r="G121" s="1">
        <v>23</v>
      </c>
      <c r="H121" s="1">
        <v>0</v>
      </c>
      <c r="I121" s="1">
        <v>55</v>
      </c>
      <c r="J121" s="1">
        <v>0</v>
      </c>
      <c r="K121" s="1">
        <v>78</v>
      </c>
      <c r="L121" s="1">
        <v>83</v>
      </c>
    </row>
    <row r="122" spans="1:12" x14ac:dyDescent="0.25">
      <c r="A122" s="15" t="s">
        <v>152</v>
      </c>
      <c r="B122" s="1"/>
      <c r="C122" s="1"/>
      <c r="D122" s="1">
        <v>1</v>
      </c>
      <c r="E122" s="1">
        <v>0</v>
      </c>
      <c r="F122" s="1">
        <v>1</v>
      </c>
      <c r="G122" s="1">
        <v>0</v>
      </c>
      <c r="H122" s="1">
        <v>0</v>
      </c>
      <c r="I122" s="1">
        <v>20</v>
      </c>
      <c r="J122" s="1">
        <v>0</v>
      </c>
      <c r="K122" s="1">
        <v>20</v>
      </c>
      <c r="L122" s="1">
        <v>21</v>
      </c>
    </row>
    <row r="123" spans="1:12" x14ac:dyDescent="0.25">
      <c r="A123" s="15" t="s">
        <v>86</v>
      </c>
      <c r="B123" s="1"/>
      <c r="C123" s="1"/>
      <c r="D123" s="1">
        <v>18</v>
      </c>
      <c r="E123" s="1">
        <v>0</v>
      </c>
      <c r="F123" s="1">
        <v>18</v>
      </c>
      <c r="G123" s="1">
        <v>30</v>
      </c>
      <c r="H123" s="1">
        <v>0</v>
      </c>
      <c r="I123" s="1">
        <v>382</v>
      </c>
      <c r="J123" s="1">
        <v>0</v>
      </c>
      <c r="K123" s="1">
        <v>412</v>
      </c>
      <c r="L123" s="1">
        <v>430</v>
      </c>
    </row>
    <row r="124" spans="1:12" x14ac:dyDescent="0.25">
      <c r="A124" s="15" t="s">
        <v>87</v>
      </c>
      <c r="B124" s="1"/>
      <c r="C124" s="1"/>
      <c r="D124" s="1">
        <v>41</v>
      </c>
      <c r="E124" s="1">
        <v>0</v>
      </c>
      <c r="F124" s="1">
        <v>41</v>
      </c>
      <c r="G124" s="1">
        <v>1059</v>
      </c>
      <c r="H124" s="1">
        <v>0</v>
      </c>
      <c r="I124" s="1">
        <v>454</v>
      </c>
      <c r="J124" s="1">
        <v>13</v>
      </c>
      <c r="K124" s="1">
        <v>1526</v>
      </c>
      <c r="L124" s="1">
        <v>1567</v>
      </c>
    </row>
    <row r="125" spans="1:12" x14ac:dyDescent="0.25">
      <c r="A125" s="15" t="s">
        <v>88</v>
      </c>
      <c r="B125" s="1"/>
      <c r="C125" s="1"/>
      <c r="D125" s="1">
        <v>5</v>
      </c>
      <c r="E125" s="1">
        <v>0</v>
      </c>
      <c r="F125" s="1">
        <v>5</v>
      </c>
      <c r="G125" s="1">
        <v>44</v>
      </c>
      <c r="H125" s="1">
        <v>0</v>
      </c>
      <c r="I125" s="1">
        <v>89</v>
      </c>
      <c r="J125" s="1">
        <v>0</v>
      </c>
      <c r="K125" s="1">
        <v>133</v>
      </c>
      <c r="L125" s="1">
        <v>138</v>
      </c>
    </row>
    <row r="126" spans="1:12" x14ac:dyDescent="0.25">
      <c r="A126" s="15" t="s">
        <v>89</v>
      </c>
      <c r="B126" s="1"/>
      <c r="C126" s="1"/>
      <c r="D126" s="1">
        <v>1</v>
      </c>
      <c r="E126" s="1">
        <v>0</v>
      </c>
      <c r="F126" s="1">
        <v>1</v>
      </c>
      <c r="G126" s="1">
        <v>0</v>
      </c>
      <c r="H126" s="1">
        <v>0</v>
      </c>
      <c r="I126" s="1">
        <v>5</v>
      </c>
      <c r="J126" s="1">
        <v>0</v>
      </c>
      <c r="K126" s="1">
        <v>5</v>
      </c>
      <c r="L126" s="1">
        <v>6</v>
      </c>
    </row>
    <row r="127" spans="1:12" x14ac:dyDescent="0.25">
      <c r="A127" s="15" t="s">
        <v>397</v>
      </c>
      <c r="B127" s="1"/>
      <c r="C127" s="1"/>
      <c r="D127" s="1">
        <v>2</v>
      </c>
      <c r="E127" s="1">
        <v>0</v>
      </c>
      <c r="F127" s="1">
        <v>2</v>
      </c>
      <c r="G127" s="1">
        <v>0</v>
      </c>
      <c r="H127" s="1">
        <v>0</v>
      </c>
      <c r="I127" s="1">
        <v>27</v>
      </c>
      <c r="J127" s="1">
        <v>0</v>
      </c>
      <c r="K127" s="1">
        <v>27</v>
      </c>
      <c r="L127" s="1">
        <v>29</v>
      </c>
    </row>
    <row r="128" spans="1:12" x14ac:dyDescent="0.25">
      <c r="A128" s="15" t="s">
        <v>90</v>
      </c>
      <c r="B128" s="1"/>
      <c r="C128" s="1"/>
      <c r="D128" s="1">
        <v>1</v>
      </c>
      <c r="E128" s="1">
        <v>0</v>
      </c>
      <c r="F128" s="1">
        <v>1</v>
      </c>
      <c r="G128" s="1">
        <v>0</v>
      </c>
      <c r="H128" s="1">
        <v>0</v>
      </c>
      <c r="I128" s="1">
        <v>19</v>
      </c>
      <c r="J128" s="1">
        <v>0</v>
      </c>
      <c r="K128" s="1">
        <v>19</v>
      </c>
      <c r="L128" s="1">
        <v>20</v>
      </c>
    </row>
    <row r="129" spans="1:12" x14ac:dyDescent="0.25">
      <c r="A129" s="15" t="s">
        <v>91</v>
      </c>
      <c r="B129" s="1"/>
      <c r="C129" s="1"/>
      <c r="D129" s="1">
        <v>21</v>
      </c>
      <c r="E129" s="1">
        <v>0</v>
      </c>
      <c r="F129" s="1">
        <v>21</v>
      </c>
      <c r="G129" s="1">
        <v>192</v>
      </c>
      <c r="H129" s="1">
        <v>2</v>
      </c>
      <c r="I129" s="1">
        <v>219</v>
      </c>
      <c r="J129" s="1">
        <v>6</v>
      </c>
      <c r="K129" s="1">
        <v>419</v>
      </c>
      <c r="L129" s="1">
        <v>440</v>
      </c>
    </row>
    <row r="130" spans="1:12" x14ac:dyDescent="0.25">
      <c r="A130" s="15" t="s">
        <v>92</v>
      </c>
      <c r="B130" s="1"/>
      <c r="C130" s="1"/>
      <c r="D130" s="1">
        <v>1</v>
      </c>
      <c r="E130" s="1">
        <v>0</v>
      </c>
      <c r="F130" s="1">
        <v>1</v>
      </c>
      <c r="G130" s="1">
        <v>0</v>
      </c>
      <c r="H130" s="1">
        <v>0</v>
      </c>
      <c r="I130" s="1">
        <v>12</v>
      </c>
      <c r="J130" s="1">
        <v>0</v>
      </c>
      <c r="K130" s="1">
        <v>12</v>
      </c>
      <c r="L130" s="1">
        <v>13</v>
      </c>
    </row>
    <row r="131" spans="1:12" x14ac:dyDescent="0.25">
      <c r="A131" s="15" t="s">
        <v>93</v>
      </c>
      <c r="B131" s="1"/>
      <c r="C131" s="1"/>
      <c r="D131" s="1">
        <v>2</v>
      </c>
      <c r="E131" s="1">
        <v>0</v>
      </c>
      <c r="F131" s="1">
        <v>2</v>
      </c>
      <c r="G131" s="1">
        <v>0</v>
      </c>
      <c r="H131" s="1">
        <v>0</v>
      </c>
      <c r="I131" s="1">
        <v>26</v>
      </c>
      <c r="J131" s="1">
        <v>0</v>
      </c>
      <c r="K131" s="1">
        <v>26</v>
      </c>
      <c r="L131" s="1">
        <v>28</v>
      </c>
    </row>
    <row r="132" spans="1:12" x14ac:dyDescent="0.25">
      <c r="A132" s="15" t="s">
        <v>94</v>
      </c>
      <c r="B132" s="1"/>
      <c r="C132" s="1"/>
      <c r="D132" s="1">
        <v>2</v>
      </c>
      <c r="E132" s="1">
        <v>0</v>
      </c>
      <c r="F132" s="1">
        <v>2</v>
      </c>
      <c r="G132" s="1">
        <v>0</v>
      </c>
      <c r="H132" s="1">
        <v>0</v>
      </c>
      <c r="I132" s="1">
        <v>9</v>
      </c>
      <c r="J132" s="1">
        <v>0</v>
      </c>
      <c r="K132" s="1">
        <v>9</v>
      </c>
      <c r="L132" s="1">
        <v>11</v>
      </c>
    </row>
    <row r="133" spans="1:12" x14ac:dyDescent="0.25">
      <c r="A133" s="15" t="s">
        <v>95</v>
      </c>
      <c r="B133" s="1"/>
      <c r="C133" s="1"/>
      <c r="D133" s="1">
        <v>8</v>
      </c>
      <c r="E133" s="1">
        <v>0</v>
      </c>
      <c r="F133" s="1">
        <v>8</v>
      </c>
      <c r="G133" s="1">
        <v>0</v>
      </c>
      <c r="H133" s="1">
        <v>0</v>
      </c>
      <c r="I133" s="1">
        <v>176</v>
      </c>
      <c r="J133" s="1">
        <v>0</v>
      </c>
      <c r="K133" s="1">
        <v>176</v>
      </c>
      <c r="L133" s="1">
        <v>184</v>
      </c>
    </row>
    <row r="134" spans="1:12" x14ac:dyDescent="0.25">
      <c r="A134" s="15" t="s">
        <v>96</v>
      </c>
      <c r="B134" s="1"/>
      <c r="C134" s="1"/>
      <c r="D134" s="1">
        <v>3</v>
      </c>
      <c r="E134" s="1">
        <v>0</v>
      </c>
      <c r="F134" s="1">
        <v>3</v>
      </c>
      <c r="G134" s="1">
        <v>57</v>
      </c>
      <c r="H134" s="1">
        <v>2</v>
      </c>
      <c r="I134" s="1">
        <v>57</v>
      </c>
      <c r="J134" s="1">
        <v>2</v>
      </c>
      <c r="K134" s="1">
        <v>118</v>
      </c>
      <c r="L134" s="1">
        <v>121</v>
      </c>
    </row>
    <row r="135" spans="1:12" x14ac:dyDescent="0.25">
      <c r="A135" s="15" t="s">
        <v>97</v>
      </c>
      <c r="B135" s="1"/>
      <c r="C135" s="1"/>
      <c r="D135" s="1">
        <v>1</v>
      </c>
      <c r="E135" s="1">
        <v>0</v>
      </c>
      <c r="F135" s="1">
        <v>1</v>
      </c>
      <c r="G135" s="1">
        <v>0</v>
      </c>
      <c r="H135" s="1">
        <v>0</v>
      </c>
      <c r="I135" s="1">
        <v>12</v>
      </c>
      <c r="J135" s="1">
        <v>0</v>
      </c>
      <c r="K135" s="1">
        <v>12</v>
      </c>
      <c r="L135" s="1">
        <v>13</v>
      </c>
    </row>
    <row r="136" spans="1:12" x14ac:dyDescent="0.25">
      <c r="A136" s="15" t="s">
        <v>98</v>
      </c>
      <c r="B136" s="1"/>
      <c r="C136" s="1"/>
      <c r="D136" s="1">
        <v>2</v>
      </c>
      <c r="E136" s="1">
        <v>0</v>
      </c>
      <c r="F136" s="1">
        <v>2</v>
      </c>
      <c r="G136" s="1">
        <v>2</v>
      </c>
      <c r="H136" s="1">
        <v>0</v>
      </c>
      <c r="I136" s="1">
        <v>40</v>
      </c>
      <c r="J136" s="1">
        <v>0</v>
      </c>
      <c r="K136" s="1">
        <v>42</v>
      </c>
      <c r="L136" s="1">
        <v>44</v>
      </c>
    </row>
    <row r="137" spans="1:12" x14ac:dyDescent="0.25">
      <c r="A137" s="15" t="s">
        <v>99</v>
      </c>
      <c r="B137" s="1"/>
      <c r="C137" s="1"/>
      <c r="D137" s="1">
        <v>1</v>
      </c>
      <c r="E137" s="1">
        <v>0</v>
      </c>
      <c r="F137" s="1">
        <v>1</v>
      </c>
      <c r="G137" s="1">
        <v>0</v>
      </c>
      <c r="H137" s="1">
        <v>0</v>
      </c>
      <c r="I137" s="1">
        <v>17</v>
      </c>
      <c r="J137" s="1">
        <v>0</v>
      </c>
      <c r="K137" s="1">
        <v>17</v>
      </c>
      <c r="L137" s="1">
        <v>18</v>
      </c>
    </row>
    <row r="138" spans="1:12" x14ac:dyDescent="0.25">
      <c r="A138" s="15" t="s">
        <v>663</v>
      </c>
      <c r="B138" s="1">
        <v>0</v>
      </c>
      <c r="C138" s="1">
        <v>0</v>
      </c>
      <c r="D138" s="1"/>
      <c r="E138" s="1"/>
      <c r="F138" s="1"/>
      <c r="G138" s="1"/>
      <c r="H138" s="1"/>
      <c r="I138" s="1"/>
      <c r="J138" s="1"/>
      <c r="K138" s="1"/>
      <c r="L138" s="1">
        <v>0</v>
      </c>
    </row>
    <row r="139" spans="1:12" x14ac:dyDescent="0.25">
      <c r="A139" s="15" t="s">
        <v>267</v>
      </c>
      <c r="B139" s="1"/>
      <c r="C139" s="1"/>
      <c r="D139" s="1">
        <v>22</v>
      </c>
      <c r="E139" s="1">
        <v>1</v>
      </c>
      <c r="F139" s="1">
        <v>23</v>
      </c>
      <c r="G139" s="1">
        <v>27</v>
      </c>
      <c r="H139" s="1">
        <v>3</v>
      </c>
      <c r="I139" s="1">
        <v>605</v>
      </c>
      <c r="J139" s="1">
        <v>62</v>
      </c>
      <c r="K139" s="1">
        <v>697</v>
      </c>
      <c r="L139" s="1">
        <v>720</v>
      </c>
    </row>
    <row r="140" spans="1:12" x14ac:dyDescent="0.25">
      <c r="A140" s="15" t="s">
        <v>100</v>
      </c>
      <c r="B140" s="1"/>
      <c r="C140" s="1"/>
      <c r="D140" s="1">
        <v>1</v>
      </c>
      <c r="E140" s="1">
        <v>0</v>
      </c>
      <c r="F140" s="1">
        <v>1</v>
      </c>
      <c r="G140" s="1">
        <v>2</v>
      </c>
      <c r="H140" s="1">
        <v>0</v>
      </c>
      <c r="I140" s="1">
        <v>12</v>
      </c>
      <c r="J140" s="1">
        <v>0</v>
      </c>
      <c r="K140" s="1">
        <v>14</v>
      </c>
      <c r="L140" s="1">
        <v>15</v>
      </c>
    </row>
    <row r="141" spans="1:12" x14ac:dyDescent="0.25">
      <c r="A141" s="15" t="s">
        <v>398</v>
      </c>
      <c r="B141" s="1"/>
      <c r="C141" s="1"/>
      <c r="D141" s="1">
        <v>27</v>
      </c>
      <c r="E141" s="1">
        <v>0</v>
      </c>
      <c r="F141" s="1">
        <v>27</v>
      </c>
      <c r="G141" s="1">
        <v>0</v>
      </c>
      <c r="H141" s="1">
        <v>0</v>
      </c>
      <c r="I141" s="1">
        <v>498</v>
      </c>
      <c r="J141" s="1">
        <v>0</v>
      </c>
      <c r="K141" s="1">
        <v>498</v>
      </c>
      <c r="L141" s="1">
        <v>525</v>
      </c>
    </row>
    <row r="142" spans="1:12" x14ac:dyDescent="0.25">
      <c r="A142" s="15" t="s">
        <v>101</v>
      </c>
      <c r="B142" s="1"/>
      <c r="C142" s="1"/>
      <c r="D142" s="1">
        <v>7</v>
      </c>
      <c r="E142" s="1">
        <v>0</v>
      </c>
      <c r="F142" s="1">
        <v>7</v>
      </c>
      <c r="G142" s="1">
        <v>5</v>
      </c>
      <c r="H142" s="1">
        <v>0</v>
      </c>
      <c r="I142" s="1">
        <v>116</v>
      </c>
      <c r="J142" s="1">
        <v>0</v>
      </c>
      <c r="K142" s="1">
        <v>121</v>
      </c>
      <c r="L142" s="1">
        <v>128</v>
      </c>
    </row>
    <row r="143" spans="1:12" x14ac:dyDescent="0.25">
      <c r="A143" s="15" t="s">
        <v>102</v>
      </c>
      <c r="B143" s="1"/>
      <c r="C143" s="1"/>
      <c r="D143" s="1">
        <v>8</v>
      </c>
      <c r="E143" s="1">
        <v>0</v>
      </c>
      <c r="F143" s="1">
        <v>8</v>
      </c>
      <c r="G143" s="1">
        <v>134</v>
      </c>
      <c r="H143" s="1">
        <v>0</v>
      </c>
      <c r="I143" s="1">
        <v>84</v>
      </c>
      <c r="J143" s="1">
        <v>0</v>
      </c>
      <c r="K143" s="1">
        <v>218</v>
      </c>
      <c r="L143" s="1">
        <v>226</v>
      </c>
    </row>
    <row r="144" spans="1:12" x14ac:dyDescent="0.25">
      <c r="A144" s="15" t="s">
        <v>103</v>
      </c>
      <c r="B144" s="1"/>
      <c r="C144" s="1"/>
      <c r="D144" s="1">
        <v>7</v>
      </c>
      <c r="E144" s="1">
        <v>0</v>
      </c>
      <c r="F144" s="1">
        <v>7</v>
      </c>
      <c r="G144" s="1">
        <v>7</v>
      </c>
      <c r="H144" s="1">
        <v>0</v>
      </c>
      <c r="I144" s="1">
        <v>80</v>
      </c>
      <c r="J144" s="1">
        <v>0</v>
      </c>
      <c r="K144" s="1">
        <v>87</v>
      </c>
      <c r="L144" s="1">
        <v>94</v>
      </c>
    </row>
    <row r="145" spans="1:12" x14ac:dyDescent="0.25">
      <c r="A145" s="15" t="s">
        <v>104</v>
      </c>
      <c r="B145" s="1"/>
      <c r="C145" s="1"/>
      <c r="D145" s="1">
        <v>2</v>
      </c>
      <c r="E145" s="1">
        <v>0</v>
      </c>
      <c r="F145" s="1">
        <v>2</v>
      </c>
      <c r="G145" s="1">
        <v>11</v>
      </c>
      <c r="H145" s="1">
        <v>0</v>
      </c>
      <c r="I145" s="1">
        <v>26</v>
      </c>
      <c r="J145" s="1">
        <v>1</v>
      </c>
      <c r="K145" s="1">
        <v>38</v>
      </c>
      <c r="L145" s="1">
        <v>40</v>
      </c>
    </row>
    <row r="146" spans="1:12" x14ac:dyDescent="0.25">
      <c r="A146" s="15" t="s">
        <v>105</v>
      </c>
      <c r="B146" s="1"/>
      <c r="C146" s="1"/>
      <c r="D146" s="1">
        <v>1</v>
      </c>
      <c r="E146" s="1">
        <v>0</v>
      </c>
      <c r="F146" s="1">
        <v>1</v>
      </c>
      <c r="G146" s="1">
        <v>0</v>
      </c>
      <c r="H146" s="1">
        <v>0</v>
      </c>
      <c r="I146" s="1">
        <v>4</v>
      </c>
      <c r="J146" s="1">
        <v>0</v>
      </c>
      <c r="K146" s="1">
        <v>4</v>
      </c>
      <c r="L146" s="1">
        <v>5</v>
      </c>
    </row>
    <row r="147" spans="1:12" x14ac:dyDescent="0.25">
      <c r="A147" s="15" t="s">
        <v>106</v>
      </c>
      <c r="B147" s="1"/>
      <c r="C147" s="1"/>
      <c r="D147" s="1">
        <v>17</v>
      </c>
      <c r="E147" s="1">
        <v>0</v>
      </c>
      <c r="F147" s="1">
        <v>17</v>
      </c>
      <c r="G147" s="1">
        <v>40</v>
      </c>
      <c r="H147" s="1">
        <v>0</v>
      </c>
      <c r="I147" s="1">
        <v>356</v>
      </c>
      <c r="J147" s="1">
        <v>0</v>
      </c>
      <c r="K147" s="1">
        <v>396</v>
      </c>
      <c r="L147" s="1">
        <v>413</v>
      </c>
    </row>
    <row r="148" spans="1:12" x14ac:dyDescent="0.25">
      <c r="A148" s="15" t="s">
        <v>654</v>
      </c>
      <c r="B148" s="1"/>
      <c r="C148" s="1"/>
      <c r="D148" s="1">
        <v>6</v>
      </c>
      <c r="E148" s="1">
        <v>0</v>
      </c>
      <c r="F148" s="1">
        <v>6</v>
      </c>
      <c r="G148" s="1">
        <v>16</v>
      </c>
      <c r="H148" s="1">
        <v>0</v>
      </c>
      <c r="I148" s="1">
        <v>54</v>
      </c>
      <c r="J148" s="1">
        <v>0</v>
      </c>
      <c r="K148" s="1">
        <v>70</v>
      </c>
      <c r="L148" s="1">
        <v>76</v>
      </c>
    </row>
    <row r="149" spans="1:12" x14ac:dyDescent="0.25">
      <c r="A149" s="15" t="s">
        <v>399</v>
      </c>
      <c r="B149" s="1"/>
      <c r="C149" s="1"/>
      <c r="D149" s="1">
        <v>2</v>
      </c>
      <c r="E149" s="1">
        <v>0</v>
      </c>
      <c r="F149" s="1">
        <v>2</v>
      </c>
      <c r="G149" s="1">
        <v>0</v>
      </c>
      <c r="H149" s="1">
        <v>0</v>
      </c>
      <c r="I149" s="1">
        <v>21</v>
      </c>
      <c r="J149" s="1">
        <v>1</v>
      </c>
      <c r="K149" s="1">
        <v>22</v>
      </c>
      <c r="L149" s="1">
        <v>24</v>
      </c>
    </row>
    <row r="150" spans="1:12" x14ac:dyDescent="0.25">
      <c r="A150" s="15" t="s">
        <v>107</v>
      </c>
      <c r="B150" s="1"/>
      <c r="C150" s="1"/>
      <c r="D150" s="1">
        <v>21</v>
      </c>
      <c r="E150" s="1">
        <v>0</v>
      </c>
      <c r="F150" s="1">
        <v>21</v>
      </c>
      <c r="G150" s="1">
        <v>0</v>
      </c>
      <c r="H150" s="1">
        <v>0</v>
      </c>
      <c r="I150" s="1">
        <v>399</v>
      </c>
      <c r="J150" s="1">
        <v>1</v>
      </c>
      <c r="K150" s="1">
        <v>400</v>
      </c>
      <c r="L150" s="1">
        <v>421</v>
      </c>
    </row>
    <row r="151" spans="1:12" x14ac:dyDescent="0.25">
      <c r="A151" s="15" t="s">
        <v>600</v>
      </c>
      <c r="B151" s="1"/>
      <c r="C151" s="1"/>
      <c r="D151" s="1">
        <v>2</v>
      </c>
      <c r="E151" s="1">
        <v>0</v>
      </c>
      <c r="F151" s="1">
        <v>2</v>
      </c>
      <c r="G151" s="1">
        <v>0</v>
      </c>
      <c r="H151" s="1">
        <v>0</v>
      </c>
      <c r="I151" s="1">
        <v>35</v>
      </c>
      <c r="J151" s="1">
        <v>0</v>
      </c>
      <c r="K151" s="1">
        <v>35</v>
      </c>
      <c r="L151" s="1">
        <v>37</v>
      </c>
    </row>
    <row r="152" spans="1:12" x14ac:dyDescent="0.25">
      <c r="A152" s="15" t="s">
        <v>400</v>
      </c>
      <c r="B152" s="1"/>
      <c r="C152" s="1"/>
      <c r="D152" s="1">
        <v>2</v>
      </c>
      <c r="E152" s="1">
        <v>0</v>
      </c>
      <c r="F152" s="1">
        <v>2</v>
      </c>
      <c r="G152" s="1">
        <v>0</v>
      </c>
      <c r="H152" s="1">
        <v>1</v>
      </c>
      <c r="I152" s="1">
        <v>68</v>
      </c>
      <c r="J152" s="1">
        <v>2</v>
      </c>
      <c r="K152" s="1">
        <v>71</v>
      </c>
      <c r="L152" s="1">
        <v>73</v>
      </c>
    </row>
    <row r="153" spans="1:12" x14ac:dyDescent="0.25">
      <c r="A153" s="15" t="s">
        <v>664</v>
      </c>
      <c r="B153" s="1">
        <v>0</v>
      </c>
      <c r="C153" s="1">
        <v>0</v>
      </c>
      <c r="D153" s="1"/>
      <c r="E153" s="1"/>
      <c r="F153" s="1"/>
      <c r="G153" s="1"/>
      <c r="H153" s="1"/>
      <c r="I153" s="1"/>
      <c r="J153" s="1"/>
      <c r="K153" s="1"/>
      <c r="L153" s="1">
        <v>0</v>
      </c>
    </row>
    <row r="154" spans="1:12" x14ac:dyDescent="0.25">
      <c r="A154" s="15" t="s">
        <v>108</v>
      </c>
      <c r="B154" s="1"/>
      <c r="C154" s="1"/>
      <c r="D154" s="1">
        <v>1</v>
      </c>
      <c r="E154" s="1">
        <v>0</v>
      </c>
      <c r="F154" s="1">
        <v>1</v>
      </c>
      <c r="G154" s="1">
        <v>4</v>
      </c>
      <c r="H154" s="1">
        <v>0</v>
      </c>
      <c r="I154" s="1">
        <v>4</v>
      </c>
      <c r="J154" s="1">
        <v>0</v>
      </c>
      <c r="K154" s="1">
        <v>8</v>
      </c>
      <c r="L154" s="1">
        <v>9</v>
      </c>
    </row>
    <row r="155" spans="1:12" x14ac:dyDescent="0.25">
      <c r="A155" s="15" t="s">
        <v>109</v>
      </c>
      <c r="B155" s="1"/>
      <c r="C155" s="1"/>
      <c r="D155" s="1">
        <v>13</v>
      </c>
      <c r="E155" s="1">
        <v>1</v>
      </c>
      <c r="F155" s="1">
        <v>14</v>
      </c>
      <c r="G155" s="1">
        <v>130</v>
      </c>
      <c r="H155" s="1">
        <v>0</v>
      </c>
      <c r="I155" s="1">
        <v>235</v>
      </c>
      <c r="J155" s="1">
        <v>1</v>
      </c>
      <c r="K155" s="1">
        <v>366</v>
      </c>
      <c r="L155" s="1">
        <v>380</v>
      </c>
    </row>
    <row r="156" spans="1:12" x14ac:dyDescent="0.25">
      <c r="A156" s="15" t="s">
        <v>110</v>
      </c>
      <c r="B156" s="1"/>
      <c r="C156" s="1"/>
      <c r="D156" s="1">
        <v>30</v>
      </c>
      <c r="E156" s="1">
        <v>0</v>
      </c>
      <c r="F156" s="1">
        <v>30</v>
      </c>
      <c r="G156" s="1">
        <v>361</v>
      </c>
      <c r="H156" s="1">
        <v>0</v>
      </c>
      <c r="I156" s="1">
        <v>404</v>
      </c>
      <c r="J156" s="1">
        <v>2</v>
      </c>
      <c r="K156" s="1">
        <v>767</v>
      </c>
      <c r="L156" s="1">
        <v>797</v>
      </c>
    </row>
    <row r="157" spans="1:12" x14ac:dyDescent="0.25">
      <c r="A157" s="15" t="s">
        <v>111</v>
      </c>
      <c r="B157" s="1"/>
      <c r="C157" s="1"/>
      <c r="D157" s="1">
        <v>3</v>
      </c>
      <c r="E157" s="1">
        <v>0</v>
      </c>
      <c r="F157" s="1">
        <v>3</v>
      </c>
      <c r="G157" s="1">
        <v>0</v>
      </c>
      <c r="H157" s="1">
        <v>0</v>
      </c>
      <c r="I157" s="1">
        <v>84</v>
      </c>
      <c r="J157" s="1">
        <v>0</v>
      </c>
      <c r="K157" s="1">
        <v>84</v>
      </c>
      <c r="L157" s="1">
        <v>87</v>
      </c>
    </row>
    <row r="158" spans="1:12" x14ac:dyDescent="0.25">
      <c r="A158" s="15" t="s">
        <v>112</v>
      </c>
      <c r="B158" s="1"/>
      <c r="C158" s="1"/>
      <c r="D158" s="1">
        <v>2</v>
      </c>
      <c r="E158" s="1">
        <v>0</v>
      </c>
      <c r="F158" s="1">
        <v>2</v>
      </c>
      <c r="G158" s="1">
        <v>0</v>
      </c>
      <c r="H158" s="1">
        <v>0</v>
      </c>
      <c r="I158" s="1">
        <v>45</v>
      </c>
      <c r="J158" s="1">
        <v>1</v>
      </c>
      <c r="K158" s="1">
        <v>46</v>
      </c>
      <c r="L158" s="1">
        <v>48</v>
      </c>
    </row>
    <row r="159" spans="1:12" x14ac:dyDescent="0.25">
      <c r="A159" s="15" t="s">
        <v>113</v>
      </c>
      <c r="B159" s="1"/>
      <c r="C159" s="1"/>
      <c r="D159" s="1">
        <v>3</v>
      </c>
      <c r="E159" s="1">
        <v>0</v>
      </c>
      <c r="F159" s="1">
        <v>3</v>
      </c>
      <c r="G159" s="1">
        <v>0</v>
      </c>
      <c r="H159" s="1">
        <v>0</v>
      </c>
      <c r="I159" s="1">
        <v>25</v>
      </c>
      <c r="J159" s="1">
        <v>0</v>
      </c>
      <c r="K159" s="1">
        <v>25</v>
      </c>
      <c r="L159" s="1">
        <v>28</v>
      </c>
    </row>
    <row r="160" spans="1:12" x14ac:dyDescent="0.25">
      <c r="A160" s="15" t="s">
        <v>114</v>
      </c>
      <c r="B160" s="1"/>
      <c r="C160" s="1"/>
      <c r="D160" s="1">
        <v>1</v>
      </c>
      <c r="E160" s="1">
        <v>0</v>
      </c>
      <c r="F160" s="1">
        <v>1</v>
      </c>
      <c r="G160" s="1">
        <v>0</v>
      </c>
      <c r="H160" s="1">
        <v>0</v>
      </c>
      <c r="I160" s="1">
        <v>10</v>
      </c>
      <c r="J160" s="1">
        <v>0</v>
      </c>
      <c r="K160" s="1">
        <v>10</v>
      </c>
      <c r="L160" s="1">
        <v>11</v>
      </c>
    </row>
    <row r="161" spans="1:12" x14ac:dyDescent="0.25">
      <c r="A161" s="15" t="s">
        <v>115</v>
      </c>
      <c r="B161" s="1"/>
      <c r="C161" s="1"/>
      <c r="D161" s="1">
        <v>3</v>
      </c>
      <c r="E161" s="1">
        <v>1</v>
      </c>
      <c r="F161" s="1">
        <v>4</v>
      </c>
      <c r="G161" s="1">
        <v>0</v>
      </c>
      <c r="H161" s="1">
        <v>0</v>
      </c>
      <c r="I161" s="1">
        <v>68</v>
      </c>
      <c r="J161" s="1">
        <v>0</v>
      </c>
      <c r="K161" s="1">
        <v>68</v>
      </c>
      <c r="L161" s="1">
        <v>72</v>
      </c>
    </row>
    <row r="162" spans="1:12" x14ac:dyDescent="0.25">
      <c r="A162" s="15" t="s">
        <v>116</v>
      </c>
      <c r="B162" s="1"/>
      <c r="C162" s="1"/>
      <c r="D162" s="1">
        <v>5</v>
      </c>
      <c r="E162" s="1">
        <v>0</v>
      </c>
      <c r="F162" s="1">
        <v>5</v>
      </c>
      <c r="G162" s="1">
        <v>0</v>
      </c>
      <c r="H162" s="1">
        <v>0</v>
      </c>
      <c r="I162" s="1">
        <v>89</v>
      </c>
      <c r="J162" s="1">
        <v>0</v>
      </c>
      <c r="K162" s="1">
        <v>89</v>
      </c>
      <c r="L162" s="1">
        <v>94</v>
      </c>
    </row>
    <row r="163" spans="1:12" x14ac:dyDescent="0.25">
      <c r="A163" s="15" t="s">
        <v>117</v>
      </c>
      <c r="B163" s="1"/>
      <c r="C163" s="1"/>
      <c r="D163" s="1">
        <v>7</v>
      </c>
      <c r="E163" s="1">
        <v>0</v>
      </c>
      <c r="F163" s="1">
        <v>7</v>
      </c>
      <c r="G163" s="1">
        <v>100</v>
      </c>
      <c r="H163" s="1">
        <v>0</v>
      </c>
      <c r="I163" s="1">
        <v>14</v>
      </c>
      <c r="J163" s="1">
        <v>0</v>
      </c>
      <c r="K163" s="1">
        <v>114</v>
      </c>
      <c r="L163" s="1">
        <v>121</v>
      </c>
    </row>
    <row r="164" spans="1:12" x14ac:dyDescent="0.25">
      <c r="A164" s="15" t="s">
        <v>118</v>
      </c>
      <c r="B164" s="1"/>
      <c r="C164" s="1"/>
      <c r="D164" s="1">
        <v>4</v>
      </c>
      <c r="E164" s="1">
        <v>0</v>
      </c>
      <c r="F164" s="1">
        <v>4</v>
      </c>
      <c r="G164" s="1">
        <v>0</v>
      </c>
      <c r="H164" s="1">
        <v>0</v>
      </c>
      <c r="I164" s="1">
        <v>45</v>
      </c>
      <c r="J164" s="1">
        <v>0</v>
      </c>
      <c r="K164" s="1">
        <v>45</v>
      </c>
      <c r="L164" s="1">
        <v>49</v>
      </c>
    </row>
    <row r="165" spans="1:12" x14ac:dyDescent="0.25">
      <c r="A165" s="15" t="s">
        <v>119</v>
      </c>
      <c r="B165" s="1"/>
      <c r="C165" s="1"/>
      <c r="D165" s="1">
        <v>7</v>
      </c>
      <c r="E165" s="1">
        <v>0</v>
      </c>
      <c r="F165" s="1">
        <v>7</v>
      </c>
      <c r="G165" s="1">
        <v>0</v>
      </c>
      <c r="H165" s="1">
        <v>0</v>
      </c>
      <c r="I165" s="1">
        <v>113</v>
      </c>
      <c r="J165" s="1">
        <v>0</v>
      </c>
      <c r="K165" s="1">
        <v>113</v>
      </c>
      <c r="L165" s="1">
        <v>120</v>
      </c>
    </row>
    <row r="166" spans="1:12" x14ac:dyDescent="0.25">
      <c r="A166" s="15" t="s">
        <v>401</v>
      </c>
      <c r="B166" s="1"/>
      <c r="C166" s="1"/>
      <c r="D166" s="1">
        <v>14</v>
      </c>
      <c r="E166" s="1">
        <v>0</v>
      </c>
      <c r="F166" s="1">
        <v>14</v>
      </c>
      <c r="G166" s="1">
        <v>96</v>
      </c>
      <c r="H166" s="1">
        <v>0</v>
      </c>
      <c r="I166" s="1">
        <v>294</v>
      </c>
      <c r="J166" s="1">
        <v>0</v>
      </c>
      <c r="K166" s="1">
        <v>390</v>
      </c>
      <c r="L166" s="1">
        <v>404</v>
      </c>
    </row>
    <row r="167" spans="1:12" x14ac:dyDescent="0.25">
      <c r="A167" s="15" t="s">
        <v>120</v>
      </c>
      <c r="B167" s="1"/>
      <c r="C167" s="1"/>
      <c r="D167" s="1">
        <v>5</v>
      </c>
      <c r="E167" s="1">
        <v>0</v>
      </c>
      <c r="F167" s="1">
        <v>5</v>
      </c>
      <c r="G167" s="1">
        <v>60</v>
      </c>
      <c r="H167" s="1">
        <v>0</v>
      </c>
      <c r="I167" s="1">
        <v>71</v>
      </c>
      <c r="J167" s="1">
        <v>0</v>
      </c>
      <c r="K167" s="1">
        <v>131</v>
      </c>
      <c r="L167" s="1">
        <v>136</v>
      </c>
    </row>
    <row r="168" spans="1:12" x14ac:dyDescent="0.25">
      <c r="A168" s="15" t="s">
        <v>665</v>
      </c>
      <c r="B168" s="1"/>
      <c r="C168" s="1"/>
      <c r="D168" s="1">
        <v>0</v>
      </c>
      <c r="E168" s="1">
        <v>0</v>
      </c>
      <c r="F168" s="1">
        <v>0</v>
      </c>
      <c r="G168" s="1">
        <v>0</v>
      </c>
      <c r="H168" s="1">
        <v>0</v>
      </c>
      <c r="I168" s="1">
        <v>10</v>
      </c>
      <c r="J168" s="1">
        <v>0</v>
      </c>
      <c r="K168" s="1">
        <v>10</v>
      </c>
      <c r="L168" s="1">
        <v>10</v>
      </c>
    </row>
    <row r="169" spans="1:12" x14ac:dyDescent="0.25">
      <c r="A169" s="15" t="s">
        <v>402</v>
      </c>
      <c r="B169" s="1"/>
      <c r="C169" s="1"/>
      <c r="D169" s="1">
        <v>31</v>
      </c>
      <c r="E169" s="1">
        <v>0</v>
      </c>
      <c r="F169" s="1">
        <v>31</v>
      </c>
      <c r="G169" s="1">
        <v>165</v>
      </c>
      <c r="H169" s="1">
        <v>0</v>
      </c>
      <c r="I169" s="1">
        <v>695</v>
      </c>
      <c r="J169" s="1">
        <v>2</v>
      </c>
      <c r="K169" s="1">
        <v>862</v>
      </c>
      <c r="L169" s="1">
        <v>893</v>
      </c>
    </row>
    <row r="170" spans="1:12" x14ac:dyDescent="0.25">
      <c r="A170" s="15" t="s">
        <v>666</v>
      </c>
      <c r="B170" s="1"/>
      <c r="C170" s="1"/>
      <c r="D170" s="1">
        <v>1</v>
      </c>
      <c r="E170" s="1">
        <v>0</v>
      </c>
      <c r="F170" s="1">
        <v>1</v>
      </c>
      <c r="G170" s="1">
        <v>0</v>
      </c>
      <c r="H170" s="1">
        <v>0</v>
      </c>
      <c r="I170" s="1">
        <v>21</v>
      </c>
      <c r="J170" s="1">
        <v>0</v>
      </c>
      <c r="K170" s="1">
        <v>21</v>
      </c>
      <c r="L170" s="1">
        <v>22</v>
      </c>
    </row>
    <row r="171" spans="1:12" x14ac:dyDescent="0.25">
      <c r="A171" s="15" t="s">
        <v>121</v>
      </c>
      <c r="B171" s="1"/>
      <c r="C171" s="1"/>
      <c r="D171" s="1">
        <v>44</v>
      </c>
      <c r="E171" s="1">
        <v>0</v>
      </c>
      <c r="F171" s="1">
        <v>44</v>
      </c>
      <c r="G171" s="1">
        <v>533</v>
      </c>
      <c r="H171" s="1">
        <v>0</v>
      </c>
      <c r="I171" s="1">
        <v>478</v>
      </c>
      <c r="J171" s="1">
        <v>8</v>
      </c>
      <c r="K171" s="1">
        <v>1019</v>
      </c>
      <c r="L171" s="1">
        <v>1063</v>
      </c>
    </row>
    <row r="172" spans="1:12" x14ac:dyDescent="0.25">
      <c r="A172" s="15" t="s">
        <v>122</v>
      </c>
      <c r="B172" s="1"/>
      <c r="C172" s="1"/>
      <c r="D172" s="1">
        <v>14</v>
      </c>
      <c r="E172" s="1">
        <v>0</v>
      </c>
      <c r="F172" s="1">
        <v>14</v>
      </c>
      <c r="G172" s="1">
        <v>33</v>
      </c>
      <c r="H172" s="1">
        <v>0</v>
      </c>
      <c r="I172" s="1">
        <v>351</v>
      </c>
      <c r="J172" s="1">
        <v>0</v>
      </c>
      <c r="K172" s="1">
        <v>384</v>
      </c>
      <c r="L172" s="1">
        <v>398</v>
      </c>
    </row>
    <row r="173" spans="1:12" x14ac:dyDescent="0.25">
      <c r="A173" s="15" t="s">
        <v>403</v>
      </c>
      <c r="B173" s="1"/>
      <c r="C173" s="1"/>
      <c r="D173" s="1">
        <v>1</v>
      </c>
      <c r="E173" s="1">
        <v>0</v>
      </c>
      <c r="F173" s="1">
        <v>1</v>
      </c>
      <c r="G173" s="1">
        <v>0</v>
      </c>
      <c r="H173" s="1">
        <v>0</v>
      </c>
      <c r="I173" s="1">
        <v>14</v>
      </c>
      <c r="J173" s="1">
        <v>0</v>
      </c>
      <c r="K173" s="1">
        <v>14</v>
      </c>
      <c r="L173" s="1">
        <v>15</v>
      </c>
    </row>
    <row r="174" spans="1:12" x14ac:dyDescent="0.25">
      <c r="A174" s="15" t="s">
        <v>123</v>
      </c>
      <c r="B174" s="1"/>
      <c r="C174" s="1"/>
      <c r="D174" s="1">
        <v>1</v>
      </c>
      <c r="E174" s="1">
        <v>0</v>
      </c>
      <c r="F174" s="1">
        <v>1</v>
      </c>
      <c r="G174" s="1">
        <v>0</v>
      </c>
      <c r="H174" s="1">
        <v>0</v>
      </c>
      <c r="I174" s="1">
        <v>19</v>
      </c>
      <c r="J174" s="1">
        <v>2</v>
      </c>
      <c r="K174" s="1">
        <v>21</v>
      </c>
      <c r="L174" s="1">
        <v>22</v>
      </c>
    </row>
    <row r="175" spans="1:12" x14ac:dyDescent="0.25">
      <c r="A175" s="15" t="s">
        <v>124</v>
      </c>
      <c r="B175" s="1"/>
      <c r="C175" s="1"/>
      <c r="D175" s="1">
        <v>4</v>
      </c>
      <c r="E175" s="1">
        <v>0</v>
      </c>
      <c r="F175" s="1">
        <v>4</v>
      </c>
      <c r="G175" s="1">
        <v>11</v>
      </c>
      <c r="H175" s="1">
        <v>0</v>
      </c>
      <c r="I175" s="1">
        <v>37</v>
      </c>
      <c r="J175" s="1">
        <v>1</v>
      </c>
      <c r="K175" s="1">
        <v>49</v>
      </c>
      <c r="L175" s="1">
        <v>53</v>
      </c>
    </row>
    <row r="176" spans="1:12" x14ac:dyDescent="0.25">
      <c r="A176" s="15" t="s">
        <v>125</v>
      </c>
      <c r="B176" s="1"/>
      <c r="C176" s="1"/>
      <c r="D176" s="1">
        <v>1</v>
      </c>
      <c r="E176" s="1">
        <v>1</v>
      </c>
      <c r="F176" s="1">
        <v>2</v>
      </c>
      <c r="G176" s="1">
        <v>0</v>
      </c>
      <c r="H176" s="1">
        <v>1</v>
      </c>
      <c r="I176" s="1">
        <v>48</v>
      </c>
      <c r="J176" s="1">
        <v>1</v>
      </c>
      <c r="K176" s="1">
        <v>50</v>
      </c>
      <c r="L176" s="1">
        <v>52</v>
      </c>
    </row>
    <row r="177" spans="1:12" x14ac:dyDescent="0.25">
      <c r="A177" s="15" t="s">
        <v>126</v>
      </c>
      <c r="B177" s="1"/>
      <c r="C177" s="1"/>
      <c r="D177" s="1">
        <v>1</v>
      </c>
      <c r="E177" s="1">
        <v>0</v>
      </c>
      <c r="F177" s="1">
        <v>1</v>
      </c>
      <c r="G177" s="1">
        <v>0</v>
      </c>
      <c r="H177" s="1">
        <v>0</v>
      </c>
      <c r="I177" s="1">
        <v>19</v>
      </c>
      <c r="J177" s="1">
        <v>0</v>
      </c>
      <c r="K177" s="1">
        <v>19</v>
      </c>
      <c r="L177" s="1">
        <v>20</v>
      </c>
    </row>
    <row r="178" spans="1:12" x14ac:dyDescent="0.25">
      <c r="A178" s="15" t="s">
        <v>127</v>
      </c>
      <c r="B178" s="1"/>
      <c r="C178" s="1"/>
      <c r="D178" s="1">
        <v>3</v>
      </c>
      <c r="E178" s="1">
        <v>0</v>
      </c>
      <c r="F178" s="1">
        <v>3</v>
      </c>
      <c r="G178" s="1">
        <v>0</v>
      </c>
      <c r="H178" s="1">
        <v>0</v>
      </c>
      <c r="I178" s="1">
        <v>57</v>
      </c>
      <c r="J178" s="1">
        <v>0</v>
      </c>
      <c r="K178" s="1">
        <v>57</v>
      </c>
      <c r="L178" s="1">
        <v>60</v>
      </c>
    </row>
    <row r="179" spans="1:12" x14ac:dyDescent="0.25">
      <c r="A179" s="15" t="s">
        <v>128</v>
      </c>
      <c r="B179" s="1"/>
      <c r="C179" s="1"/>
      <c r="D179" s="1">
        <v>24</v>
      </c>
      <c r="E179" s="1">
        <v>0</v>
      </c>
      <c r="F179" s="1">
        <v>24</v>
      </c>
      <c r="G179" s="1">
        <v>136</v>
      </c>
      <c r="H179" s="1">
        <v>0</v>
      </c>
      <c r="I179" s="1">
        <v>373</v>
      </c>
      <c r="J179" s="1">
        <v>0</v>
      </c>
      <c r="K179" s="1">
        <v>509</v>
      </c>
      <c r="L179" s="1">
        <v>533</v>
      </c>
    </row>
    <row r="180" spans="1:12" x14ac:dyDescent="0.25">
      <c r="A180" s="15" t="s">
        <v>129</v>
      </c>
      <c r="B180" s="1"/>
      <c r="C180" s="1"/>
      <c r="D180" s="1">
        <v>5</v>
      </c>
      <c r="E180" s="1">
        <v>0</v>
      </c>
      <c r="F180" s="1">
        <v>5</v>
      </c>
      <c r="G180" s="1">
        <v>1</v>
      </c>
      <c r="H180" s="1">
        <v>0</v>
      </c>
      <c r="I180" s="1">
        <v>101</v>
      </c>
      <c r="J180" s="1">
        <v>2</v>
      </c>
      <c r="K180" s="1">
        <v>104</v>
      </c>
      <c r="L180" s="1">
        <v>109</v>
      </c>
    </row>
    <row r="181" spans="1:12" x14ac:dyDescent="0.25">
      <c r="A181" s="15" t="s">
        <v>130</v>
      </c>
      <c r="B181" s="1"/>
      <c r="C181" s="1"/>
      <c r="D181" s="1">
        <v>3</v>
      </c>
      <c r="E181" s="1">
        <v>0</v>
      </c>
      <c r="F181" s="1">
        <v>3</v>
      </c>
      <c r="G181" s="1">
        <v>5</v>
      </c>
      <c r="H181" s="1">
        <v>0</v>
      </c>
      <c r="I181" s="1">
        <v>43</v>
      </c>
      <c r="J181" s="1">
        <v>0</v>
      </c>
      <c r="K181" s="1">
        <v>48</v>
      </c>
      <c r="L181" s="1">
        <v>51</v>
      </c>
    </row>
    <row r="182" spans="1:12" x14ac:dyDescent="0.25">
      <c r="A182" s="15" t="s">
        <v>131</v>
      </c>
      <c r="B182" s="1"/>
      <c r="C182" s="1"/>
      <c r="D182" s="1">
        <v>1</v>
      </c>
      <c r="E182" s="1">
        <v>0</v>
      </c>
      <c r="F182" s="1">
        <v>1</v>
      </c>
      <c r="G182" s="1">
        <v>0</v>
      </c>
      <c r="H182" s="1">
        <v>0</v>
      </c>
      <c r="I182" s="1">
        <v>4</v>
      </c>
      <c r="J182" s="1">
        <v>0</v>
      </c>
      <c r="K182" s="1">
        <v>4</v>
      </c>
      <c r="L182" s="1">
        <v>5</v>
      </c>
    </row>
    <row r="183" spans="1:12" x14ac:dyDescent="0.25">
      <c r="A183" s="15" t="s">
        <v>132</v>
      </c>
      <c r="B183" s="1"/>
      <c r="C183" s="1"/>
      <c r="D183" s="1">
        <v>2</v>
      </c>
      <c r="E183" s="1">
        <v>0</v>
      </c>
      <c r="F183" s="1">
        <v>2</v>
      </c>
      <c r="G183" s="1">
        <v>0</v>
      </c>
      <c r="H183" s="1">
        <v>0</v>
      </c>
      <c r="I183" s="1">
        <v>51</v>
      </c>
      <c r="J183" s="1">
        <v>1</v>
      </c>
      <c r="K183" s="1">
        <v>52</v>
      </c>
      <c r="L183" s="1">
        <v>54</v>
      </c>
    </row>
    <row r="184" spans="1:12" x14ac:dyDescent="0.25">
      <c r="A184" s="15" t="s">
        <v>133</v>
      </c>
      <c r="B184" s="1"/>
      <c r="C184" s="1"/>
      <c r="D184" s="1">
        <v>1</v>
      </c>
      <c r="E184" s="1">
        <v>0</v>
      </c>
      <c r="F184" s="1">
        <v>1</v>
      </c>
      <c r="G184" s="1">
        <v>0</v>
      </c>
      <c r="H184" s="1">
        <v>0</v>
      </c>
      <c r="I184" s="1">
        <v>6</v>
      </c>
      <c r="J184" s="1">
        <v>0</v>
      </c>
      <c r="K184" s="1">
        <v>6</v>
      </c>
      <c r="L184" s="1">
        <v>7</v>
      </c>
    </row>
    <row r="185" spans="1:12" x14ac:dyDescent="0.25">
      <c r="A185" s="15" t="s">
        <v>134</v>
      </c>
      <c r="B185" s="1"/>
      <c r="C185" s="1"/>
      <c r="D185" s="1">
        <v>1</v>
      </c>
      <c r="E185" s="1">
        <v>0</v>
      </c>
      <c r="F185" s="1">
        <v>1</v>
      </c>
      <c r="G185" s="1">
        <v>0</v>
      </c>
      <c r="H185" s="1">
        <v>0</v>
      </c>
      <c r="I185" s="1">
        <v>7</v>
      </c>
      <c r="J185" s="1">
        <v>0</v>
      </c>
      <c r="K185" s="1">
        <v>7</v>
      </c>
      <c r="L185" s="1">
        <v>8</v>
      </c>
    </row>
    <row r="186" spans="1:12" x14ac:dyDescent="0.25">
      <c r="A186" s="15" t="s">
        <v>135</v>
      </c>
      <c r="B186" s="1"/>
      <c r="C186" s="1"/>
      <c r="D186" s="1">
        <v>1</v>
      </c>
      <c r="E186" s="1">
        <v>0</v>
      </c>
      <c r="F186" s="1">
        <v>1</v>
      </c>
      <c r="G186" s="1">
        <v>0</v>
      </c>
      <c r="H186" s="1">
        <v>0</v>
      </c>
      <c r="I186" s="1">
        <v>14</v>
      </c>
      <c r="J186" s="1">
        <v>0</v>
      </c>
      <c r="K186" s="1">
        <v>14</v>
      </c>
      <c r="L186" s="1">
        <v>15</v>
      </c>
    </row>
    <row r="187" spans="1:12" x14ac:dyDescent="0.25">
      <c r="A187" s="15" t="s">
        <v>136</v>
      </c>
      <c r="B187" s="1"/>
      <c r="C187" s="1"/>
      <c r="D187" s="1">
        <v>2</v>
      </c>
      <c r="E187" s="1">
        <v>0</v>
      </c>
      <c r="F187" s="1">
        <v>2</v>
      </c>
      <c r="G187" s="1">
        <v>0</v>
      </c>
      <c r="H187" s="1">
        <v>0</v>
      </c>
      <c r="I187" s="1">
        <v>40</v>
      </c>
      <c r="J187" s="1">
        <v>1</v>
      </c>
      <c r="K187" s="1">
        <v>41</v>
      </c>
      <c r="L187" s="1">
        <v>43</v>
      </c>
    </row>
    <row r="188" spans="1:12" x14ac:dyDescent="0.25">
      <c r="A188" s="15" t="s">
        <v>137</v>
      </c>
      <c r="B188" s="1"/>
      <c r="C188" s="1"/>
      <c r="D188" s="1">
        <v>4</v>
      </c>
      <c r="E188" s="1">
        <v>0</v>
      </c>
      <c r="F188" s="1">
        <v>4</v>
      </c>
      <c r="G188" s="1">
        <v>1</v>
      </c>
      <c r="H188" s="1">
        <v>1</v>
      </c>
      <c r="I188" s="1">
        <v>107</v>
      </c>
      <c r="J188" s="1">
        <v>6</v>
      </c>
      <c r="K188" s="1">
        <v>115</v>
      </c>
      <c r="L188" s="1">
        <v>119</v>
      </c>
    </row>
    <row r="189" spans="1:12" x14ac:dyDescent="0.25">
      <c r="A189" s="15" t="s">
        <v>138</v>
      </c>
      <c r="B189" s="1"/>
      <c r="C189" s="1"/>
      <c r="D189" s="1">
        <v>6</v>
      </c>
      <c r="E189" s="1">
        <v>0</v>
      </c>
      <c r="F189" s="1">
        <v>6</v>
      </c>
      <c r="G189" s="1">
        <v>0</v>
      </c>
      <c r="H189" s="1">
        <v>0</v>
      </c>
      <c r="I189" s="1">
        <v>174</v>
      </c>
      <c r="J189" s="1">
        <v>7</v>
      </c>
      <c r="K189" s="1">
        <v>181</v>
      </c>
      <c r="L189" s="1">
        <v>187</v>
      </c>
    </row>
    <row r="190" spans="1:12" x14ac:dyDescent="0.25">
      <c r="A190" s="15" t="s">
        <v>274</v>
      </c>
      <c r="B190" s="1"/>
      <c r="C190" s="1"/>
      <c r="D190" s="1">
        <v>1</v>
      </c>
      <c r="E190" s="1">
        <v>0</v>
      </c>
      <c r="F190" s="1">
        <v>1</v>
      </c>
      <c r="G190" s="1">
        <v>0</v>
      </c>
      <c r="H190" s="1">
        <v>0</v>
      </c>
      <c r="I190" s="1">
        <v>3</v>
      </c>
      <c r="J190" s="1">
        <v>0</v>
      </c>
      <c r="K190" s="1">
        <v>3</v>
      </c>
      <c r="L190" s="1">
        <v>4</v>
      </c>
    </row>
    <row r="191" spans="1:12" x14ac:dyDescent="0.25">
      <c r="A191" s="15" t="s">
        <v>139</v>
      </c>
      <c r="B191" s="1"/>
      <c r="C191" s="1"/>
      <c r="D191" s="1">
        <v>1</v>
      </c>
      <c r="E191" s="1">
        <v>0</v>
      </c>
      <c r="F191" s="1">
        <v>1</v>
      </c>
      <c r="G191" s="1">
        <v>0</v>
      </c>
      <c r="H191" s="1">
        <v>0</v>
      </c>
      <c r="I191" s="1">
        <v>18</v>
      </c>
      <c r="J191" s="1">
        <v>0</v>
      </c>
      <c r="K191" s="1">
        <v>18</v>
      </c>
      <c r="L191" s="1">
        <v>19</v>
      </c>
    </row>
    <row r="192" spans="1:12" x14ac:dyDescent="0.25">
      <c r="A192" s="15" t="s">
        <v>140</v>
      </c>
      <c r="B192" s="1"/>
      <c r="C192" s="1"/>
      <c r="D192" s="1">
        <v>41</v>
      </c>
      <c r="E192" s="1">
        <v>0</v>
      </c>
      <c r="F192" s="1">
        <v>41</v>
      </c>
      <c r="G192" s="1">
        <v>384</v>
      </c>
      <c r="H192" s="1">
        <v>2</v>
      </c>
      <c r="I192" s="1">
        <v>478</v>
      </c>
      <c r="J192" s="1">
        <v>0</v>
      </c>
      <c r="K192" s="1">
        <v>864</v>
      </c>
      <c r="L192" s="1">
        <v>905</v>
      </c>
    </row>
    <row r="193" spans="1:12" x14ac:dyDescent="0.25">
      <c r="A193" s="15" t="s">
        <v>404</v>
      </c>
      <c r="B193" s="1"/>
      <c r="C193" s="1"/>
      <c r="D193" s="1">
        <v>1</v>
      </c>
      <c r="E193" s="1">
        <v>0</v>
      </c>
      <c r="F193" s="1">
        <v>1</v>
      </c>
      <c r="G193" s="1">
        <v>0</v>
      </c>
      <c r="H193" s="1">
        <v>0</v>
      </c>
      <c r="I193" s="1">
        <v>21</v>
      </c>
      <c r="J193" s="1">
        <v>0</v>
      </c>
      <c r="K193" s="1">
        <v>21</v>
      </c>
      <c r="L193" s="1">
        <v>22</v>
      </c>
    </row>
    <row r="194" spans="1:12" x14ac:dyDescent="0.25">
      <c r="A194" s="15" t="s">
        <v>405</v>
      </c>
      <c r="B194" s="1"/>
      <c r="C194" s="1"/>
      <c r="D194" s="1">
        <v>0</v>
      </c>
      <c r="E194" s="1">
        <v>0</v>
      </c>
      <c r="F194" s="1">
        <v>0</v>
      </c>
      <c r="G194" s="1">
        <v>0</v>
      </c>
      <c r="H194" s="1">
        <v>0</v>
      </c>
      <c r="I194" s="1">
        <v>9</v>
      </c>
      <c r="J194" s="1">
        <v>0</v>
      </c>
      <c r="K194" s="1">
        <v>9</v>
      </c>
      <c r="L194" s="1">
        <v>9</v>
      </c>
    </row>
    <row r="195" spans="1:12" x14ac:dyDescent="0.25">
      <c r="A195" s="15" t="s">
        <v>141</v>
      </c>
      <c r="B195" s="1"/>
      <c r="C195" s="1"/>
      <c r="D195" s="1">
        <v>0</v>
      </c>
      <c r="E195" s="1">
        <v>0</v>
      </c>
      <c r="F195" s="1">
        <v>0</v>
      </c>
      <c r="G195" s="1">
        <v>7</v>
      </c>
      <c r="H195" s="1">
        <v>0</v>
      </c>
      <c r="I195" s="1">
        <v>14</v>
      </c>
      <c r="J195" s="1">
        <v>0</v>
      </c>
      <c r="K195" s="1">
        <v>21</v>
      </c>
      <c r="L195" s="1">
        <v>21</v>
      </c>
    </row>
    <row r="196" spans="1:12" x14ac:dyDescent="0.25">
      <c r="A196" s="15" t="s">
        <v>142</v>
      </c>
      <c r="B196" s="1"/>
      <c r="C196" s="1"/>
      <c r="D196" s="1">
        <v>24</v>
      </c>
      <c r="E196" s="1">
        <v>0</v>
      </c>
      <c r="F196" s="1">
        <v>24</v>
      </c>
      <c r="G196" s="1">
        <v>422</v>
      </c>
      <c r="H196" s="1">
        <v>0</v>
      </c>
      <c r="I196" s="1">
        <v>70</v>
      </c>
      <c r="J196" s="1">
        <v>2</v>
      </c>
      <c r="K196" s="1">
        <v>494</v>
      </c>
      <c r="L196" s="1">
        <v>518</v>
      </c>
    </row>
    <row r="197" spans="1:12" x14ac:dyDescent="0.25">
      <c r="A197" s="15" t="s">
        <v>143</v>
      </c>
      <c r="B197" s="1"/>
      <c r="C197" s="1"/>
      <c r="D197" s="1">
        <v>2</v>
      </c>
      <c r="E197" s="1">
        <v>0</v>
      </c>
      <c r="F197" s="1">
        <v>2</v>
      </c>
      <c r="G197" s="1">
        <v>0</v>
      </c>
      <c r="H197" s="1">
        <v>0</v>
      </c>
      <c r="I197" s="1">
        <v>47</v>
      </c>
      <c r="J197" s="1">
        <v>1</v>
      </c>
      <c r="K197" s="1">
        <v>48</v>
      </c>
      <c r="L197" s="1">
        <v>50</v>
      </c>
    </row>
    <row r="198" spans="1:12" x14ac:dyDescent="0.25">
      <c r="A198" s="15" t="s">
        <v>144</v>
      </c>
      <c r="B198" s="1"/>
      <c r="C198" s="1"/>
      <c r="D198" s="1">
        <v>1</v>
      </c>
      <c r="E198" s="1">
        <v>0</v>
      </c>
      <c r="F198" s="1">
        <v>1</v>
      </c>
      <c r="G198" s="1">
        <v>4</v>
      </c>
      <c r="H198" s="1">
        <v>0</v>
      </c>
      <c r="I198" s="1">
        <v>18</v>
      </c>
      <c r="J198" s="1">
        <v>0</v>
      </c>
      <c r="K198" s="1">
        <v>22</v>
      </c>
      <c r="L198" s="1">
        <v>23</v>
      </c>
    </row>
    <row r="199" spans="1:12" x14ac:dyDescent="0.25">
      <c r="A199" s="15" t="s">
        <v>145</v>
      </c>
      <c r="B199" s="1"/>
      <c r="C199" s="1"/>
      <c r="D199" s="1">
        <v>11</v>
      </c>
      <c r="E199" s="1">
        <v>1</v>
      </c>
      <c r="F199" s="1">
        <v>12</v>
      </c>
      <c r="G199" s="1">
        <v>144</v>
      </c>
      <c r="H199" s="1">
        <v>0</v>
      </c>
      <c r="I199" s="1">
        <v>89</v>
      </c>
      <c r="J199" s="1">
        <v>0</v>
      </c>
      <c r="K199" s="1">
        <v>233</v>
      </c>
      <c r="L199" s="1">
        <v>245</v>
      </c>
    </row>
    <row r="200" spans="1:12" x14ac:dyDescent="0.25">
      <c r="A200" s="15" t="s">
        <v>146</v>
      </c>
      <c r="B200" s="1"/>
      <c r="C200" s="1"/>
      <c r="D200" s="1">
        <v>4</v>
      </c>
      <c r="E200" s="1">
        <v>0</v>
      </c>
      <c r="F200" s="1">
        <v>4</v>
      </c>
      <c r="G200" s="1">
        <v>94</v>
      </c>
      <c r="H200" s="1">
        <v>1</v>
      </c>
      <c r="I200" s="1">
        <v>94</v>
      </c>
      <c r="J200" s="1">
        <v>1</v>
      </c>
      <c r="K200" s="1">
        <v>190</v>
      </c>
      <c r="L200" s="1">
        <v>194</v>
      </c>
    </row>
    <row r="201" spans="1:12" x14ac:dyDescent="0.25">
      <c r="A201" s="15" t="s">
        <v>277</v>
      </c>
      <c r="B201" s="1"/>
      <c r="C201" s="1"/>
      <c r="D201" s="1">
        <v>0</v>
      </c>
      <c r="E201" s="1">
        <v>0</v>
      </c>
      <c r="F201" s="1">
        <v>0</v>
      </c>
      <c r="G201" s="1">
        <v>0</v>
      </c>
      <c r="H201" s="1">
        <v>0</v>
      </c>
      <c r="I201" s="1">
        <v>23</v>
      </c>
      <c r="J201" s="1">
        <v>1</v>
      </c>
      <c r="K201" s="1">
        <v>24</v>
      </c>
      <c r="L201" s="1">
        <v>24</v>
      </c>
    </row>
    <row r="202" spans="1:12" x14ac:dyDescent="0.25">
      <c r="A202" s="15" t="s">
        <v>147</v>
      </c>
      <c r="B202" s="1"/>
      <c r="C202" s="1"/>
      <c r="D202" s="1">
        <v>9</v>
      </c>
      <c r="E202" s="1">
        <v>0</v>
      </c>
      <c r="F202" s="1">
        <v>9</v>
      </c>
      <c r="G202" s="1">
        <v>0</v>
      </c>
      <c r="H202" s="1">
        <v>0</v>
      </c>
      <c r="I202" s="1">
        <v>187</v>
      </c>
      <c r="J202" s="1">
        <v>1</v>
      </c>
      <c r="K202" s="1">
        <v>188</v>
      </c>
      <c r="L202" s="1">
        <v>197</v>
      </c>
    </row>
    <row r="203" spans="1:12" x14ac:dyDescent="0.25">
      <c r="A203" s="15" t="s">
        <v>148</v>
      </c>
      <c r="B203" s="1"/>
      <c r="C203" s="1"/>
      <c r="D203" s="1">
        <v>7</v>
      </c>
      <c r="E203" s="1">
        <v>0</v>
      </c>
      <c r="F203" s="1">
        <v>7</v>
      </c>
      <c r="G203" s="1">
        <v>0</v>
      </c>
      <c r="H203" s="1">
        <v>0</v>
      </c>
      <c r="I203" s="1">
        <v>128</v>
      </c>
      <c r="J203" s="1">
        <v>0</v>
      </c>
      <c r="K203" s="1">
        <v>128</v>
      </c>
      <c r="L203" s="1">
        <v>135</v>
      </c>
    </row>
    <row r="204" spans="1:12" x14ac:dyDescent="0.25">
      <c r="A204" s="15" t="s">
        <v>149</v>
      </c>
      <c r="B204" s="1"/>
      <c r="C204" s="1"/>
      <c r="D204" s="1">
        <v>45</v>
      </c>
      <c r="E204" s="1">
        <v>0</v>
      </c>
      <c r="F204" s="1">
        <v>45</v>
      </c>
      <c r="G204" s="1">
        <v>57</v>
      </c>
      <c r="H204" s="1">
        <v>0</v>
      </c>
      <c r="I204" s="1">
        <v>1068</v>
      </c>
      <c r="J204" s="1">
        <v>12</v>
      </c>
      <c r="K204" s="1">
        <v>1137</v>
      </c>
      <c r="L204" s="1">
        <v>1182</v>
      </c>
    </row>
    <row r="205" spans="1:12" x14ac:dyDescent="0.25">
      <c r="A205" s="15" t="s">
        <v>282</v>
      </c>
      <c r="B205" s="1"/>
      <c r="C205" s="1"/>
      <c r="D205" s="1">
        <v>1</v>
      </c>
      <c r="E205" s="1">
        <v>0</v>
      </c>
      <c r="F205" s="1">
        <v>1</v>
      </c>
      <c r="G205" s="1">
        <v>0</v>
      </c>
      <c r="H205" s="1">
        <v>0</v>
      </c>
      <c r="I205" s="1">
        <v>3</v>
      </c>
      <c r="J205" s="1">
        <v>0</v>
      </c>
      <c r="K205" s="1">
        <v>3</v>
      </c>
      <c r="L205" s="1">
        <v>4</v>
      </c>
    </row>
    <row r="206" spans="1:12" x14ac:dyDescent="0.25">
      <c r="A206" s="15" t="s">
        <v>150</v>
      </c>
      <c r="B206" s="1"/>
      <c r="C206" s="1"/>
      <c r="D206" s="1">
        <v>1</v>
      </c>
      <c r="E206" s="1">
        <v>0</v>
      </c>
      <c r="F206" s="1">
        <v>1</v>
      </c>
      <c r="G206" s="1">
        <v>0</v>
      </c>
      <c r="H206" s="1">
        <v>0</v>
      </c>
      <c r="I206" s="1">
        <v>19</v>
      </c>
      <c r="J206" s="1">
        <v>0</v>
      </c>
      <c r="K206" s="1">
        <v>19</v>
      </c>
      <c r="L206" s="1">
        <v>20</v>
      </c>
    </row>
    <row r="207" spans="1:12" x14ac:dyDescent="0.25">
      <c r="A207" s="15" t="s">
        <v>151</v>
      </c>
      <c r="B207" s="1"/>
      <c r="C207" s="1"/>
      <c r="D207" s="1">
        <v>4</v>
      </c>
      <c r="E207" s="1">
        <v>0</v>
      </c>
      <c r="F207" s="1">
        <v>4</v>
      </c>
      <c r="G207" s="1">
        <v>0</v>
      </c>
      <c r="H207" s="1">
        <v>0</v>
      </c>
      <c r="I207" s="1">
        <v>74</v>
      </c>
      <c r="J207" s="1">
        <v>0</v>
      </c>
      <c r="K207" s="1">
        <v>74</v>
      </c>
      <c r="L207" s="1">
        <v>78</v>
      </c>
    </row>
    <row r="208" spans="1:12" x14ac:dyDescent="0.25">
      <c r="A208" s="15" t="s">
        <v>153</v>
      </c>
      <c r="B208" s="1"/>
      <c r="C208" s="1"/>
      <c r="D208" s="1">
        <v>8</v>
      </c>
      <c r="E208" s="1">
        <v>0</v>
      </c>
      <c r="F208" s="1">
        <v>8</v>
      </c>
      <c r="G208" s="1">
        <v>22</v>
      </c>
      <c r="H208" s="1">
        <v>0</v>
      </c>
      <c r="I208" s="1">
        <v>152</v>
      </c>
      <c r="J208" s="1">
        <v>0</v>
      </c>
      <c r="K208" s="1">
        <v>174</v>
      </c>
      <c r="L208" s="1">
        <v>182</v>
      </c>
    </row>
    <row r="209" spans="1:12" x14ac:dyDescent="0.25">
      <c r="A209" s="15" t="s">
        <v>154</v>
      </c>
      <c r="B209" s="1"/>
      <c r="C209" s="1"/>
      <c r="D209" s="1">
        <v>3</v>
      </c>
      <c r="E209" s="1">
        <v>0</v>
      </c>
      <c r="F209" s="1">
        <v>3</v>
      </c>
      <c r="G209" s="1">
        <v>15</v>
      </c>
      <c r="H209" s="1">
        <v>0</v>
      </c>
      <c r="I209" s="1">
        <v>41</v>
      </c>
      <c r="J209" s="1">
        <v>0</v>
      </c>
      <c r="K209" s="1">
        <v>56</v>
      </c>
      <c r="L209" s="1">
        <v>59</v>
      </c>
    </row>
    <row r="210" spans="1:12" x14ac:dyDescent="0.25">
      <c r="A210" s="15" t="s">
        <v>155</v>
      </c>
      <c r="B210" s="1"/>
      <c r="C210" s="1"/>
      <c r="D210" s="1">
        <v>2</v>
      </c>
      <c r="E210" s="1">
        <v>0</v>
      </c>
      <c r="F210" s="1">
        <v>2</v>
      </c>
      <c r="G210" s="1">
        <v>0</v>
      </c>
      <c r="H210" s="1">
        <v>0</v>
      </c>
      <c r="I210" s="1">
        <v>40</v>
      </c>
      <c r="J210" s="1">
        <v>0</v>
      </c>
      <c r="K210" s="1">
        <v>40</v>
      </c>
      <c r="L210" s="1">
        <v>42</v>
      </c>
    </row>
    <row r="211" spans="1:12" x14ac:dyDescent="0.25">
      <c r="A211" s="15" t="s">
        <v>156</v>
      </c>
      <c r="B211" s="1"/>
      <c r="C211" s="1"/>
      <c r="D211" s="1">
        <v>2</v>
      </c>
      <c r="E211" s="1">
        <v>0</v>
      </c>
      <c r="F211" s="1">
        <v>2</v>
      </c>
      <c r="G211" s="1">
        <v>4</v>
      </c>
      <c r="H211" s="1">
        <v>0</v>
      </c>
      <c r="I211" s="1">
        <v>36</v>
      </c>
      <c r="J211" s="1">
        <v>0</v>
      </c>
      <c r="K211" s="1">
        <v>40</v>
      </c>
      <c r="L211" s="1">
        <v>42</v>
      </c>
    </row>
    <row r="212" spans="1:12" x14ac:dyDescent="0.25">
      <c r="A212" s="15" t="s">
        <v>157</v>
      </c>
      <c r="B212" s="1"/>
      <c r="C212" s="1"/>
      <c r="D212" s="1">
        <v>45</v>
      </c>
      <c r="E212" s="1">
        <v>4</v>
      </c>
      <c r="F212" s="1">
        <v>49</v>
      </c>
      <c r="G212" s="1">
        <v>251</v>
      </c>
      <c r="H212" s="1">
        <v>0</v>
      </c>
      <c r="I212" s="1">
        <v>572</v>
      </c>
      <c r="J212" s="1">
        <v>22</v>
      </c>
      <c r="K212" s="1">
        <v>845</v>
      </c>
      <c r="L212" s="1">
        <v>894</v>
      </c>
    </row>
    <row r="213" spans="1:12" x14ac:dyDescent="0.25">
      <c r="A213" s="15" t="s">
        <v>158</v>
      </c>
      <c r="B213" s="1"/>
      <c r="C213" s="1"/>
      <c r="D213" s="1">
        <v>2</v>
      </c>
      <c r="E213" s="1">
        <v>0</v>
      </c>
      <c r="F213" s="1">
        <v>2</v>
      </c>
      <c r="G213" s="1">
        <v>0</v>
      </c>
      <c r="H213" s="1">
        <v>0</v>
      </c>
      <c r="I213" s="1">
        <v>27</v>
      </c>
      <c r="J213" s="1">
        <v>0</v>
      </c>
      <c r="K213" s="1">
        <v>27</v>
      </c>
      <c r="L213" s="1">
        <v>29</v>
      </c>
    </row>
    <row r="214" spans="1:12" x14ac:dyDescent="0.25">
      <c r="A214" s="15" t="s">
        <v>159</v>
      </c>
      <c r="B214" s="1"/>
      <c r="C214" s="1"/>
      <c r="D214" s="1">
        <v>37</v>
      </c>
      <c r="E214" s="1">
        <v>0</v>
      </c>
      <c r="F214" s="1">
        <v>37</v>
      </c>
      <c r="G214" s="1">
        <v>147</v>
      </c>
      <c r="H214" s="1">
        <v>0</v>
      </c>
      <c r="I214" s="1">
        <v>486</v>
      </c>
      <c r="J214" s="1">
        <v>6</v>
      </c>
      <c r="K214" s="1">
        <v>639</v>
      </c>
      <c r="L214" s="1">
        <v>676</v>
      </c>
    </row>
    <row r="215" spans="1:12" x14ac:dyDescent="0.25">
      <c r="A215" s="15" t="s">
        <v>406</v>
      </c>
      <c r="B215" s="1"/>
      <c r="C215" s="1"/>
      <c r="D215" s="1">
        <v>3</v>
      </c>
      <c r="E215" s="1">
        <v>2</v>
      </c>
      <c r="F215" s="1">
        <v>5</v>
      </c>
      <c r="G215" s="1">
        <v>5</v>
      </c>
      <c r="H215" s="1">
        <v>0</v>
      </c>
      <c r="I215" s="1">
        <v>98</v>
      </c>
      <c r="J215" s="1">
        <v>4</v>
      </c>
      <c r="K215" s="1">
        <v>107</v>
      </c>
      <c r="L215" s="1">
        <v>112</v>
      </c>
    </row>
    <row r="216" spans="1:12" x14ac:dyDescent="0.25">
      <c r="A216" s="15" t="s">
        <v>407</v>
      </c>
      <c r="B216" s="1"/>
      <c r="C216" s="1"/>
      <c r="D216" s="1">
        <v>1</v>
      </c>
      <c r="E216" s="1">
        <v>0</v>
      </c>
      <c r="F216" s="1">
        <v>1</v>
      </c>
      <c r="G216" s="1">
        <v>0</v>
      </c>
      <c r="H216" s="1">
        <v>0</v>
      </c>
      <c r="I216" s="1">
        <v>26</v>
      </c>
      <c r="J216" s="1">
        <v>0</v>
      </c>
      <c r="K216" s="1">
        <v>26</v>
      </c>
      <c r="L216" s="1">
        <v>27</v>
      </c>
    </row>
    <row r="217" spans="1:12" x14ac:dyDescent="0.25">
      <c r="A217" s="15" t="s">
        <v>160</v>
      </c>
      <c r="B217" s="1"/>
      <c r="C217" s="1"/>
      <c r="D217" s="1">
        <v>6</v>
      </c>
      <c r="E217" s="1">
        <v>0</v>
      </c>
      <c r="F217" s="1">
        <v>6</v>
      </c>
      <c r="G217" s="1">
        <v>0</v>
      </c>
      <c r="H217" s="1">
        <v>0</v>
      </c>
      <c r="I217" s="1">
        <v>103</v>
      </c>
      <c r="J217" s="1">
        <v>0</v>
      </c>
      <c r="K217" s="1">
        <v>103</v>
      </c>
      <c r="L217" s="1">
        <v>109</v>
      </c>
    </row>
    <row r="218" spans="1:12" x14ac:dyDescent="0.25">
      <c r="A218" s="15" t="s">
        <v>408</v>
      </c>
      <c r="B218" s="1"/>
      <c r="C218" s="1"/>
      <c r="D218" s="1">
        <v>7</v>
      </c>
      <c r="E218" s="1">
        <v>0</v>
      </c>
      <c r="F218" s="1">
        <v>7</v>
      </c>
      <c r="G218" s="1">
        <v>0</v>
      </c>
      <c r="H218" s="1">
        <v>0</v>
      </c>
      <c r="I218" s="1">
        <v>169</v>
      </c>
      <c r="J218" s="1">
        <v>0</v>
      </c>
      <c r="K218" s="1">
        <v>169</v>
      </c>
      <c r="L218" s="1">
        <v>176</v>
      </c>
    </row>
    <row r="219" spans="1:12" x14ac:dyDescent="0.25">
      <c r="A219" s="15" t="s">
        <v>161</v>
      </c>
      <c r="B219" s="1"/>
      <c r="C219" s="1"/>
      <c r="D219" s="1">
        <v>8</v>
      </c>
      <c r="E219" s="1">
        <v>0</v>
      </c>
      <c r="F219" s="1">
        <v>8</v>
      </c>
      <c r="G219" s="1">
        <v>45</v>
      </c>
      <c r="H219" s="1">
        <v>0</v>
      </c>
      <c r="I219" s="1">
        <v>117</v>
      </c>
      <c r="J219" s="1">
        <v>2</v>
      </c>
      <c r="K219" s="1">
        <v>164</v>
      </c>
      <c r="L219" s="1">
        <v>172</v>
      </c>
    </row>
    <row r="220" spans="1:12" x14ac:dyDescent="0.25">
      <c r="A220" s="15" t="s">
        <v>162</v>
      </c>
      <c r="B220" s="1"/>
      <c r="C220" s="1"/>
      <c r="D220" s="1">
        <v>0</v>
      </c>
      <c r="E220" s="1">
        <v>0</v>
      </c>
      <c r="F220" s="1">
        <v>0</v>
      </c>
      <c r="G220" s="1">
        <v>0</v>
      </c>
      <c r="H220" s="1">
        <v>0</v>
      </c>
      <c r="I220" s="1">
        <v>2</v>
      </c>
      <c r="J220" s="1">
        <v>0</v>
      </c>
      <c r="K220" s="1">
        <v>2</v>
      </c>
      <c r="L220" s="1">
        <v>2</v>
      </c>
    </row>
    <row r="221" spans="1:12" x14ac:dyDescent="0.25">
      <c r="A221" s="15" t="s">
        <v>163</v>
      </c>
      <c r="B221" s="1"/>
      <c r="C221" s="1"/>
      <c r="D221" s="1">
        <v>1</v>
      </c>
      <c r="E221" s="1">
        <v>0</v>
      </c>
      <c r="F221" s="1">
        <v>1</v>
      </c>
      <c r="G221" s="1">
        <v>0</v>
      </c>
      <c r="H221" s="1">
        <v>0</v>
      </c>
      <c r="I221" s="1">
        <v>19</v>
      </c>
      <c r="J221" s="1">
        <v>0</v>
      </c>
      <c r="K221" s="1">
        <v>19</v>
      </c>
      <c r="L221" s="1">
        <v>20</v>
      </c>
    </row>
    <row r="222" spans="1:12" x14ac:dyDescent="0.25">
      <c r="A222" s="15" t="s">
        <v>603</v>
      </c>
      <c r="B222" s="1"/>
      <c r="C222" s="1"/>
      <c r="D222" s="1">
        <v>5</v>
      </c>
      <c r="E222" s="1">
        <v>0</v>
      </c>
      <c r="F222" s="1">
        <v>5</v>
      </c>
      <c r="G222" s="1">
        <v>0</v>
      </c>
      <c r="H222" s="1">
        <v>0</v>
      </c>
      <c r="I222" s="1">
        <v>78</v>
      </c>
      <c r="J222" s="1">
        <v>0</v>
      </c>
      <c r="K222" s="1">
        <v>78</v>
      </c>
      <c r="L222" s="1">
        <v>83</v>
      </c>
    </row>
    <row r="223" spans="1:12" x14ac:dyDescent="0.25">
      <c r="A223" s="15" t="s">
        <v>164</v>
      </c>
      <c r="B223" s="1"/>
      <c r="C223" s="1"/>
      <c r="D223" s="1">
        <v>2</v>
      </c>
      <c r="E223" s="1">
        <v>0</v>
      </c>
      <c r="F223" s="1">
        <v>2</v>
      </c>
      <c r="G223" s="1">
        <v>34</v>
      </c>
      <c r="H223" s="1">
        <v>0</v>
      </c>
      <c r="I223" s="1">
        <v>20</v>
      </c>
      <c r="J223" s="1">
        <v>0</v>
      </c>
      <c r="K223" s="1">
        <v>54</v>
      </c>
      <c r="L223" s="1">
        <v>56</v>
      </c>
    </row>
    <row r="224" spans="1:12" x14ac:dyDescent="0.25">
      <c r="A224" s="15" t="s">
        <v>604</v>
      </c>
      <c r="B224" s="1"/>
      <c r="C224" s="1"/>
      <c r="D224" s="1">
        <v>1</v>
      </c>
      <c r="E224" s="1">
        <v>0</v>
      </c>
      <c r="F224" s="1">
        <v>1</v>
      </c>
      <c r="G224" s="1">
        <v>0</v>
      </c>
      <c r="H224" s="1">
        <v>0</v>
      </c>
      <c r="I224" s="1">
        <v>5</v>
      </c>
      <c r="J224" s="1">
        <v>0</v>
      </c>
      <c r="K224" s="1">
        <v>5</v>
      </c>
      <c r="L224" s="1">
        <v>6</v>
      </c>
    </row>
    <row r="225" spans="1:12" x14ac:dyDescent="0.25">
      <c r="A225" s="15" t="s">
        <v>409</v>
      </c>
      <c r="B225" s="1"/>
      <c r="C225" s="1"/>
      <c r="D225" s="1">
        <v>98</v>
      </c>
      <c r="E225" s="1">
        <v>4</v>
      </c>
      <c r="F225" s="1">
        <v>102</v>
      </c>
      <c r="G225" s="1">
        <v>1792</v>
      </c>
      <c r="H225" s="1">
        <v>5</v>
      </c>
      <c r="I225" s="1">
        <v>2601</v>
      </c>
      <c r="J225" s="1">
        <v>22</v>
      </c>
      <c r="K225" s="1">
        <v>4420</v>
      </c>
      <c r="L225" s="1">
        <v>4522</v>
      </c>
    </row>
    <row r="226" spans="1:12" x14ac:dyDescent="0.25">
      <c r="A226" s="15" t="s">
        <v>165</v>
      </c>
      <c r="B226" s="1"/>
      <c r="C226" s="1"/>
      <c r="D226" s="1">
        <v>16</v>
      </c>
      <c r="E226" s="1">
        <v>0</v>
      </c>
      <c r="F226" s="1">
        <v>16</v>
      </c>
      <c r="G226" s="1">
        <v>135</v>
      </c>
      <c r="H226" s="1">
        <v>0</v>
      </c>
      <c r="I226" s="1">
        <v>133</v>
      </c>
      <c r="J226" s="1">
        <v>0</v>
      </c>
      <c r="K226" s="1">
        <v>268</v>
      </c>
      <c r="L226" s="1">
        <v>284</v>
      </c>
    </row>
    <row r="227" spans="1:12" x14ac:dyDescent="0.25">
      <c r="A227" s="15" t="s">
        <v>166</v>
      </c>
      <c r="B227" s="1"/>
      <c r="C227" s="1"/>
      <c r="D227" s="1">
        <v>11</v>
      </c>
      <c r="E227" s="1">
        <v>0</v>
      </c>
      <c r="F227" s="1">
        <v>11</v>
      </c>
      <c r="G227" s="1">
        <v>0</v>
      </c>
      <c r="H227" s="1">
        <v>0</v>
      </c>
      <c r="I227" s="1">
        <v>162</v>
      </c>
      <c r="J227" s="1">
        <v>0</v>
      </c>
      <c r="K227" s="1">
        <v>162</v>
      </c>
      <c r="L227" s="1">
        <v>173</v>
      </c>
    </row>
    <row r="228" spans="1:12" x14ac:dyDescent="0.25">
      <c r="A228" s="15" t="s">
        <v>167</v>
      </c>
      <c r="B228" s="1"/>
      <c r="C228" s="1"/>
      <c r="D228" s="1">
        <v>2</v>
      </c>
      <c r="E228" s="1">
        <v>0</v>
      </c>
      <c r="F228" s="1">
        <v>2</v>
      </c>
      <c r="G228" s="1">
        <v>0</v>
      </c>
      <c r="H228" s="1">
        <v>0</v>
      </c>
      <c r="I228" s="1">
        <v>20</v>
      </c>
      <c r="J228" s="1">
        <v>0</v>
      </c>
      <c r="K228" s="1">
        <v>20</v>
      </c>
      <c r="L228" s="1">
        <v>22</v>
      </c>
    </row>
    <row r="229" spans="1:12" x14ac:dyDescent="0.25">
      <c r="A229" s="15" t="s">
        <v>168</v>
      </c>
      <c r="B229" s="1"/>
      <c r="C229" s="1"/>
      <c r="D229" s="1">
        <v>9</v>
      </c>
      <c r="E229" s="1">
        <v>0</v>
      </c>
      <c r="F229" s="1">
        <v>9</v>
      </c>
      <c r="G229" s="1">
        <v>34</v>
      </c>
      <c r="H229" s="1">
        <v>0</v>
      </c>
      <c r="I229" s="1">
        <v>135</v>
      </c>
      <c r="J229" s="1">
        <v>1</v>
      </c>
      <c r="K229" s="1">
        <v>170</v>
      </c>
      <c r="L229" s="1">
        <v>179</v>
      </c>
    </row>
    <row r="230" spans="1:12" x14ac:dyDescent="0.25">
      <c r="A230" s="15" t="s">
        <v>410</v>
      </c>
      <c r="B230" s="1"/>
      <c r="C230" s="1"/>
      <c r="D230" s="1">
        <v>0</v>
      </c>
      <c r="E230" s="1">
        <v>0</v>
      </c>
      <c r="F230" s="1">
        <v>0</v>
      </c>
      <c r="G230" s="1">
        <v>0</v>
      </c>
      <c r="H230" s="1">
        <v>0</v>
      </c>
      <c r="I230" s="1">
        <v>2</v>
      </c>
      <c r="J230" s="1">
        <v>0</v>
      </c>
      <c r="K230" s="1">
        <v>2</v>
      </c>
      <c r="L230" s="1">
        <v>2</v>
      </c>
    </row>
    <row r="231" spans="1:12" x14ac:dyDescent="0.25">
      <c r="A231" s="15" t="s">
        <v>169</v>
      </c>
      <c r="B231" s="1"/>
      <c r="C231" s="1"/>
      <c r="D231" s="1">
        <v>7</v>
      </c>
      <c r="E231" s="1">
        <v>0</v>
      </c>
      <c r="F231" s="1">
        <v>7</v>
      </c>
      <c r="G231" s="1">
        <v>87</v>
      </c>
      <c r="H231" s="1">
        <v>0</v>
      </c>
      <c r="I231" s="1">
        <v>154</v>
      </c>
      <c r="J231" s="1">
        <v>0</v>
      </c>
      <c r="K231" s="1">
        <v>241</v>
      </c>
      <c r="L231" s="1">
        <v>248</v>
      </c>
    </row>
    <row r="232" spans="1:12" x14ac:dyDescent="0.25">
      <c r="A232" s="15" t="s">
        <v>655</v>
      </c>
      <c r="B232" s="1"/>
      <c r="C232" s="1"/>
      <c r="D232" s="1">
        <v>22</v>
      </c>
      <c r="E232" s="1">
        <v>0</v>
      </c>
      <c r="F232" s="1">
        <v>22</v>
      </c>
      <c r="G232" s="1">
        <v>169</v>
      </c>
      <c r="H232" s="1">
        <v>2</v>
      </c>
      <c r="I232" s="1">
        <v>421</v>
      </c>
      <c r="J232" s="1">
        <v>3</v>
      </c>
      <c r="K232" s="1">
        <v>595</v>
      </c>
      <c r="L232" s="1">
        <v>617</v>
      </c>
    </row>
    <row r="233" spans="1:12" x14ac:dyDescent="0.25">
      <c r="A233" s="15" t="s">
        <v>170</v>
      </c>
      <c r="B233" s="1"/>
      <c r="C233" s="1"/>
      <c r="D233" s="1">
        <v>0</v>
      </c>
      <c r="E233" s="1">
        <v>0</v>
      </c>
      <c r="F233" s="1">
        <v>0</v>
      </c>
      <c r="G233" s="1">
        <v>0</v>
      </c>
      <c r="H233" s="1">
        <v>0</v>
      </c>
      <c r="I233" s="1">
        <v>5</v>
      </c>
      <c r="J233" s="1">
        <v>0</v>
      </c>
      <c r="K233" s="1">
        <v>5</v>
      </c>
      <c r="L233" s="1">
        <v>5</v>
      </c>
    </row>
    <row r="234" spans="1:12" x14ac:dyDescent="0.25">
      <c r="A234" s="15" t="s">
        <v>171</v>
      </c>
      <c r="B234" s="1"/>
      <c r="C234" s="1"/>
      <c r="D234" s="1">
        <v>0</v>
      </c>
      <c r="E234" s="1">
        <v>0</v>
      </c>
      <c r="F234" s="1">
        <v>0</v>
      </c>
      <c r="G234" s="1">
        <v>0</v>
      </c>
      <c r="H234" s="1">
        <v>0</v>
      </c>
      <c r="I234" s="1">
        <v>6</v>
      </c>
      <c r="J234" s="1">
        <v>0</v>
      </c>
      <c r="K234" s="1">
        <v>6</v>
      </c>
      <c r="L234" s="1">
        <v>6</v>
      </c>
    </row>
    <row r="235" spans="1:12" x14ac:dyDescent="0.25">
      <c r="A235" s="15" t="s">
        <v>172</v>
      </c>
      <c r="B235" s="1"/>
      <c r="C235" s="1"/>
      <c r="D235" s="1">
        <v>21</v>
      </c>
      <c r="E235" s="1">
        <v>0</v>
      </c>
      <c r="F235" s="1">
        <v>21</v>
      </c>
      <c r="G235" s="1">
        <v>375</v>
      </c>
      <c r="H235" s="1">
        <v>0</v>
      </c>
      <c r="I235" s="1">
        <v>197</v>
      </c>
      <c r="J235" s="1">
        <v>1</v>
      </c>
      <c r="K235" s="1">
        <v>573</v>
      </c>
      <c r="L235" s="1">
        <v>594</v>
      </c>
    </row>
    <row r="236" spans="1:12" x14ac:dyDescent="0.25">
      <c r="A236" s="15" t="s">
        <v>173</v>
      </c>
      <c r="B236" s="1"/>
      <c r="C236" s="1"/>
      <c r="D236" s="1">
        <v>13</v>
      </c>
      <c r="E236" s="1">
        <v>1</v>
      </c>
      <c r="F236" s="1">
        <v>14</v>
      </c>
      <c r="G236" s="1">
        <v>68</v>
      </c>
      <c r="H236" s="1">
        <v>0</v>
      </c>
      <c r="I236" s="1">
        <v>225</v>
      </c>
      <c r="J236" s="1">
        <v>2</v>
      </c>
      <c r="K236" s="1">
        <v>295</v>
      </c>
      <c r="L236" s="1">
        <v>309</v>
      </c>
    </row>
    <row r="237" spans="1:12" x14ac:dyDescent="0.25">
      <c r="A237" s="15" t="s">
        <v>174</v>
      </c>
      <c r="B237" s="1"/>
      <c r="C237" s="1"/>
      <c r="D237" s="1">
        <v>3</v>
      </c>
      <c r="E237" s="1">
        <v>0</v>
      </c>
      <c r="F237" s="1">
        <v>3</v>
      </c>
      <c r="G237" s="1">
        <v>0</v>
      </c>
      <c r="H237" s="1">
        <v>0</v>
      </c>
      <c r="I237" s="1">
        <v>33</v>
      </c>
      <c r="J237" s="1">
        <v>0</v>
      </c>
      <c r="K237" s="1">
        <v>33</v>
      </c>
      <c r="L237" s="1">
        <v>36</v>
      </c>
    </row>
    <row r="238" spans="1:12" x14ac:dyDescent="0.25">
      <c r="A238" s="15" t="s">
        <v>607</v>
      </c>
      <c r="B238" s="1"/>
      <c r="C238" s="1"/>
      <c r="D238" s="1">
        <v>2</v>
      </c>
      <c r="E238" s="1">
        <v>0</v>
      </c>
      <c r="F238" s="1">
        <v>2</v>
      </c>
      <c r="G238" s="1">
        <v>5</v>
      </c>
      <c r="H238" s="1">
        <v>0</v>
      </c>
      <c r="I238" s="1">
        <v>32</v>
      </c>
      <c r="J238" s="1">
        <v>0</v>
      </c>
      <c r="K238" s="1">
        <v>37</v>
      </c>
      <c r="L238" s="1">
        <v>39</v>
      </c>
    </row>
    <row r="239" spans="1:12" x14ac:dyDescent="0.25">
      <c r="A239" s="15" t="s">
        <v>176</v>
      </c>
      <c r="B239" s="1"/>
      <c r="C239" s="1"/>
      <c r="D239" s="1">
        <v>22</v>
      </c>
      <c r="E239" s="1">
        <v>2</v>
      </c>
      <c r="F239" s="1">
        <v>24</v>
      </c>
      <c r="G239" s="1">
        <v>328</v>
      </c>
      <c r="H239" s="1">
        <v>0</v>
      </c>
      <c r="I239" s="1">
        <v>164</v>
      </c>
      <c r="J239" s="1">
        <v>3</v>
      </c>
      <c r="K239" s="1">
        <v>495</v>
      </c>
      <c r="L239" s="1">
        <v>519</v>
      </c>
    </row>
    <row r="240" spans="1:12" x14ac:dyDescent="0.25">
      <c r="A240" s="15" t="s">
        <v>177</v>
      </c>
      <c r="B240" s="1"/>
      <c r="C240" s="1"/>
      <c r="D240" s="1">
        <v>6</v>
      </c>
      <c r="E240" s="1">
        <v>0</v>
      </c>
      <c r="F240" s="1">
        <v>6</v>
      </c>
      <c r="G240" s="1">
        <v>38</v>
      </c>
      <c r="H240" s="1">
        <v>0</v>
      </c>
      <c r="I240" s="1">
        <v>59</v>
      </c>
      <c r="J240" s="1">
        <v>1</v>
      </c>
      <c r="K240" s="1">
        <v>98</v>
      </c>
      <c r="L240" s="1">
        <v>104</v>
      </c>
    </row>
    <row r="241" spans="1:12" x14ac:dyDescent="0.25">
      <c r="A241" s="15" t="s">
        <v>178</v>
      </c>
      <c r="B241" s="1"/>
      <c r="C241" s="1"/>
      <c r="D241" s="1">
        <v>1</v>
      </c>
      <c r="E241" s="1">
        <v>0</v>
      </c>
      <c r="F241" s="1">
        <v>1</v>
      </c>
      <c r="G241" s="1">
        <v>0</v>
      </c>
      <c r="H241" s="1">
        <v>0</v>
      </c>
      <c r="I241" s="1">
        <v>12</v>
      </c>
      <c r="J241" s="1">
        <v>0</v>
      </c>
      <c r="K241" s="1">
        <v>12</v>
      </c>
      <c r="L241" s="1">
        <v>13</v>
      </c>
    </row>
    <row r="242" spans="1:12" x14ac:dyDescent="0.25">
      <c r="A242" s="15" t="s">
        <v>179</v>
      </c>
      <c r="B242" s="1"/>
      <c r="C242" s="1"/>
      <c r="D242" s="1">
        <v>68</v>
      </c>
      <c r="E242" s="1">
        <v>0</v>
      </c>
      <c r="F242" s="1">
        <v>68</v>
      </c>
      <c r="G242" s="1">
        <v>832</v>
      </c>
      <c r="H242" s="1">
        <v>0</v>
      </c>
      <c r="I242" s="1">
        <v>889</v>
      </c>
      <c r="J242" s="1">
        <v>5</v>
      </c>
      <c r="K242" s="1">
        <v>1726</v>
      </c>
      <c r="L242" s="1">
        <v>1794</v>
      </c>
    </row>
    <row r="243" spans="1:12" x14ac:dyDescent="0.25">
      <c r="A243" s="15" t="s">
        <v>180</v>
      </c>
      <c r="B243" s="1"/>
      <c r="C243" s="1"/>
      <c r="D243" s="1">
        <v>1</v>
      </c>
      <c r="E243" s="1">
        <v>0</v>
      </c>
      <c r="F243" s="1">
        <v>1</v>
      </c>
      <c r="G243" s="1">
        <v>0</v>
      </c>
      <c r="H243" s="1">
        <v>0</v>
      </c>
      <c r="I243" s="1">
        <v>13</v>
      </c>
      <c r="J243" s="1">
        <v>0</v>
      </c>
      <c r="K243" s="1">
        <v>13</v>
      </c>
      <c r="L243" s="1">
        <v>14</v>
      </c>
    </row>
    <row r="244" spans="1:12" x14ac:dyDescent="0.25">
      <c r="A244" s="15" t="s">
        <v>411</v>
      </c>
      <c r="B244" s="1"/>
      <c r="C244" s="1"/>
      <c r="D244" s="1">
        <v>1</v>
      </c>
      <c r="E244" s="1">
        <v>0</v>
      </c>
      <c r="F244" s="1">
        <v>1</v>
      </c>
      <c r="G244" s="1">
        <v>0</v>
      </c>
      <c r="H244" s="1">
        <v>0</v>
      </c>
      <c r="I244" s="1">
        <v>18</v>
      </c>
      <c r="J244" s="1">
        <v>0</v>
      </c>
      <c r="K244" s="1">
        <v>18</v>
      </c>
      <c r="L244" s="1">
        <v>19</v>
      </c>
    </row>
    <row r="245" spans="1:12" x14ac:dyDescent="0.25">
      <c r="A245" s="15" t="s">
        <v>181</v>
      </c>
      <c r="B245" s="1"/>
      <c r="C245" s="1"/>
      <c r="D245" s="1">
        <v>15</v>
      </c>
      <c r="E245" s="1">
        <v>0</v>
      </c>
      <c r="F245" s="1">
        <v>15</v>
      </c>
      <c r="G245" s="1">
        <v>97</v>
      </c>
      <c r="H245" s="1">
        <v>0</v>
      </c>
      <c r="I245" s="1">
        <v>205</v>
      </c>
      <c r="J245" s="1">
        <v>1</v>
      </c>
      <c r="K245" s="1">
        <v>303</v>
      </c>
      <c r="L245" s="1">
        <v>318</v>
      </c>
    </row>
    <row r="246" spans="1:12" x14ac:dyDescent="0.25">
      <c r="A246" s="15" t="s">
        <v>667</v>
      </c>
      <c r="B246" s="1"/>
      <c r="C246" s="1"/>
      <c r="D246" s="1">
        <v>0</v>
      </c>
      <c r="E246" s="1">
        <v>0</v>
      </c>
      <c r="F246" s="1">
        <v>0</v>
      </c>
      <c r="G246" s="1">
        <v>0</v>
      </c>
      <c r="H246" s="1">
        <v>0</v>
      </c>
      <c r="I246" s="1">
        <v>2</v>
      </c>
      <c r="J246" s="1">
        <v>0</v>
      </c>
      <c r="K246" s="1">
        <v>2</v>
      </c>
      <c r="L246" s="1">
        <v>2</v>
      </c>
    </row>
    <row r="247" spans="1:12" x14ac:dyDescent="0.25">
      <c r="A247" s="15" t="s">
        <v>182</v>
      </c>
      <c r="B247" s="1"/>
      <c r="C247" s="1"/>
      <c r="D247" s="1">
        <v>0</v>
      </c>
      <c r="E247" s="1">
        <v>0</v>
      </c>
      <c r="F247" s="1">
        <v>0</v>
      </c>
      <c r="G247" s="1">
        <v>0</v>
      </c>
      <c r="H247" s="1">
        <v>0</v>
      </c>
      <c r="I247" s="1">
        <v>2</v>
      </c>
      <c r="J247" s="1">
        <v>0</v>
      </c>
      <c r="K247" s="1">
        <v>2</v>
      </c>
      <c r="L247" s="1">
        <v>2</v>
      </c>
    </row>
    <row r="248" spans="1:12" x14ac:dyDescent="0.25">
      <c r="A248" s="15" t="s">
        <v>668</v>
      </c>
      <c r="B248" s="1"/>
      <c r="C248" s="1"/>
      <c r="D248" s="1">
        <v>0</v>
      </c>
      <c r="E248" s="1">
        <v>0</v>
      </c>
      <c r="F248" s="1">
        <v>0</v>
      </c>
      <c r="G248" s="1">
        <v>0</v>
      </c>
      <c r="H248" s="1">
        <v>0</v>
      </c>
      <c r="I248" s="1">
        <v>1</v>
      </c>
      <c r="J248" s="1">
        <v>0</v>
      </c>
      <c r="K248" s="1">
        <v>1</v>
      </c>
      <c r="L248" s="1">
        <v>1</v>
      </c>
    </row>
    <row r="249" spans="1:12" x14ac:dyDescent="0.25">
      <c r="A249" s="15" t="s">
        <v>183</v>
      </c>
      <c r="B249" s="1"/>
      <c r="C249" s="1"/>
      <c r="D249" s="1">
        <v>6</v>
      </c>
      <c r="E249" s="1">
        <v>0</v>
      </c>
      <c r="F249" s="1">
        <v>6</v>
      </c>
      <c r="G249" s="1">
        <v>7</v>
      </c>
      <c r="H249" s="1">
        <v>0</v>
      </c>
      <c r="I249" s="1">
        <v>132</v>
      </c>
      <c r="J249" s="1">
        <v>1</v>
      </c>
      <c r="K249" s="1">
        <v>140</v>
      </c>
      <c r="L249" s="1">
        <v>146</v>
      </c>
    </row>
    <row r="250" spans="1:12" x14ac:dyDescent="0.25">
      <c r="A250" s="15" t="s">
        <v>184</v>
      </c>
      <c r="B250" s="1"/>
      <c r="C250" s="1"/>
      <c r="D250" s="1">
        <v>1</v>
      </c>
      <c r="E250" s="1">
        <v>0</v>
      </c>
      <c r="F250" s="1">
        <v>1</v>
      </c>
      <c r="G250" s="1">
        <v>0</v>
      </c>
      <c r="H250" s="1">
        <v>0</v>
      </c>
      <c r="I250" s="1">
        <v>4</v>
      </c>
      <c r="J250" s="1">
        <v>0</v>
      </c>
      <c r="K250" s="1">
        <v>4</v>
      </c>
      <c r="L250" s="1">
        <v>5</v>
      </c>
    </row>
    <row r="251" spans="1:12" x14ac:dyDescent="0.25">
      <c r="A251" s="15" t="s">
        <v>185</v>
      </c>
      <c r="B251" s="1"/>
      <c r="C251" s="1"/>
      <c r="D251" s="1">
        <v>4</v>
      </c>
      <c r="E251" s="1">
        <v>0</v>
      </c>
      <c r="F251" s="1">
        <v>4</v>
      </c>
      <c r="G251" s="1">
        <v>0</v>
      </c>
      <c r="H251" s="1">
        <v>0</v>
      </c>
      <c r="I251" s="1">
        <v>61</v>
      </c>
      <c r="J251" s="1">
        <v>0</v>
      </c>
      <c r="K251" s="1">
        <v>61</v>
      </c>
      <c r="L251" s="1">
        <v>65</v>
      </c>
    </row>
    <row r="252" spans="1:12" x14ac:dyDescent="0.25">
      <c r="A252" s="15" t="s">
        <v>186</v>
      </c>
      <c r="B252" s="1"/>
      <c r="C252" s="1"/>
      <c r="D252" s="1">
        <v>6</v>
      </c>
      <c r="E252" s="1">
        <v>0</v>
      </c>
      <c r="F252" s="1">
        <v>6</v>
      </c>
      <c r="G252" s="1">
        <v>28</v>
      </c>
      <c r="H252" s="1">
        <v>0</v>
      </c>
      <c r="I252" s="1">
        <v>87</v>
      </c>
      <c r="J252" s="1">
        <v>0</v>
      </c>
      <c r="K252" s="1">
        <v>115</v>
      </c>
      <c r="L252" s="1">
        <v>121</v>
      </c>
    </row>
    <row r="253" spans="1:12" x14ac:dyDescent="0.25">
      <c r="A253" s="15" t="s">
        <v>187</v>
      </c>
      <c r="B253" s="1"/>
      <c r="C253" s="1"/>
      <c r="D253" s="1">
        <v>1</v>
      </c>
      <c r="E253" s="1">
        <v>0</v>
      </c>
      <c r="F253" s="1">
        <v>1</v>
      </c>
      <c r="G253" s="1">
        <v>0</v>
      </c>
      <c r="H253" s="1">
        <v>0</v>
      </c>
      <c r="I253" s="1">
        <v>6</v>
      </c>
      <c r="J253" s="1">
        <v>0</v>
      </c>
      <c r="K253" s="1">
        <v>6</v>
      </c>
      <c r="L253" s="1">
        <v>7</v>
      </c>
    </row>
    <row r="254" spans="1:12" x14ac:dyDescent="0.25">
      <c r="A254" s="15" t="s">
        <v>669</v>
      </c>
      <c r="B254" s="1"/>
      <c r="C254" s="1"/>
      <c r="D254" s="1">
        <v>22</v>
      </c>
      <c r="E254" s="1">
        <v>0</v>
      </c>
      <c r="F254" s="1">
        <v>22</v>
      </c>
      <c r="G254" s="1">
        <v>80</v>
      </c>
      <c r="H254" s="1">
        <v>0</v>
      </c>
      <c r="I254" s="1">
        <v>273</v>
      </c>
      <c r="J254" s="1">
        <v>0</v>
      </c>
      <c r="K254" s="1">
        <v>353</v>
      </c>
      <c r="L254" s="1">
        <v>375</v>
      </c>
    </row>
    <row r="255" spans="1:12" x14ac:dyDescent="0.25">
      <c r="A255" s="15" t="s">
        <v>188</v>
      </c>
      <c r="B255" s="1"/>
      <c r="C255" s="1"/>
      <c r="D255" s="1">
        <v>18</v>
      </c>
      <c r="E255" s="1">
        <v>0</v>
      </c>
      <c r="F255" s="1">
        <v>18</v>
      </c>
      <c r="G255" s="1">
        <v>0</v>
      </c>
      <c r="H255" s="1">
        <v>0</v>
      </c>
      <c r="I255" s="1">
        <v>386</v>
      </c>
      <c r="J255" s="1">
        <v>2</v>
      </c>
      <c r="K255" s="1">
        <v>388</v>
      </c>
      <c r="L255" s="1">
        <v>406</v>
      </c>
    </row>
    <row r="256" spans="1:12" x14ac:dyDescent="0.25">
      <c r="A256" s="15" t="s">
        <v>656</v>
      </c>
      <c r="B256" s="1"/>
      <c r="C256" s="1"/>
      <c r="D256" s="1">
        <v>57</v>
      </c>
      <c r="E256" s="1">
        <v>0</v>
      </c>
      <c r="F256" s="1">
        <v>57</v>
      </c>
      <c r="G256" s="1">
        <v>1072</v>
      </c>
      <c r="H256" s="1">
        <v>0</v>
      </c>
      <c r="I256" s="1">
        <v>457</v>
      </c>
      <c r="J256" s="1">
        <v>7</v>
      </c>
      <c r="K256" s="1">
        <v>1536</v>
      </c>
      <c r="L256" s="1">
        <v>1593</v>
      </c>
    </row>
    <row r="257" spans="1:12" x14ac:dyDescent="0.25">
      <c r="A257" s="15" t="s">
        <v>670</v>
      </c>
      <c r="B257" s="1"/>
      <c r="C257" s="1"/>
      <c r="D257" s="1">
        <v>2</v>
      </c>
      <c r="E257" s="1">
        <v>0</v>
      </c>
      <c r="F257" s="1">
        <v>2</v>
      </c>
      <c r="G257" s="1">
        <v>0</v>
      </c>
      <c r="H257" s="1">
        <v>0</v>
      </c>
      <c r="I257" s="1">
        <v>18</v>
      </c>
      <c r="J257" s="1">
        <v>0</v>
      </c>
      <c r="K257" s="1">
        <v>18</v>
      </c>
      <c r="L257" s="1">
        <v>20</v>
      </c>
    </row>
    <row r="258" spans="1:12" x14ac:dyDescent="0.25">
      <c r="A258" s="15" t="s">
        <v>189</v>
      </c>
      <c r="B258" s="1"/>
      <c r="C258" s="1"/>
      <c r="D258" s="1">
        <v>14</v>
      </c>
      <c r="E258" s="1">
        <v>0</v>
      </c>
      <c r="F258" s="1">
        <v>14</v>
      </c>
      <c r="G258" s="1">
        <v>316</v>
      </c>
      <c r="H258" s="1">
        <v>0</v>
      </c>
      <c r="I258" s="1">
        <v>29</v>
      </c>
      <c r="J258" s="1">
        <v>2</v>
      </c>
      <c r="K258" s="1">
        <v>347</v>
      </c>
      <c r="L258" s="1">
        <v>361</v>
      </c>
    </row>
    <row r="259" spans="1:12" x14ac:dyDescent="0.25">
      <c r="A259" s="15" t="s">
        <v>190</v>
      </c>
      <c r="B259" s="1"/>
      <c r="C259" s="1"/>
      <c r="D259" s="1">
        <v>1</v>
      </c>
      <c r="E259" s="1">
        <v>0</v>
      </c>
      <c r="F259" s="1">
        <v>1</v>
      </c>
      <c r="G259" s="1">
        <v>0</v>
      </c>
      <c r="H259" s="1">
        <v>0</v>
      </c>
      <c r="I259" s="1">
        <v>18</v>
      </c>
      <c r="J259" s="1">
        <v>0</v>
      </c>
      <c r="K259" s="1">
        <v>18</v>
      </c>
      <c r="L259" s="1">
        <v>19</v>
      </c>
    </row>
    <row r="260" spans="1:12" x14ac:dyDescent="0.25">
      <c r="A260" s="15" t="s">
        <v>191</v>
      </c>
      <c r="B260" s="1"/>
      <c r="C260" s="1"/>
      <c r="D260" s="1">
        <v>7</v>
      </c>
      <c r="E260" s="1">
        <v>0</v>
      </c>
      <c r="F260" s="1">
        <v>7</v>
      </c>
      <c r="G260" s="1">
        <v>0</v>
      </c>
      <c r="H260" s="1">
        <v>0</v>
      </c>
      <c r="I260" s="1">
        <v>73</v>
      </c>
      <c r="J260" s="1">
        <v>0</v>
      </c>
      <c r="K260" s="1">
        <v>73</v>
      </c>
      <c r="L260" s="1">
        <v>80</v>
      </c>
    </row>
    <row r="261" spans="1:12" x14ac:dyDescent="0.25">
      <c r="A261" s="15" t="s">
        <v>412</v>
      </c>
      <c r="B261" s="1"/>
      <c r="C261" s="1"/>
      <c r="D261" s="1">
        <v>0</v>
      </c>
      <c r="E261" s="1">
        <v>0</v>
      </c>
      <c r="F261" s="1">
        <v>0</v>
      </c>
      <c r="G261" s="1">
        <v>2</v>
      </c>
      <c r="H261" s="1">
        <v>0</v>
      </c>
      <c r="I261" s="1">
        <v>18</v>
      </c>
      <c r="J261" s="1">
        <v>1</v>
      </c>
      <c r="K261" s="1">
        <v>21</v>
      </c>
      <c r="L261" s="1">
        <v>21</v>
      </c>
    </row>
    <row r="262" spans="1:12" x14ac:dyDescent="0.25">
      <c r="A262" s="15" t="s">
        <v>291</v>
      </c>
      <c r="B262" s="1"/>
      <c r="C262" s="1"/>
      <c r="D262" s="1">
        <v>3</v>
      </c>
      <c r="E262" s="1">
        <v>0</v>
      </c>
      <c r="F262" s="1">
        <v>3</v>
      </c>
      <c r="G262" s="1">
        <v>19</v>
      </c>
      <c r="H262" s="1">
        <v>0</v>
      </c>
      <c r="I262" s="1">
        <v>30</v>
      </c>
      <c r="J262" s="1">
        <v>0</v>
      </c>
      <c r="K262" s="1">
        <v>49</v>
      </c>
      <c r="L262" s="1">
        <v>52</v>
      </c>
    </row>
    <row r="263" spans="1:12" x14ac:dyDescent="0.25">
      <c r="A263" s="15" t="s">
        <v>292</v>
      </c>
      <c r="B263" s="1"/>
      <c r="C263" s="1"/>
      <c r="D263" s="1">
        <v>3</v>
      </c>
      <c r="E263" s="1">
        <v>0</v>
      </c>
      <c r="F263" s="1">
        <v>3</v>
      </c>
      <c r="G263" s="1">
        <v>14</v>
      </c>
      <c r="H263" s="1">
        <v>0</v>
      </c>
      <c r="I263" s="1">
        <v>57</v>
      </c>
      <c r="J263" s="1">
        <v>0</v>
      </c>
      <c r="K263" s="1">
        <v>71</v>
      </c>
      <c r="L263" s="1">
        <v>74</v>
      </c>
    </row>
    <row r="264" spans="1:12" x14ac:dyDescent="0.25">
      <c r="A264" s="15" t="s">
        <v>192</v>
      </c>
      <c r="B264" s="1"/>
      <c r="C264" s="1"/>
      <c r="D264" s="1">
        <v>9</v>
      </c>
      <c r="E264" s="1">
        <v>0</v>
      </c>
      <c r="F264" s="1">
        <v>9</v>
      </c>
      <c r="G264" s="1">
        <v>0</v>
      </c>
      <c r="H264" s="1">
        <v>0</v>
      </c>
      <c r="I264" s="1">
        <v>209</v>
      </c>
      <c r="J264" s="1">
        <v>0</v>
      </c>
      <c r="K264" s="1">
        <v>209</v>
      </c>
      <c r="L264" s="1">
        <v>218</v>
      </c>
    </row>
    <row r="265" spans="1:12" x14ac:dyDescent="0.25">
      <c r="A265" s="15" t="s">
        <v>657</v>
      </c>
      <c r="B265" s="1"/>
      <c r="C265" s="1"/>
      <c r="D265" s="1">
        <v>2</v>
      </c>
      <c r="E265" s="1">
        <v>0</v>
      </c>
      <c r="F265" s="1">
        <v>2</v>
      </c>
      <c r="G265" s="1">
        <v>0</v>
      </c>
      <c r="H265" s="1">
        <v>0</v>
      </c>
      <c r="I265" s="1">
        <v>17</v>
      </c>
      <c r="J265" s="1">
        <v>2</v>
      </c>
      <c r="K265" s="1">
        <v>19</v>
      </c>
      <c r="L265" s="1">
        <v>21</v>
      </c>
    </row>
    <row r="266" spans="1:12" x14ac:dyDescent="0.25">
      <c r="A266" s="15" t="s">
        <v>193</v>
      </c>
      <c r="B266" s="1"/>
      <c r="C266" s="1"/>
      <c r="D266" s="1">
        <v>2</v>
      </c>
      <c r="E266" s="1">
        <v>0</v>
      </c>
      <c r="F266" s="1">
        <v>2</v>
      </c>
      <c r="G266" s="1">
        <v>12</v>
      </c>
      <c r="H266" s="1">
        <v>0</v>
      </c>
      <c r="I266" s="1">
        <v>20</v>
      </c>
      <c r="J266" s="1">
        <v>0</v>
      </c>
      <c r="K266" s="1">
        <v>32</v>
      </c>
      <c r="L266" s="1">
        <v>34</v>
      </c>
    </row>
    <row r="267" spans="1:12" x14ac:dyDescent="0.25">
      <c r="A267" s="15" t="s">
        <v>413</v>
      </c>
      <c r="B267" s="1"/>
      <c r="C267" s="1"/>
      <c r="D267" s="1">
        <v>1</v>
      </c>
      <c r="E267" s="1">
        <v>0</v>
      </c>
      <c r="F267" s="1">
        <v>1</v>
      </c>
      <c r="G267" s="1">
        <v>0</v>
      </c>
      <c r="H267" s="1">
        <v>0</v>
      </c>
      <c r="I267" s="1">
        <v>13</v>
      </c>
      <c r="J267" s="1">
        <v>0</v>
      </c>
      <c r="K267" s="1">
        <v>13</v>
      </c>
      <c r="L267" s="1">
        <v>14</v>
      </c>
    </row>
    <row r="268" spans="1:12" x14ac:dyDescent="0.25">
      <c r="A268" s="15" t="s">
        <v>175</v>
      </c>
      <c r="B268" s="1"/>
      <c r="C268" s="1"/>
      <c r="D268" s="1">
        <v>9</v>
      </c>
      <c r="E268" s="1">
        <v>0</v>
      </c>
      <c r="F268" s="1">
        <v>9</v>
      </c>
      <c r="G268" s="1">
        <v>31</v>
      </c>
      <c r="H268" s="1">
        <v>0</v>
      </c>
      <c r="I268" s="1">
        <v>180</v>
      </c>
      <c r="J268" s="1">
        <v>3</v>
      </c>
      <c r="K268" s="1">
        <v>214</v>
      </c>
      <c r="L268" s="1">
        <v>223</v>
      </c>
    </row>
    <row r="269" spans="1:12" x14ac:dyDescent="0.25">
      <c r="A269" s="15" t="s">
        <v>194</v>
      </c>
      <c r="B269" s="1"/>
      <c r="C269" s="1"/>
      <c r="D269" s="1">
        <v>16</v>
      </c>
      <c r="E269" s="1">
        <v>2</v>
      </c>
      <c r="F269" s="1">
        <v>18</v>
      </c>
      <c r="G269" s="1">
        <v>102</v>
      </c>
      <c r="H269" s="1">
        <v>0</v>
      </c>
      <c r="I269" s="1">
        <v>292</v>
      </c>
      <c r="J269" s="1">
        <v>2</v>
      </c>
      <c r="K269" s="1">
        <v>396</v>
      </c>
      <c r="L269" s="1">
        <v>414</v>
      </c>
    </row>
    <row r="270" spans="1:12" x14ac:dyDescent="0.25">
      <c r="A270" s="15" t="s">
        <v>414</v>
      </c>
      <c r="B270" s="1"/>
      <c r="C270" s="1"/>
      <c r="D270" s="1">
        <v>2</v>
      </c>
      <c r="E270" s="1">
        <v>0</v>
      </c>
      <c r="F270" s="1">
        <v>2</v>
      </c>
      <c r="G270" s="1">
        <v>18</v>
      </c>
      <c r="H270" s="1">
        <v>0</v>
      </c>
      <c r="I270" s="1">
        <v>17</v>
      </c>
      <c r="J270" s="1">
        <v>0</v>
      </c>
      <c r="K270" s="1">
        <v>35</v>
      </c>
      <c r="L270" s="1">
        <v>37</v>
      </c>
    </row>
    <row r="271" spans="1:12" x14ac:dyDescent="0.25">
      <c r="A271" s="15" t="s">
        <v>195</v>
      </c>
      <c r="B271" s="1"/>
      <c r="C271" s="1"/>
      <c r="D271" s="1">
        <v>13</v>
      </c>
      <c r="E271" s="1">
        <v>1</v>
      </c>
      <c r="F271" s="1">
        <v>14</v>
      </c>
      <c r="G271" s="1">
        <v>4</v>
      </c>
      <c r="H271" s="1">
        <v>0</v>
      </c>
      <c r="I271" s="1">
        <v>284</v>
      </c>
      <c r="J271" s="1">
        <v>4</v>
      </c>
      <c r="K271" s="1">
        <v>292</v>
      </c>
      <c r="L271" s="1">
        <v>306</v>
      </c>
    </row>
    <row r="272" spans="1:12" x14ac:dyDescent="0.25">
      <c r="A272" s="15" t="s">
        <v>196</v>
      </c>
      <c r="B272" s="1"/>
      <c r="C272" s="1"/>
      <c r="D272" s="1">
        <v>5</v>
      </c>
      <c r="E272" s="1">
        <v>0</v>
      </c>
      <c r="F272" s="1">
        <v>5</v>
      </c>
      <c r="G272" s="1">
        <v>0</v>
      </c>
      <c r="H272" s="1">
        <v>0</v>
      </c>
      <c r="I272" s="1">
        <v>37</v>
      </c>
      <c r="J272" s="1">
        <v>0</v>
      </c>
      <c r="K272" s="1">
        <v>37</v>
      </c>
      <c r="L272" s="1">
        <v>42</v>
      </c>
    </row>
    <row r="273" spans="1:12" x14ac:dyDescent="0.25">
      <c r="A273" s="15" t="s">
        <v>197</v>
      </c>
      <c r="B273" s="1"/>
      <c r="C273" s="1"/>
      <c r="D273" s="1">
        <v>82</v>
      </c>
      <c r="E273" s="1">
        <v>0</v>
      </c>
      <c r="F273" s="1">
        <v>82</v>
      </c>
      <c r="G273" s="1">
        <v>0</v>
      </c>
      <c r="H273" s="1">
        <v>0</v>
      </c>
      <c r="I273" s="1">
        <v>1189</v>
      </c>
      <c r="J273" s="1">
        <v>5</v>
      </c>
      <c r="K273" s="1">
        <v>1194</v>
      </c>
      <c r="L273" s="1">
        <v>1276</v>
      </c>
    </row>
    <row r="274" spans="1:12" x14ac:dyDescent="0.25">
      <c r="A274" s="15" t="s">
        <v>198</v>
      </c>
      <c r="B274" s="1"/>
      <c r="C274" s="1"/>
      <c r="D274" s="1">
        <v>2</v>
      </c>
      <c r="E274" s="1">
        <v>1</v>
      </c>
      <c r="F274" s="1">
        <v>3</v>
      </c>
      <c r="G274" s="1">
        <v>83</v>
      </c>
      <c r="H274" s="1">
        <v>0</v>
      </c>
      <c r="I274" s="1">
        <v>17</v>
      </c>
      <c r="J274" s="1">
        <v>2</v>
      </c>
      <c r="K274" s="1">
        <v>102</v>
      </c>
      <c r="L274" s="1">
        <v>105</v>
      </c>
    </row>
    <row r="275" spans="1:12" x14ac:dyDescent="0.25">
      <c r="A275" s="15" t="s">
        <v>199</v>
      </c>
      <c r="B275" s="1"/>
      <c r="C275" s="1"/>
      <c r="D275" s="1">
        <v>2</v>
      </c>
      <c r="E275" s="1">
        <v>0</v>
      </c>
      <c r="F275" s="1">
        <v>2</v>
      </c>
      <c r="G275" s="1">
        <v>0</v>
      </c>
      <c r="H275" s="1">
        <v>0</v>
      </c>
      <c r="I275" s="1">
        <v>27</v>
      </c>
      <c r="J275" s="1">
        <v>0</v>
      </c>
      <c r="K275" s="1">
        <v>27</v>
      </c>
      <c r="L275" s="1">
        <v>29</v>
      </c>
    </row>
    <row r="276" spans="1:12" x14ac:dyDescent="0.25">
      <c r="A276" s="15" t="s">
        <v>200</v>
      </c>
      <c r="B276" s="1"/>
      <c r="C276" s="1"/>
      <c r="D276" s="1">
        <v>6</v>
      </c>
      <c r="E276" s="1">
        <v>0</v>
      </c>
      <c r="F276" s="1">
        <v>6</v>
      </c>
      <c r="G276" s="1">
        <v>0</v>
      </c>
      <c r="H276" s="1">
        <v>0</v>
      </c>
      <c r="I276" s="1">
        <v>112</v>
      </c>
      <c r="J276" s="1">
        <v>3</v>
      </c>
      <c r="K276" s="1">
        <v>115</v>
      </c>
      <c r="L276" s="1">
        <v>121</v>
      </c>
    </row>
    <row r="277" spans="1:12" x14ac:dyDescent="0.25">
      <c r="A277" s="15" t="s">
        <v>201</v>
      </c>
      <c r="B277" s="1"/>
      <c r="C277" s="1"/>
      <c r="D277" s="1">
        <v>1</v>
      </c>
      <c r="E277" s="1">
        <v>0</v>
      </c>
      <c r="F277" s="1">
        <v>1</v>
      </c>
      <c r="G277" s="1">
        <v>0</v>
      </c>
      <c r="H277" s="1">
        <v>0</v>
      </c>
      <c r="I277" s="1">
        <v>22</v>
      </c>
      <c r="J277" s="1">
        <v>0</v>
      </c>
      <c r="K277" s="1">
        <v>22</v>
      </c>
      <c r="L277" s="1">
        <v>23</v>
      </c>
    </row>
    <row r="278" spans="1:12" x14ac:dyDescent="0.25">
      <c r="A278" s="15" t="s">
        <v>202</v>
      </c>
      <c r="B278" s="1"/>
      <c r="C278" s="1"/>
      <c r="D278" s="1">
        <v>23</v>
      </c>
      <c r="E278" s="1">
        <v>0</v>
      </c>
      <c r="F278" s="1">
        <v>23</v>
      </c>
      <c r="G278" s="1">
        <v>177</v>
      </c>
      <c r="H278" s="1">
        <v>0</v>
      </c>
      <c r="I278" s="1">
        <v>206</v>
      </c>
      <c r="J278" s="1">
        <v>0</v>
      </c>
      <c r="K278" s="1">
        <v>383</v>
      </c>
      <c r="L278" s="1">
        <v>406</v>
      </c>
    </row>
    <row r="279" spans="1:12" x14ac:dyDescent="0.25">
      <c r="A279" s="15" t="s">
        <v>203</v>
      </c>
      <c r="B279" s="1"/>
      <c r="C279" s="1"/>
      <c r="D279" s="1">
        <v>10</v>
      </c>
      <c r="E279" s="1">
        <v>1</v>
      </c>
      <c r="F279" s="1">
        <v>11</v>
      </c>
      <c r="G279" s="1">
        <v>0</v>
      </c>
      <c r="H279" s="1">
        <v>0</v>
      </c>
      <c r="I279" s="1">
        <v>208</v>
      </c>
      <c r="J279" s="1">
        <v>2</v>
      </c>
      <c r="K279" s="1">
        <v>210</v>
      </c>
      <c r="L279" s="1">
        <v>221</v>
      </c>
    </row>
    <row r="280" spans="1:12" x14ac:dyDescent="0.25">
      <c r="A280" s="15" t="s">
        <v>204</v>
      </c>
      <c r="B280" s="1"/>
      <c r="C280" s="1"/>
      <c r="D280" s="1">
        <v>3</v>
      </c>
      <c r="E280" s="1">
        <v>0</v>
      </c>
      <c r="F280" s="1">
        <v>3</v>
      </c>
      <c r="G280" s="1">
        <v>0</v>
      </c>
      <c r="H280" s="1">
        <v>0</v>
      </c>
      <c r="I280" s="1">
        <v>63</v>
      </c>
      <c r="J280" s="1">
        <v>0</v>
      </c>
      <c r="K280" s="1">
        <v>63</v>
      </c>
      <c r="L280" s="1">
        <v>66</v>
      </c>
    </row>
    <row r="281" spans="1:12" x14ac:dyDescent="0.25">
      <c r="A281" s="15" t="s">
        <v>205</v>
      </c>
      <c r="B281" s="1"/>
      <c r="C281" s="1"/>
      <c r="D281" s="1">
        <v>8</v>
      </c>
      <c r="E281" s="1">
        <v>1</v>
      </c>
      <c r="F281" s="1">
        <v>9</v>
      </c>
      <c r="G281" s="1">
        <v>0</v>
      </c>
      <c r="H281" s="1">
        <v>0</v>
      </c>
      <c r="I281" s="1">
        <v>173</v>
      </c>
      <c r="J281" s="1">
        <v>2</v>
      </c>
      <c r="K281" s="1">
        <v>175</v>
      </c>
      <c r="L281" s="1">
        <v>184</v>
      </c>
    </row>
    <row r="282" spans="1:12" x14ac:dyDescent="0.25">
      <c r="A282" s="15" t="s">
        <v>297</v>
      </c>
      <c r="B282" s="1"/>
      <c r="C282" s="1"/>
      <c r="D282" s="1">
        <v>1</v>
      </c>
      <c r="E282" s="1">
        <v>0</v>
      </c>
      <c r="F282" s="1">
        <v>1</v>
      </c>
      <c r="G282" s="1">
        <v>0</v>
      </c>
      <c r="H282" s="1">
        <v>0</v>
      </c>
      <c r="I282" s="1">
        <v>14</v>
      </c>
      <c r="J282" s="1">
        <v>0</v>
      </c>
      <c r="K282" s="1">
        <v>14</v>
      </c>
      <c r="L282" s="1">
        <v>15</v>
      </c>
    </row>
    <row r="283" spans="1:12" x14ac:dyDescent="0.25">
      <c r="A283" s="15" t="s">
        <v>206</v>
      </c>
      <c r="B283" s="1"/>
      <c r="C283" s="1"/>
      <c r="D283" s="1">
        <v>2</v>
      </c>
      <c r="E283" s="1">
        <v>0</v>
      </c>
      <c r="F283" s="1">
        <v>2</v>
      </c>
      <c r="G283" s="1">
        <v>0</v>
      </c>
      <c r="H283" s="1">
        <v>0</v>
      </c>
      <c r="I283" s="1">
        <v>19</v>
      </c>
      <c r="J283" s="1">
        <v>0</v>
      </c>
      <c r="K283" s="1">
        <v>19</v>
      </c>
      <c r="L283" s="1">
        <v>21</v>
      </c>
    </row>
    <row r="284" spans="1:12" x14ac:dyDescent="0.25">
      <c r="A284" s="15" t="s">
        <v>207</v>
      </c>
      <c r="B284" s="1"/>
      <c r="C284" s="1"/>
      <c r="D284" s="1">
        <v>1</v>
      </c>
      <c r="E284" s="1">
        <v>0</v>
      </c>
      <c r="F284" s="1">
        <v>1</v>
      </c>
      <c r="G284" s="1">
        <v>0</v>
      </c>
      <c r="H284" s="1">
        <v>0</v>
      </c>
      <c r="I284" s="1">
        <v>34</v>
      </c>
      <c r="J284" s="1">
        <v>0</v>
      </c>
      <c r="K284" s="1">
        <v>34</v>
      </c>
      <c r="L284" s="1">
        <v>35</v>
      </c>
    </row>
    <row r="285" spans="1:12" x14ac:dyDescent="0.25">
      <c r="A285" s="15" t="s">
        <v>208</v>
      </c>
      <c r="B285" s="1"/>
      <c r="C285" s="1"/>
      <c r="D285" s="1">
        <v>20</v>
      </c>
      <c r="E285" s="1">
        <v>0</v>
      </c>
      <c r="F285" s="1">
        <v>20</v>
      </c>
      <c r="G285" s="1">
        <v>149</v>
      </c>
      <c r="H285" s="1">
        <v>0</v>
      </c>
      <c r="I285" s="1">
        <v>272</v>
      </c>
      <c r="J285" s="1">
        <v>0</v>
      </c>
      <c r="K285" s="1">
        <v>421</v>
      </c>
      <c r="L285" s="1">
        <v>441</v>
      </c>
    </row>
    <row r="286" spans="1:12" x14ac:dyDescent="0.25">
      <c r="A286" s="15" t="s">
        <v>415</v>
      </c>
      <c r="B286" s="1"/>
      <c r="C286" s="1"/>
      <c r="D286" s="1">
        <v>13</v>
      </c>
      <c r="E286" s="1">
        <v>0</v>
      </c>
      <c r="F286" s="1">
        <v>13</v>
      </c>
      <c r="G286" s="1">
        <v>0</v>
      </c>
      <c r="H286" s="1">
        <v>0</v>
      </c>
      <c r="I286" s="1">
        <v>235</v>
      </c>
      <c r="J286" s="1">
        <v>0</v>
      </c>
      <c r="K286" s="1">
        <v>235</v>
      </c>
      <c r="L286" s="1">
        <v>248</v>
      </c>
    </row>
    <row r="287" spans="1:12" x14ac:dyDescent="0.25">
      <c r="A287" s="15" t="s">
        <v>209</v>
      </c>
      <c r="B287" s="1"/>
      <c r="C287" s="1"/>
      <c r="D287" s="1">
        <v>13</v>
      </c>
      <c r="E287" s="1">
        <v>0</v>
      </c>
      <c r="F287" s="1">
        <v>13</v>
      </c>
      <c r="G287" s="1">
        <v>0</v>
      </c>
      <c r="H287" s="1">
        <v>0</v>
      </c>
      <c r="I287" s="1">
        <v>275</v>
      </c>
      <c r="J287" s="1">
        <v>0</v>
      </c>
      <c r="K287" s="1">
        <v>275</v>
      </c>
      <c r="L287" s="1">
        <v>288</v>
      </c>
    </row>
    <row r="288" spans="1:12" x14ac:dyDescent="0.25">
      <c r="A288" s="15" t="s">
        <v>671</v>
      </c>
      <c r="B288" s="1"/>
      <c r="C288" s="1"/>
      <c r="D288" s="1">
        <v>1</v>
      </c>
      <c r="E288" s="1">
        <v>0</v>
      </c>
      <c r="F288" s="1">
        <v>1</v>
      </c>
      <c r="G288" s="1">
        <v>0</v>
      </c>
      <c r="H288" s="1">
        <v>0</v>
      </c>
      <c r="I288" s="1">
        <v>32</v>
      </c>
      <c r="J288" s="1">
        <v>0</v>
      </c>
      <c r="K288" s="1">
        <v>32</v>
      </c>
      <c r="L288" s="1">
        <v>33</v>
      </c>
    </row>
    <row r="289" spans="1:12" x14ac:dyDescent="0.25">
      <c r="A289" s="15" t="s">
        <v>210</v>
      </c>
      <c r="B289" s="1"/>
      <c r="C289" s="1"/>
      <c r="D289" s="1">
        <v>8</v>
      </c>
      <c r="E289" s="1">
        <v>0</v>
      </c>
      <c r="F289" s="1">
        <v>8</v>
      </c>
      <c r="G289" s="1">
        <v>22</v>
      </c>
      <c r="H289" s="1">
        <v>0</v>
      </c>
      <c r="I289" s="1">
        <v>186</v>
      </c>
      <c r="J289" s="1">
        <v>2</v>
      </c>
      <c r="K289" s="1">
        <v>210</v>
      </c>
      <c r="L289" s="1">
        <v>218</v>
      </c>
    </row>
    <row r="290" spans="1:12" x14ac:dyDescent="0.25">
      <c r="A290" s="15" t="s">
        <v>211</v>
      </c>
      <c r="B290" s="1"/>
      <c r="C290" s="1"/>
      <c r="D290" s="1">
        <v>4</v>
      </c>
      <c r="E290" s="1">
        <v>0</v>
      </c>
      <c r="F290" s="1">
        <v>4</v>
      </c>
      <c r="G290" s="1">
        <v>0</v>
      </c>
      <c r="H290" s="1">
        <v>0</v>
      </c>
      <c r="I290" s="1">
        <v>61</v>
      </c>
      <c r="J290" s="1">
        <v>0</v>
      </c>
      <c r="K290" s="1">
        <v>61</v>
      </c>
      <c r="L290" s="1">
        <v>65</v>
      </c>
    </row>
    <row r="291" spans="1:12" x14ac:dyDescent="0.25">
      <c r="A291" s="15" t="s">
        <v>212</v>
      </c>
      <c r="B291" s="1"/>
      <c r="C291" s="1"/>
      <c r="D291" s="1">
        <v>1</v>
      </c>
      <c r="E291" s="1">
        <v>0</v>
      </c>
      <c r="F291" s="1">
        <v>1</v>
      </c>
      <c r="G291" s="1">
        <v>0</v>
      </c>
      <c r="H291" s="1">
        <v>0</v>
      </c>
      <c r="I291" s="1">
        <v>20</v>
      </c>
      <c r="J291" s="1">
        <v>0</v>
      </c>
      <c r="K291" s="1">
        <v>20</v>
      </c>
      <c r="L291" s="1">
        <v>21</v>
      </c>
    </row>
    <row r="292" spans="1:12" x14ac:dyDescent="0.25">
      <c r="A292" s="15" t="s">
        <v>672</v>
      </c>
      <c r="B292" s="1"/>
      <c r="C292" s="1"/>
      <c r="D292" s="1">
        <v>1</v>
      </c>
      <c r="E292" s="1">
        <v>0</v>
      </c>
      <c r="F292" s="1">
        <v>1</v>
      </c>
      <c r="G292" s="1">
        <v>5</v>
      </c>
      <c r="H292" s="1">
        <v>0</v>
      </c>
      <c r="I292" s="1">
        <v>9</v>
      </c>
      <c r="J292" s="1">
        <v>0</v>
      </c>
      <c r="K292" s="1">
        <v>14</v>
      </c>
      <c r="L292" s="1">
        <v>15</v>
      </c>
    </row>
    <row r="293" spans="1:12" x14ac:dyDescent="0.25">
      <c r="A293" s="15" t="s">
        <v>673</v>
      </c>
      <c r="B293" s="1"/>
      <c r="C293" s="1"/>
      <c r="D293" s="1">
        <v>0</v>
      </c>
      <c r="E293" s="1">
        <v>0</v>
      </c>
      <c r="F293" s="1">
        <v>0</v>
      </c>
      <c r="G293" s="1">
        <v>0</v>
      </c>
      <c r="H293" s="1">
        <v>0</v>
      </c>
      <c r="I293" s="1">
        <v>12</v>
      </c>
      <c r="J293" s="1">
        <v>1</v>
      </c>
      <c r="K293" s="1">
        <v>13</v>
      </c>
      <c r="L293" s="1">
        <v>13</v>
      </c>
    </row>
    <row r="294" spans="1:12" x14ac:dyDescent="0.25">
      <c r="A294" s="15" t="s">
        <v>213</v>
      </c>
      <c r="B294" s="1"/>
      <c r="C294" s="1"/>
      <c r="D294" s="1">
        <v>2</v>
      </c>
      <c r="E294" s="1">
        <v>0</v>
      </c>
      <c r="F294" s="1">
        <v>2</v>
      </c>
      <c r="G294" s="1">
        <v>0</v>
      </c>
      <c r="H294" s="1">
        <v>0</v>
      </c>
      <c r="I294" s="1">
        <v>43</v>
      </c>
      <c r="J294" s="1">
        <v>0</v>
      </c>
      <c r="K294" s="1">
        <v>43</v>
      </c>
      <c r="L294" s="1">
        <v>45</v>
      </c>
    </row>
    <row r="295" spans="1:12" x14ac:dyDescent="0.25">
      <c r="A295" s="15" t="s">
        <v>416</v>
      </c>
      <c r="B295" s="1"/>
      <c r="C295" s="1"/>
      <c r="D295" s="1">
        <v>0</v>
      </c>
      <c r="E295" s="1">
        <v>1</v>
      </c>
      <c r="F295" s="1">
        <v>1</v>
      </c>
      <c r="G295" s="1">
        <v>0</v>
      </c>
      <c r="H295" s="1">
        <v>0</v>
      </c>
      <c r="I295" s="1">
        <v>13</v>
      </c>
      <c r="J295" s="1">
        <v>0</v>
      </c>
      <c r="K295" s="1">
        <v>13</v>
      </c>
      <c r="L295" s="1">
        <v>14</v>
      </c>
    </row>
    <row r="296" spans="1:12" x14ac:dyDescent="0.25">
      <c r="A296" s="15" t="s">
        <v>214</v>
      </c>
      <c r="B296" s="1"/>
      <c r="C296" s="1"/>
      <c r="D296" s="1">
        <v>1</v>
      </c>
      <c r="E296" s="1">
        <v>0</v>
      </c>
      <c r="F296" s="1">
        <v>1</v>
      </c>
      <c r="G296" s="1">
        <v>0</v>
      </c>
      <c r="H296" s="1">
        <v>0</v>
      </c>
      <c r="I296" s="1">
        <v>10</v>
      </c>
      <c r="J296" s="1">
        <v>0</v>
      </c>
      <c r="K296" s="1">
        <v>10</v>
      </c>
      <c r="L296" s="1">
        <v>11</v>
      </c>
    </row>
    <row r="297" spans="1:12" x14ac:dyDescent="0.25">
      <c r="A297" s="15" t="s">
        <v>215</v>
      </c>
      <c r="B297" s="1"/>
      <c r="C297" s="1"/>
      <c r="D297" s="1">
        <v>5</v>
      </c>
      <c r="E297" s="1">
        <v>0</v>
      </c>
      <c r="F297" s="1">
        <v>5</v>
      </c>
      <c r="G297" s="1">
        <v>16</v>
      </c>
      <c r="H297" s="1">
        <v>0</v>
      </c>
      <c r="I297" s="1">
        <v>105</v>
      </c>
      <c r="J297" s="1">
        <v>2</v>
      </c>
      <c r="K297" s="1">
        <v>123</v>
      </c>
      <c r="L297" s="1">
        <v>128</v>
      </c>
    </row>
    <row r="298" spans="1:12" x14ac:dyDescent="0.25">
      <c r="A298" s="15" t="s">
        <v>417</v>
      </c>
      <c r="B298" s="1"/>
      <c r="C298" s="1"/>
      <c r="D298" s="1">
        <v>41</v>
      </c>
      <c r="E298" s="1">
        <v>0</v>
      </c>
      <c r="F298" s="1">
        <v>41</v>
      </c>
      <c r="G298" s="1">
        <v>0</v>
      </c>
      <c r="H298" s="1">
        <v>0</v>
      </c>
      <c r="I298" s="1">
        <v>787</v>
      </c>
      <c r="J298" s="1">
        <v>0</v>
      </c>
      <c r="K298" s="1">
        <v>787</v>
      </c>
      <c r="L298" s="1">
        <v>828</v>
      </c>
    </row>
    <row r="299" spans="1:12" x14ac:dyDescent="0.25">
      <c r="A299" s="15" t="s">
        <v>216</v>
      </c>
      <c r="B299" s="1"/>
      <c r="C299" s="1"/>
      <c r="D299" s="1">
        <v>13</v>
      </c>
      <c r="E299" s="1">
        <v>0</v>
      </c>
      <c r="F299" s="1">
        <v>13</v>
      </c>
      <c r="G299" s="1">
        <v>48</v>
      </c>
      <c r="H299" s="1">
        <v>0</v>
      </c>
      <c r="I299" s="1">
        <v>312</v>
      </c>
      <c r="J299" s="1">
        <v>0</v>
      </c>
      <c r="K299" s="1">
        <v>360</v>
      </c>
      <c r="L299" s="1">
        <v>373</v>
      </c>
    </row>
    <row r="300" spans="1:12" x14ac:dyDescent="0.25">
      <c r="A300" s="15" t="s">
        <v>217</v>
      </c>
      <c r="B300" s="1"/>
      <c r="C300" s="1"/>
      <c r="D300" s="1">
        <v>5</v>
      </c>
      <c r="E300" s="1">
        <v>0</v>
      </c>
      <c r="F300" s="1">
        <v>5</v>
      </c>
      <c r="G300" s="1">
        <v>0</v>
      </c>
      <c r="H300" s="1">
        <v>0</v>
      </c>
      <c r="I300" s="1">
        <v>82</v>
      </c>
      <c r="J300" s="1">
        <v>1</v>
      </c>
      <c r="K300" s="1">
        <v>83</v>
      </c>
      <c r="L300" s="1">
        <v>88</v>
      </c>
    </row>
    <row r="301" spans="1:12" x14ac:dyDescent="0.25">
      <c r="A301" s="15" t="s">
        <v>222</v>
      </c>
      <c r="B301" s="1">
        <v>0</v>
      </c>
      <c r="C301" s="1">
        <v>0</v>
      </c>
      <c r="D301" s="1">
        <v>2578</v>
      </c>
      <c r="E301" s="1">
        <v>41</v>
      </c>
      <c r="F301" s="1">
        <v>2619</v>
      </c>
      <c r="G301" s="1">
        <v>16804</v>
      </c>
      <c r="H301" s="1">
        <v>28</v>
      </c>
      <c r="I301" s="1">
        <v>42218</v>
      </c>
      <c r="J301" s="1">
        <v>431</v>
      </c>
      <c r="K301" s="1">
        <v>59481</v>
      </c>
      <c r="L301" s="1">
        <v>62100</v>
      </c>
    </row>
  </sheetData>
  <mergeCells count="1">
    <mergeCell ref="A1:E1"/>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3"/>
  <sheetViews>
    <sheetView topLeftCell="A5" workbookViewId="0">
      <pane ySplit="3" topLeftCell="A8" activePane="bottomLeft" state="frozen"/>
      <selection activeCell="A5" sqref="A5"/>
      <selection pane="bottomLeft" activeCell="A5" sqref="A5:C5"/>
    </sheetView>
  </sheetViews>
  <sheetFormatPr defaultRowHeight="15" x14ac:dyDescent="0.25"/>
  <cols>
    <col min="1" max="1" width="53.28515625" bestFit="1" customWidth="1"/>
    <col min="2" max="2" width="14.85546875" customWidth="1"/>
    <col min="3" max="3" width="16.28515625" style="39" customWidth="1"/>
  </cols>
  <sheetData>
    <row r="1" spans="1:3" hidden="1" x14ac:dyDescent="0.25">
      <c r="A1" s="46" t="s">
        <v>642</v>
      </c>
      <c r="B1" s="46" t="s">
        <v>226</v>
      </c>
      <c r="C1" s="47">
        <f>COUNTIFS($B$8:$B$423,"Teacher",C8:C423,"Yes")</f>
        <v>152</v>
      </c>
    </row>
    <row r="2" spans="1:3" hidden="1" x14ac:dyDescent="0.25">
      <c r="A2" s="46"/>
      <c r="B2" s="46" t="s">
        <v>225</v>
      </c>
      <c r="C2" s="47">
        <f>COUNTIFS($B$8:$B$423,"Teacher",C8:C423,"No")</f>
        <v>52</v>
      </c>
    </row>
    <row r="3" spans="1:3" hidden="1" x14ac:dyDescent="0.25">
      <c r="A3" s="46" t="s">
        <v>643</v>
      </c>
      <c r="B3" s="46" t="s">
        <v>226</v>
      </c>
      <c r="C3" s="47">
        <f>COUNTIFS($B$8:$B$423,"Principal",C8:C423,"Yes")</f>
        <v>139</v>
      </c>
    </row>
    <row r="4" spans="1:3" hidden="1" x14ac:dyDescent="0.25">
      <c r="A4" s="46"/>
      <c r="B4" s="46" t="s">
        <v>225</v>
      </c>
      <c r="C4" s="47">
        <f>COUNTIFS($B$8:$B$423,"Principal",C8:C423,"No")</f>
        <v>65</v>
      </c>
    </row>
    <row r="5" spans="1:3" s="38" customFormat="1" ht="35.25" customHeight="1" x14ac:dyDescent="0.25">
      <c r="A5" s="94" t="s">
        <v>711</v>
      </c>
      <c r="B5" s="94"/>
      <c r="C5" s="94"/>
    </row>
    <row r="6" spans="1:3" s="38" customFormat="1" ht="34.5" customHeight="1" x14ac:dyDescent="0.25">
      <c r="A6" s="95" t="s">
        <v>720</v>
      </c>
      <c r="B6" s="95"/>
      <c r="C6" s="95"/>
    </row>
    <row r="7" spans="1:3" ht="30" x14ac:dyDescent="0.25">
      <c r="A7" s="46" t="s">
        <v>219</v>
      </c>
      <c r="B7" s="46" t="s">
        <v>218</v>
      </c>
      <c r="C7" s="47" t="s">
        <v>688</v>
      </c>
    </row>
    <row r="8" spans="1:3" x14ac:dyDescent="0.25">
      <c r="A8" t="s">
        <v>1</v>
      </c>
      <c r="B8" t="s">
        <v>0</v>
      </c>
      <c r="C8" t="s">
        <v>226</v>
      </c>
    </row>
    <row r="9" spans="1:3" x14ac:dyDescent="0.25">
      <c r="A9" t="s">
        <v>1</v>
      </c>
      <c r="B9" t="s">
        <v>6</v>
      </c>
      <c r="C9" t="s">
        <v>226</v>
      </c>
    </row>
    <row r="10" spans="1:3" x14ac:dyDescent="0.25">
      <c r="A10" t="s">
        <v>7</v>
      </c>
      <c r="B10" t="s">
        <v>0</v>
      </c>
      <c r="C10" t="s">
        <v>226</v>
      </c>
    </row>
    <row r="11" spans="1:3" x14ac:dyDescent="0.25">
      <c r="A11" t="s">
        <v>7</v>
      </c>
      <c r="B11" t="s">
        <v>6</v>
      </c>
      <c r="C11" t="s">
        <v>226</v>
      </c>
    </row>
    <row r="12" spans="1:3" x14ac:dyDescent="0.25">
      <c r="A12" t="s">
        <v>8</v>
      </c>
      <c r="B12" t="s">
        <v>0</v>
      </c>
      <c r="C12" t="s">
        <v>226</v>
      </c>
    </row>
    <row r="13" spans="1:3" x14ac:dyDescent="0.25">
      <c r="A13" t="s">
        <v>8</v>
      </c>
      <c r="B13" t="s">
        <v>6</v>
      </c>
      <c r="C13" t="s">
        <v>226</v>
      </c>
    </row>
    <row r="14" spans="1:3" x14ac:dyDescent="0.25">
      <c r="A14" t="s">
        <v>658</v>
      </c>
      <c r="B14" t="s">
        <v>0</v>
      </c>
      <c r="C14" t="s">
        <v>226</v>
      </c>
    </row>
    <row r="15" spans="1:3" x14ac:dyDescent="0.25">
      <c r="A15" t="s">
        <v>658</v>
      </c>
      <c r="B15" t="s">
        <v>6</v>
      </c>
      <c r="C15" t="s">
        <v>225</v>
      </c>
    </row>
    <row r="16" spans="1:3" x14ac:dyDescent="0.25">
      <c r="A16" t="s">
        <v>9</v>
      </c>
      <c r="B16" t="s">
        <v>0</v>
      </c>
      <c r="C16" t="s">
        <v>226</v>
      </c>
    </row>
    <row r="17" spans="1:3" x14ac:dyDescent="0.25">
      <c r="A17" t="s">
        <v>9</v>
      </c>
      <c r="B17" t="s">
        <v>6</v>
      </c>
      <c r="C17" t="s">
        <v>226</v>
      </c>
    </row>
    <row r="18" spans="1:3" x14ac:dyDescent="0.25">
      <c r="A18" t="s">
        <v>10</v>
      </c>
      <c r="B18" t="s">
        <v>0</v>
      </c>
      <c r="C18" t="s">
        <v>226</v>
      </c>
    </row>
    <row r="19" spans="1:3" x14ac:dyDescent="0.25">
      <c r="A19" t="s">
        <v>10</v>
      </c>
      <c r="B19" t="s">
        <v>6</v>
      </c>
      <c r="C19" t="s">
        <v>226</v>
      </c>
    </row>
    <row r="20" spans="1:3" x14ac:dyDescent="0.25">
      <c r="A20" t="s">
        <v>11</v>
      </c>
      <c r="B20" t="s">
        <v>0</v>
      </c>
      <c r="C20" t="s">
        <v>225</v>
      </c>
    </row>
    <row r="21" spans="1:3" x14ac:dyDescent="0.25">
      <c r="A21" t="s">
        <v>11</v>
      </c>
      <c r="B21" t="s">
        <v>6</v>
      </c>
      <c r="C21" t="s">
        <v>225</v>
      </c>
    </row>
    <row r="22" spans="1:3" x14ac:dyDescent="0.25">
      <c r="A22" t="s">
        <v>12</v>
      </c>
      <c r="B22" t="s">
        <v>0</v>
      </c>
      <c r="C22" t="s">
        <v>225</v>
      </c>
    </row>
    <row r="23" spans="1:3" x14ac:dyDescent="0.25">
      <c r="A23" t="s">
        <v>12</v>
      </c>
      <c r="B23" t="s">
        <v>6</v>
      </c>
      <c r="C23" t="s">
        <v>225</v>
      </c>
    </row>
    <row r="24" spans="1:3" x14ac:dyDescent="0.25">
      <c r="A24" t="s">
        <v>13</v>
      </c>
      <c r="B24" t="s">
        <v>0</v>
      </c>
      <c r="C24" t="s">
        <v>226</v>
      </c>
    </row>
    <row r="25" spans="1:3" x14ac:dyDescent="0.25">
      <c r="A25" t="s">
        <v>13</v>
      </c>
      <c r="B25" t="s">
        <v>6</v>
      </c>
      <c r="C25" t="s">
        <v>226</v>
      </c>
    </row>
    <row r="26" spans="1:3" x14ac:dyDescent="0.25">
      <c r="A26" t="s">
        <v>14</v>
      </c>
      <c r="B26" t="s">
        <v>0</v>
      </c>
      <c r="C26" t="s">
        <v>225</v>
      </c>
    </row>
    <row r="27" spans="1:3" x14ac:dyDescent="0.25">
      <c r="A27" t="s">
        <v>14</v>
      </c>
      <c r="B27" t="s">
        <v>6</v>
      </c>
      <c r="C27" t="s">
        <v>225</v>
      </c>
    </row>
    <row r="28" spans="1:3" x14ac:dyDescent="0.25">
      <c r="A28" t="s">
        <v>15</v>
      </c>
      <c r="B28" t="s">
        <v>0</v>
      </c>
      <c r="C28" t="s">
        <v>226</v>
      </c>
    </row>
    <row r="29" spans="1:3" x14ac:dyDescent="0.25">
      <c r="A29" t="s">
        <v>15</v>
      </c>
      <c r="B29" t="s">
        <v>6</v>
      </c>
      <c r="C29" t="s">
        <v>226</v>
      </c>
    </row>
    <row r="30" spans="1:3" x14ac:dyDescent="0.25">
      <c r="A30" t="s">
        <v>16</v>
      </c>
      <c r="B30" t="s">
        <v>0</v>
      </c>
      <c r="C30" t="s">
        <v>225</v>
      </c>
    </row>
    <row r="31" spans="1:3" x14ac:dyDescent="0.25">
      <c r="A31" t="s">
        <v>16</v>
      </c>
      <c r="B31" t="s">
        <v>6</v>
      </c>
      <c r="C31" t="s">
        <v>225</v>
      </c>
    </row>
    <row r="32" spans="1:3" x14ac:dyDescent="0.25">
      <c r="A32" t="s">
        <v>17</v>
      </c>
      <c r="B32" t="s">
        <v>0</v>
      </c>
      <c r="C32" t="s">
        <v>226</v>
      </c>
    </row>
    <row r="33" spans="1:3" x14ac:dyDescent="0.25">
      <c r="A33" t="s">
        <v>17</v>
      </c>
      <c r="B33" t="s">
        <v>6</v>
      </c>
      <c r="C33" t="s">
        <v>226</v>
      </c>
    </row>
    <row r="34" spans="1:3" x14ac:dyDescent="0.25">
      <c r="A34" t="s">
        <v>380</v>
      </c>
      <c r="B34" t="s">
        <v>0</v>
      </c>
      <c r="C34" t="s">
        <v>226</v>
      </c>
    </row>
    <row r="35" spans="1:3" x14ac:dyDescent="0.25">
      <c r="A35" t="s">
        <v>380</v>
      </c>
      <c r="B35" t="s">
        <v>6</v>
      </c>
      <c r="C35" t="s">
        <v>226</v>
      </c>
    </row>
    <row r="36" spans="1:3" x14ac:dyDescent="0.25">
      <c r="A36" t="s">
        <v>18</v>
      </c>
      <c r="B36" t="s">
        <v>0</v>
      </c>
      <c r="C36" t="s">
        <v>226</v>
      </c>
    </row>
    <row r="37" spans="1:3" x14ac:dyDescent="0.25">
      <c r="A37" t="s">
        <v>18</v>
      </c>
      <c r="B37" t="s">
        <v>6</v>
      </c>
      <c r="C37" t="s">
        <v>226</v>
      </c>
    </row>
    <row r="38" spans="1:3" x14ac:dyDescent="0.25">
      <c r="A38" t="s">
        <v>19</v>
      </c>
      <c r="B38" t="s">
        <v>0</v>
      </c>
      <c r="C38" t="s">
        <v>226</v>
      </c>
    </row>
    <row r="39" spans="1:3" x14ac:dyDescent="0.25">
      <c r="A39" t="s">
        <v>19</v>
      </c>
      <c r="B39" t="s">
        <v>6</v>
      </c>
      <c r="C39" t="s">
        <v>226</v>
      </c>
    </row>
    <row r="40" spans="1:3" x14ac:dyDescent="0.25">
      <c r="A40" t="s">
        <v>20</v>
      </c>
      <c r="B40" t="s">
        <v>0</v>
      </c>
      <c r="C40" t="s">
        <v>226</v>
      </c>
    </row>
    <row r="41" spans="1:3" x14ac:dyDescent="0.25">
      <c r="A41" t="s">
        <v>20</v>
      </c>
      <c r="B41" t="s">
        <v>6</v>
      </c>
      <c r="C41" t="s">
        <v>226</v>
      </c>
    </row>
    <row r="42" spans="1:3" x14ac:dyDescent="0.25">
      <c r="A42" s="42" t="s">
        <v>21</v>
      </c>
      <c r="B42" s="42" t="s">
        <v>532</v>
      </c>
      <c r="C42" s="42" t="s">
        <v>532</v>
      </c>
    </row>
    <row r="43" spans="1:3" x14ac:dyDescent="0.25">
      <c r="A43" s="38" t="s">
        <v>21</v>
      </c>
      <c r="B43" s="38" t="s">
        <v>0</v>
      </c>
      <c r="C43" s="38" t="s">
        <v>226</v>
      </c>
    </row>
    <row r="44" spans="1:3" x14ac:dyDescent="0.25">
      <c r="A44" s="38" t="s">
        <v>21</v>
      </c>
      <c r="B44" s="38" t="s">
        <v>6</v>
      </c>
      <c r="C44" s="38" t="s">
        <v>226</v>
      </c>
    </row>
    <row r="45" spans="1:3" x14ac:dyDescent="0.25">
      <c r="A45" t="s">
        <v>22</v>
      </c>
      <c r="B45" t="s">
        <v>0</v>
      </c>
      <c r="C45" t="s">
        <v>226</v>
      </c>
    </row>
    <row r="46" spans="1:3" x14ac:dyDescent="0.25">
      <c r="A46" t="s">
        <v>22</v>
      </c>
      <c r="B46" t="s">
        <v>6</v>
      </c>
      <c r="C46" t="s">
        <v>226</v>
      </c>
    </row>
    <row r="47" spans="1:3" x14ac:dyDescent="0.25">
      <c r="A47" t="s">
        <v>23</v>
      </c>
      <c r="B47" t="s">
        <v>0</v>
      </c>
      <c r="C47" t="s">
        <v>225</v>
      </c>
    </row>
    <row r="48" spans="1:3" x14ac:dyDescent="0.25">
      <c r="A48" t="s">
        <v>23</v>
      </c>
      <c r="B48" t="s">
        <v>6</v>
      </c>
      <c r="C48" t="s">
        <v>226</v>
      </c>
    </row>
    <row r="49" spans="1:3" x14ac:dyDescent="0.25">
      <c r="A49" t="s">
        <v>24</v>
      </c>
      <c r="B49" t="s">
        <v>0</v>
      </c>
      <c r="C49" t="s">
        <v>225</v>
      </c>
    </row>
    <row r="50" spans="1:3" x14ac:dyDescent="0.25">
      <c r="A50" t="s">
        <v>24</v>
      </c>
      <c r="B50" t="s">
        <v>6</v>
      </c>
      <c r="C50" t="s">
        <v>225</v>
      </c>
    </row>
    <row r="51" spans="1:3" x14ac:dyDescent="0.25">
      <c r="A51" t="s">
        <v>25</v>
      </c>
      <c r="B51" t="s">
        <v>0</v>
      </c>
      <c r="C51" t="s">
        <v>226</v>
      </c>
    </row>
    <row r="52" spans="1:3" x14ac:dyDescent="0.25">
      <c r="A52" t="s">
        <v>25</v>
      </c>
      <c r="B52" t="s">
        <v>6</v>
      </c>
      <c r="C52" t="s">
        <v>226</v>
      </c>
    </row>
    <row r="53" spans="1:3" x14ac:dyDescent="0.25">
      <c r="A53" t="s">
        <v>381</v>
      </c>
      <c r="B53" t="s">
        <v>0</v>
      </c>
      <c r="C53" t="s">
        <v>226</v>
      </c>
    </row>
    <row r="54" spans="1:3" x14ac:dyDescent="0.25">
      <c r="A54" t="s">
        <v>381</v>
      </c>
      <c r="B54" t="s">
        <v>6</v>
      </c>
      <c r="C54" t="s">
        <v>226</v>
      </c>
    </row>
    <row r="55" spans="1:3" x14ac:dyDescent="0.25">
      <c r="A55" t="s">
        <v>26</v>
      </c>
      <c r="B55" t="s">
        <v>0</v>
      </c>
      <c r="C55" t="s">
        <v>226</v>
      </c>
    </row>
    <row r="56" spans="1:3" x14ac:dyDescent="0.25">
      <c r="A56" t="s">
        <v>26</v>
      </c>
      <c r="B56" t="s">
        <v>6</v>
      </c>
      <c r="C56" t="s">
        <v>225</v>
      </c>
    </row>
    <row r="57" spans="1:3" x14ac:dyDescent="0.25">
      <c r="A57" t="s">
        <v>382</v>
      </c>
      <c r="B57" t="s">
        <v>0</v>
      </c>
      <c r="C57" t="s">
        <v>226</v>
      </c>
    </row>
    <row r="58" spans="1:3" x14ac:dyDescent="0.25">
      <c r="A58" t="s">
        <v>382</v>
      </c>
      <c r="B58" t="s">
        <v>6</v>
      </c>
      <c r="C58" t="s">
        <v>226</v>
      </c>
    </row>
    <row r="59" spans="1:3" x14ac:dyDescent="0.25">
      <c r="A59" t="s">
        <v>27</v>
      </c>
      <c r="B59" t="s">
        <v>0</v>
      </c>
      <c r="C59" t="s">
        <v>226</v>
      </c>
    </row>
    <row r="60" spans="1:3" x14ac:dyDescent="0.25">
      <c r="A60" t="s">
        <v>27</v>
      </c>
      <c r="B60" t="s">
        <v>6</v>
      </c>
      <c r="C60" t="s">
        <v>225</v>
      </c>
    </row>
    <row r="61" spans="1:3" x14ac:dyDescent="0.25">
      <c r="A61" t="s">
        <v>28</v>
      </c>
      <c r="B61" t="s">
        <v>0</v>
      </c>
      <c r="C61" t="s">
        <v>226</v>
      </c>
    </row>
    <row r="62" spans="1:3" x14ac:dyDescent="0.25">
      <c r="A62" t="s">
        <v>28</v>
      </c>
      <c r="B62" t="s">
        <v>6</v>
      </c>
      <c r="C62" t="s">
        <v>226</v>
      </c>
    </row>
    <row r="63" spans="1:3" x14ac:dyDescent="0.25">
      <c r="A63" t="s">
        <v>383</v>
      </c>
      <c r="B63" t="s">
        <v>0</v>
      </c>
      <c r="C63" t="s">
        <v>226</v>
      </c>
    </row>
    <row r="64" spans="1:3" x14ac:dyDescent="0.25">
      <c r="A64" t="s">
        <v>383</v>
      </c>
      <c r="B64" t="s">
        <v>6</v>
      </c>
      <c r="C64" t="s">
        <v>226</v>
      </c>
    </row>
    <row r="65" spans="1:3" x14ac:dyDescent="0.25">
      <c r="A65" t="s">
        <v>29</v>
      </c>
      <c r="B65" t="s">
        <v>0</v>
      </c>
      <c r="C65" t="s">
        <v>226</v>
      </c>
    </row>
    <row r="66" spans="1:3" x14ac:dyDescent="0.25">
      <c r="A66" t="s">
        <v>29</v>
      </c>
      <c r="B66" t="s">
        <v>6</v>
      </c>
      <c r="C66" t="s">
        <v>226</v>
      </c>
    </row>
    <row r="67" spans="1:3" x14ac:dyDescent="0.25">
      <c r="A67" t="s">
        <v>30</v>
      </c>
      <c r="B67" t="s">
        <v>0</v>
      </c>
      <c r="C67" t="s">
        <v>226</v>
      </c>
    </row>
    <row r="68" spans="1:3" x14ac:dyDescent="0.25">
      <c r="A68" t="s">
        <v>30</v>
      </c>
      <c r="B68" t="s">
        <v>6</v>
      </c>
      <c r="C68" t="s">
        <v>225</v>
      </c>
    </row>
    <row r="69" spans="1:3" x14ac:dyDescent="0.25">
      <c r="A69" t="s">
        <v>31</v>
      </c>
      <c r="B69" t="s">
        <v>0</v>
      </c>
      <c r="C69" t="s">
        <v>226</v>
      </c>
    </row>
    <row r="70" spans="1:3" x14ac:dyDescent="0.25">
      <c r="A70" t="s">
        <v>31</v>
      </c>
      <c r="B70" t="s">
        <v>6</v>
      </c>
      <c r="C70" t="s">
        <v>225</v>
      </c>
    </row>
    <row r="71" spans="1:3" x14ac:dyDescent="0.25">
      <c r="A71" t="s">
        <v>32</v>
      </c>
      <c r="B71" t="s">
        <v>0</v>
      </c>
      <c r="C71" t="s">
        <v>226</v>
      </c>
    </row>
    <row r="72" spans="1:3" x14ac:dyDescent="0.25">
      <c r="A72" t="s">
        <v>32</v>
      </c>
      <c r="B72" t="s">
        <v>6</v>
      </c>
      <c r="C72" t="s">
        <v>226</v>
      </c>
    </row>
    <row r="73" spans="1:3" x14ac:dyDescent="0.25">
      <c r="A73" t="s">
        <v>384</v>
      </c>
      <c r="B73" t="s">
        <v>0</v>
      </c>
      <c r="C73" t="s">
        <v>226</v>
      </c>
    </row>
    <row r="74" spans="1:3" x14ac:dyDescent="0.25">
      <c r="A74" t="s">
        <v>384</v>
      </c>
      <c r="B74" t="s">
        <v>6</v>
      </c>
      <c r="C74" t="s">
        <v>225</v>
      </c>
    </row>
    <row r="75" spans="1:3" x14ac:dyDescent="0.25">
      <c r="A75" t="s">
        <v>247</v>
      </c>
      <c r="B75" t="s">
        <v>0</v>
      </c>
      <c r="C75" t="s">
        <v>226</v>
      </c>
    </row>
    <row r="76" spans="1:3" x14ac:dyDescent="0.25">
      <c r="A76" t="s">
        <v>247</v>
      </c>
      <c r="B76" t="s">
        <v>6</v>
      </c>
      <c r="C76" t="s">
        <v>226</v>
      </c>
    </row>
    <row r="77" spans="1:3" x14ac:dyDescent="0.25">
      <c r="A77" t="s">
        <v>248</v>
      </c>
      <c r="B77" t="s">
        <v>0</v>
      </c>
      <c r="C77" t="s">
        <v>226</v>
      </c>
    </row>
    <row r="78" spans="1:3" x14ac:dyDescent="0.25">
      <c r="A78" t="s">
        <v>248</v>
      </c>
      <c r="B78" t="s">
        <v>6</v>
      </c>
      <c r="C78" t="s">
        <v>226</v>
      </c>
    </row>
    <row r="79" spans="1:3" x14ac:dyDescent="0.25">
      <c r="A79" t="s">
        <v>249</v>
      </c>
      <c r="B79" t="s">
        <v>0</v>
      </c>
      <c r="C79" t="s">
        <v>226</v>
      </c>
    </row>
    <row r="80" spans="1:3" x14ac:dyDescent="0.25">
      <c r="A80" t="s">
        <v>249</v>
      </c>
      <c r="B80" t="s">
        <v>6</v>
      </c>
      <c r="C80" t="s">
        <v>226</v>
      </c>
    </row>
    <row r="81" spans="1:3" x14ac:dyDescent="0.25">
      <c r="A81" t="s">
        <v>385</v>
      </c>
      <c r="B81" t="s">
        <v>0</v>
      </c>
      <c r="C81" t="s">
        <v>225</v>
      </c>
    </row>
    <row r="82" spans="1:3" x14ac:dyDescent="0.25">
      <c r="A82" t="s">
        <v>385</v>
      </c>
      <c r="B82" t="s">
        <v>6</v>
      </c>
      <c r="C82" t="s">
        <v>225</v>
      </c>
    </row>
    <row r="83" spans="1:3" x14ac:dyDescent="0.25">
      <c r="A83" t="s">
        <v>33</v>
      </c>
      <c r="B83" t="s">
        <v>0</v>
      </c>
      <c r="C83" t="s">
        <v>225</v>
      </c>
    </row>
    <row r="84" spans="1:3" x14ac:dyDescent="0.25">
      <c r="A84" t="s">
        <v>33</v>
      </c>
      <c r="B84" t="s">
        <v>6</v>
      </c>
      <c r="C84" t="s">
        <v>226</v>
      </c>
    </row>
    <row r="85" spans="1:3" x14ac:dyDescent="0.25">
      <c r="A85" t="s">
        <v>34</v>
      </c>
      <c r="B85" t="s">
        <v>0</v>
      </c>
      <c r="C85" t="s">
        <v>225</v>
      </c>
    </row>
    <row r="86" spans="1:3" x14ac:dyDescent="0.25">
      <c r="A86" t="s">
        <v>34</v>
      </c>
      <c r="B86" t="s">
        <v>6</v>
      </c>
      <c r="C86" t="s">
        <v>225</v>
      </c>
    </row>
    <row r="87" spans="1:3" x14ac:dyDescent="0.25">
      <c r="A87" t="s">
        <v>35</v>
      </c>
      <c r="B87" t="s">
        <v>0</v>
      </c>
      <c r="C87" t="s">
        <v>226</v>
      </c>
    </row>
    <row r="88" spans="1:3" x14ac:dyDescent="0.25">
      <c r="A88" t="s">
        <v>35</v>
      </c>
      <c r="B88" t="s">
        <v>6</v>
      </c>
      <c r="C88" t="s">
        <v>226</v>
      </c>
    </row>
    <row r="89" spans="1:3" x14ac:dyDescent="0.25">
      <c r="A89" t="s">
        <v>250</v>
      </c>
      <c r="B89" t="s">
        <v>0</v>
      </c>
      <c r="C89" t="s">
        <v>226</v>
      </c>
    </row>
    <row r="90" spans="1:3" x14ac:dyDescent="0.25">
      <c r="A90" t="s">
        <v>250</v>
      </c>
      <c r="B90" t="s">
        <v>6</v>
      </c>
      <c r="C90" t="s">
        <v>226</v>
      </c>
    </row>
    <row r="91" spans="1:3" x14ac:dyDescent="0.25">
      <c r="A91" t="s">
        <v>36</v>
      </c>
      <c r="B91" t="s">
        <v>0</v>
      </c>
      <c r="C91" t="s">
        <v>226</v>
      </c>
    </row>
    <row r="92" spans="1:3" x14ac:dyDescent="0.25">
      <c r="A92" t="s">
        <v>36</v>
      </c>
      <c r="B92" t="s">
        <v>6</v>
      </c>
      <c r="C92" t="s">
        <v>226</v>
      </c>
    </row>
    <row r="93" spans="1:3" x14ac:dyDescent="0.25">
      <c r="A93" t="s">
        <v>37</v>
      </c>
      <c r="B93" t="s">
        <v>0</v>
      </c>
      <c r="C93" t="s">
        <v>226</v>
      </c>
    </row>
    <row r="94" spans="1:3" x14ac:dyDescent="0.25">
      <c r="A94" t="s">
        <v>37</v>
      </c>
      <c r="B94" t="s">
        <v>6</v>
      </c>
      <c r="C94" t="s">
        <v>226</v>
      </c>
    </row>
    <row r="95" spans="1:3" x14ac:dyDescent="0.25">
      <c r="A95" t="s">
        <v>38</v>
      </c>
      <c r="B95" t="s">
        <v>0</v>
      </c>
      <c r="C95" t="s">
        <v>225</v>
      </c>
    </row>
    <row r="96" spans="1:3" x14ac:dyDescent="0.25">
      <c r="A96" t="s">
        <v>38</v>
      </c>
      <c r="B96" t="s">
        <v>6</v>
      </c>
      <c r="C96" t="s">
        <v>225</v>
      </c>
    </row>
    <row r="97" spans="1:3" x14ac:dyDescent="0.25">
      <c r="A97" t="s">
        <v>39</v>
      </c>
      <c r="B97" t="s">
        <v>0</v>
      </c>
      <c r="C97" t="s">
        <v>226</v>
      </c>
    </row>
    <row r="98" spans="1:3" x14ac:dyDescent="0.25">
      <c r="A98" t="s">
        <v>39</v>
      </c>
      <c r="B98" t="s">
        <v>6</v>
      </c>
      <c r="C98" t="s">
        <v>226</v>
      </c>
    </row>
    <row r="99" spans="1:3" x14ac:dyDescent="0.25">
      <c r="A99" t="s">
        <v>386</v>
      </c>
      <c r="B99" t="s">
        <v>0</v>
      </c>
      <c r="C99" t="s">
        <v>226</v>
      </c>
    </row>
    <row r="100" spans="1:3" x14ac:dyDescent="0.25">
      <c r="A100" t="s">
        <v>386</v>
      </c>
      <c r="B100" t="s">
        <v>6</v>
      </c>
      <c r="C100" t="s">
        <v>226</v>
      </c>
    </row>
    <row r="101" spans="1:3" x14ac:dyDescent="0.25">
      <c r="A101" s="42" t="s">
        <v>659</v>
      </c>
      <c r="B101" s="42" t="s">
        <v>532</v>
      </c>
      <c r="C101" s="42" t="s">
        <v>532</v>
      </c>
    </row>
    <row r="102" spans="1:3" x14ac:dyDescent="0.25">
      <c r="A102" t="s">
        <v>40</v>
      </c>
      <c r="B102" t="s">
        <v>0</v>
      </c>
      <c r="C102" t="s">
        <v>226</v>
      </c>
    </row>
    <row r="103" spans="1:3" x14ac:dyDescent="0.25">
      <c r="A103" t="s">
        <v>40</v>
      </c>
      <c r="B103" t="s">
        <v>6</v>
      </c>
      <c r="C103" t="s">
        <v>226</v>
      </c>
    </row>
    <row r="104" spans="1:3" x14ac:dyDescent="0.25">
      <c r="A104" t="s">
        <v>41</v>
      </c>
      <c r="B104" t="s">
        <v>0</v>
      </c>
      <c r="C104" t="s">
        <v>226</v>
      </c>
    </row>
    <row r="105" spans="1:3" x14ac:dyDescent="0.25">
      <c r="A105" t="s">
        <v>41</v>
      </c>
      <c r="B105" t="s">
        <v>6</v>
      </c>
      <c r="C105" t="s">
        <v>226</v>
      </c>
    </row>
    <row r="106" spans="1:3" x14ac:dyDescent="0.25">
      <c r="A106" t="s">
        <v>42</v>
      </c>
      <c r="B106" t="s">
        <v>0</v>
      </c>
      <c r="C106" t="s">
        <v>226</v>
      </c>
    </row>
    <row r="107" spans="1:3" x14ac:dyDescent="0.25">
      <c r="A107" t="s">
        <v>42</v>
      </c>
      <c r="B107" t="s">
        <v>6</v>
      </c>
      <c r="C107" t="s">
        <v>226</v>
      </c>
    </row>
    <row r="108" spans="1:3" x14ac:dyDescent="0.25">
      <c r="A108" t="s">
        <v>43</v>
      </c>
      <c r="B108" t="s">
        <v>0</v>
      </c>
      <c r="C108" t="s">
        <v>226</v>
      </c>
    </row>
    <row r="109" spans="1:3" x14ac:dyDescent="0.25">
      <c r="A109" t="s">
        <v>43</v>
      </c>
      <c r="B109" t="s">
        <v>6</v>
      </c>
      <c r="C109" t="s">
        <v>225</v>
      </c>
    </row>
    <row r="110" spans="1:3" x14ac:dyDescent="0.25">
      <c r="A110" t="s">
        <v>44</v>
      </c>
      <c r="B110" t="s">
        <v>0</v>
      </c>
      <c r="C110" t="s">
        <v>225</v>
      </c>
    </row>
    <row r="111" spans="1:3" x14ac:dyDescent="0.25">
      <c r="A111" t="s">
        <v>44</v>
      </c>
      <c r="B111" t="s">
        <v>6</v>
      </c>
      <c r="C111" t="s">
        <v>225</v>
      </c>
    </row>
    <row r="112" spans="1:3" x14ac:dyDescent="0.25">
      <c r="A112" t="s">
        <v>45</v>
      </c>
      <c r="B112" t="s">
        <v>0</v>
      </c>
      <c r="C112" t="s">
        <v>225</v>
      </c>
    </row>
    <row r="113" spans="1:3" x14ac:dyDescent="0.25">
      <c r="A113" t="s">
        <v>45</v>
      </c>
      <c r="B113" t="s">
        <v>6</v>
      </c>
      <c r="C113" t="s">
        <v>226</v>
      </c>
    </row>
    <row r="114" spans="1:3" x14ac:dyDescent="0.25">
      <c r="A114" s="42" t="s">
        <v>660</v>
      </c>
      <c r="B114" s="42" t="s">
        <v>532</v>
      </c>
      <c r="C114" s="42" t="s">
        <v>532</v>
      </c>
    </row>
    <row r="115" spans="1:3" x14ac:dyDescent="0.25">
      <c r="A115" t="s">
        <v>46</v>
      </c>
      <c r="B115" t="s">
        <v>0</v>
      </c>
      <c r="C115" t="s">
        <v>226</v>
      </c>
    </row>
    <row r="116" spans="1:3" x14ac:dyDescent="0.25">
      <c r="A116" t="s">
        <v>46</v>
      </c>
      <c r="B116" t="s">
        <v>6</v>
      </c>
      <c r="C116" t="s">
        <v>226</v>
      </c>
    </row>
    <row r="117" spans="1:3" x14ac:dyDescent="0.25">
      <c r="A117" t="s">
        <v>47</v>
      </c>
      <c r="B117" t="s">
        <v>0</v>
      </c>
      <c r="C117" t="s">
        <v>226</v>
      </c>
    </row>
    <row r="118" spans="1:3" x14ac:dyDescent="0.25">
      <c r="A118" t="s">
        <v>47</v>
      </c>
      <c r="B118" t="s">
        <v>6</v>
      </c>
      <c r="C118" t="s">
        <v>225</v>
      </c>
    </row>
    <row r="119" spans="1:3" x14ac:dyDescent="0.25">
      <c r="A119" t="s">
        <v>254</v>
      </c>
      <c r="B119" t="s">
        <v>0</v>
      </c>
      <c r="C119" t="s">
        <v>226</v>
      </c>
    </row>
    <row r="120" spans="1:3" x14ac:dyDescent="0.25">
      <c r="A120" t="s">
        <v>254</v>
      </c>
      <c r="B120" t="s">
        <v>6</v>
      </c>
      <c r="C120" t="s">
        <v>226</v>
      </c>
    </row>
    <row r="121" spans="1:3" x14ac:dyDescent="0.25">
      <c r="A121" t="s">
        <v>48</v>
      </c>
      <c r="B121" t="s">
        <v>0</v>
      </c>
      <c r="C121" t="s">
        <v>226</v>
      </c>
    </row>
    <row r="122" spans="1:3" x14ac:dyDescent="0.25">
      <c r="A122" t="s">
        <v>48</v>
      </c>
      <c r="B122" t="s">
        <v>6</v>
      </c>
      <c r="C122" t="s">
        <v>225</v>
      </c>
    </row>
    <row r="123" spans="1:3" x14ac:dyDescent="0.25">
      <c r="A123" t="s">
        <v>593</v>
      </c>
      <c r="B123" t="s">
        <v>0</v>
      </c>
      <c r="C123" t="s">
        <v>225</v>
      </c>
    </row>
    <row r="124" spans="1:3" x14ac:dyDescent="0.25">
      <c r="A124" t="s">
        <v>593</v>
      </c>
      <c r="B124" t="s">
        <v>6</v>
      </c>
      <c r="C124" t="s">
        <v>225</v>
      </c>
    </row>
    <row r="125" spans="1:3" x14ac:dyDescent="0.25">
      <c r="A125" t="s">
        <v>661</v>
      </c>
      <c r="B125" t="s">
        <v>0</v>
      </c>
      <c r="C125" t="s">
        <v>226</v>
      </c>
    </row>
    <row r="126" spans="1:3" x14ac:dyDescent="0.25">
      <c r="A126" t="s">
        <v>661</v>
      </c>
      <c r="B126" t="s">
        <v>6</v>
      </c>
      <c r="C126" t="s">
        <v>226</v>
      </c>
    </row>
    <row r="127" spans="1:3" x14ac:dyDescent="0.25">
      <c r="A127" t="s">
        <v>49</v>
      </c>
      <c r="B127" t="s">
        <v>0</v>
      </c>
      <c r="C127" t="s">
        <v>226</v>
      </c>
    </row>
    <row r="128" spans="1:3" x14ac:dyDescent="0.25">
      <c r="A128" t="s">
        <v>49</v>
      </c>
      <c r="B128" t="s">
        <v>6</v>
      </c>
      <c r="C128" t="s">
        <v>226</v>
      </c>
    </row>
    <row r="129" spans="1:3" x14ac:dyDescent="0.25">
      <c r="A129" t="s">
        <v>50</v>
      </c>
      <c r="B129" t="s">
        <v>0</v>
      </c>
      <c r="C129" t="s">
        <v>225</v>
      </c>
    </row>
    <row r="130" spans="1:3" x14ac:dyDescent="0.25">
      <c r="A130" t="s">
        <v>50</v>
      </c>
      <c r="B130" t="s">
        <v>6</v>
      </c>
      <c r="C130" t="s">
        <v>225</v>
      </c>
    </row>
    <row r="131" spans="1:3" x14ac:dyDescent="0.25">
      <c r="A131" t="s">
        <v>51</v>
      </c>
      <c r="B131" t="s">
        <v>0</v>
      </c>
      <c r="C131" t="s">
        <v>226</v>
      </c>
    </row>
    <row r="132" spans="1:3" x14ac:dyDescent="0.25">
      <c r="A132" t="s">
        <v>51</v>
      </c>
      <c r="B132" t="s">
        <v>6</v>
      </c>
      <c r="C132" t="s">
        <v>226</v>
      </c>
    </row>
    <row r="133" spans="1:3" x14ac:dyDescent="0.25">
      <c r="A133" t="s">
        <v>52</v>
      </c>
      <c r="B133" t="s">
        <v>0</v>
      </c>
      <c r="C133" t="s">
        <v>226</v>
      </c>
    </row>
    <row r="134" spans="1:3" x14ac:dyDescent="0.25">
      <c r="A134" t="s">
        <v>52</v>
      </c>
      <c r="B134" t="s">
        <v>6</v>
      </c>
      <c r="C134" t="s">
        <v>226</v>
      </c>
    </row>
    <row r="135" spans="1:3" x14ac:dyDescent="0.25">
      <c r="A135" t="s">
        <v>53</v>
      </c>
      <c r="B135" t="s">
        <v>0</v>
      </c>
      <c r="C135" t="s">
        <v>226</v>
      </c>
    </row>
    <row r="136" spans="1:3" x14ac:dyDescent="0.25">
      <c r="A136" t="s">
        <v>53</v>
      </c>
      <c r="B136" t="s">
        <v>6</v>
      </c>
      <c r="C136" t="s">
        <v>226</v>
      </c>
    </row>
    <row r="137" spans="1:3" x14ac:dyDescent="0.25">
      <c r="A137" t="s">
        <v>54</v>
      </c>
      <c r="B137" t="s">
        <v>0</v>
      </c>
      <c r="C137" t="s">
        <v>225</v>
      </c>
    </row>
    <row r="138" spans="1:3" x14ac:dyDescent="0.25">
      <c r="A138" t="s">
        <v>54</v>
      </c>
      <c r="B138" t="s">
        <v>6</v>
      </c>
      <c r="C138" t="s">
        <v>225</v>
      </c>
    </row>
    <row r="139" spans="1:3" x14ac:dyDescent="0.25">
      <c r="A139" t="s">
        <v>55</v>
      </c>
      <c r="B139" t="s">
        <v>0</v>
      </c>
      <c r="C139" t="s">
        <v>226</v>
      </c>
    </row>
    <row r="140" spans="1:3" x14ac:dyDescent="0.25">
      <c r="A140" t="s">
        <v>55</v>
      </c>
      <c r="B140" t="s">
        <v>6</v>
      </c>
      <c r="C140" t="s">
        <v>225</v>
      </c>
    </row>
    <row r="141" spans="1:3" x14ac:dyDescent="0.25">
      <c r="A141" t="s">
        <v>257</v>
      </c>
      <c r="B141" t="s">
        <v>0</v>
      </c>
      <c r="C141" t="s">
        <v>226</v>
      </c>
    </row>
    <row r="142" spans="1:3" x14ac:dyDescent="0.25">
      <c r="A142" t="s">
        <v>257</v>
      </c>
      <c r="B142" t="s">
        <v>6</v>
      </c>
      <c r="C142" t="s">
        <v>226</v>
      </c>
    </row>
    <row r="143" spans="1:3" x14ac:dyDescent="0.25">
      <c r="A143" t="s">
        <v>387</v>
      </c>
      <c r="B143" t="s">
        <v>0</v>
      </c>
      <c r="C143" t="s">
        <v>225</v>
      </c>
    </row>
    <row r="144" spans="1:3" x14ac:dyDescent="0.25">
      <c r="A144" t="s">
        <v>387</v>
      </c>
      <c r="B144" t="s">
        <v>6</v>
      </c>
      <c r="C144" t="s">
        <v>226</v>
      </c>
    </row>
    <row r="145" spans="1:3" x14ac:dyDescent="0.25">
      <c r="A145" t="s">
        <v>56</v>
      </c>
      <c r="B145" t="s">
        <v>0</v>
      </c>
      <c r="C145" t="s">
        <v>226</v>
      </c>
    </row>
    <row r="146" spans="1:3" x14ac:dyDescent="0.25">
      <c r="A146" t="s">
        <v>56</v>
      </c>
      <c r="B146" t="s">
        <v>6</v>
      </c>
      <c r="C146" t="s">
        <v>226</v>
      </c>
    </row>
    <row r="147" spans="1:3" x14ac:dyDescent="0.25">
      <c r="A147" t="s">
        <v>388</v>
      </c>
      <c r="B147" t="s">
        <v>0</v>
      </c>
      <c r="C147" t="s">
        <v>226</v>
      </c>
    </row>
    <row r="148" spans="1:3" x14ac:dyDescent="0.25">
      <c r="A148" t="s">
        <v>388</v>
      </c>
      <c r="B148" t="s">
        <v>6</v>
      </c>
      <c r="C148" t="s">
        <v>226</v>
      </c>
    </row>
    <row r="149" spans="1:3" x14ac:dyDescent="0.25">
      <c r="A149" t="s">
        <v>57</v>
      </c>
      <c r="B149" t="s">
        <v>0</v>
      </c>
      <c r="C149" t="s">
        <v>225</v>
      </c>
    </row>
    <row r="150" spans="1:3" x14ac:dyDescent="0.25">
      <c r="A150" t="s">
        <v>57</v>
      </c>
      <c r="B150" t="s">
        <v>6</v>
      </c>
      <c r="C150" t="s">
        <v>225</v>
      </c>
    </row>
    <row r="151" spans="1:3" x14ac:dyDescent="0.25">
      <c r="A151" t="s">
        <v>58</v>
      </c>
      <c r="B151" t="s">
        <v>0</v>
      </c>
      <c r="C151" t="s">
        <v>225</v>
      </c>
    </row>
    <row r="152" spans="1:3" x14ac:dyDescent="0.25">
      <c r="A152" t="s">
        <v>58</v>
      </c>
      <c r="B152" t="s">
        <v>6</v>
      </c>
      <c r="C152" t="s">
        <v>225</v>
      </c>
    </row>
    <row r="153" spans="1:3" x14ac:dyDescent="0.25">
      <c r="A153" t="s">
        <v>59</v>
      </c>
      <c r="B153" t="s">
        <v>0</v>
      </c>
      <c r="C153" t="s">
        <v>226</v>
      </c>
    </row>
    <row r="154" spans="1:3" x14ac:dyDescent="0.25">
      <c r="A154" t="s">
        <v>59</v>
      </c>
      <c r="B154" t="s">
        <v>6</v>
      </c>
      <c r="C154" t="s">
        <v>226</v>
      </c>
    </row>
    <row r="155" spans="1:3" x14ac:dyDescent="0.25">
      <c r="A155" t="s">
        <v>60</v>
      </c>
      <c r="B155" t="s">
        <v>0</v>
      </c>
      <c r="C155" t="s">
        <v>225</v>
      </c>
    </row>
    <row r="156" spans="1:3" x14ac:dyDescent="0.25">
      <c r="A156" t="s">
        <v>60</v>
      </c>
      <c r="B156" t="s">
        <v>6</v>
      </c>
      <c r="C156" t="s">
        <v>225</v>
      </c>
    </row>
    <row r="157" spans="1:3" x14ac:dyDescent="0.25">
      <c r="A157" t="s">
        <v>613</v>
      </c>
      <c r="B157" t="s">
        <v>0</v>
      </c>
      <c r="C157" t="s">
        <v>226</v>
      </c>
    </row>
    <row r="158" spans="1:3" x14ac:dyDescent="0.25">
      <c r="A158" t="s">
        <v>613</v>
      </c>
      <c r="B158" t="s">
        <v>6</v>
      </c>
      <c r="C158" t="s">
        <v>226</v>
      </c>
    </row>
    <row r="159" spans="1:3" x14ac:dyDescent="0.25">
      <c r="A159" t="s">
        <v>61</v>
      </c>
      <c r="B159" t="s">
        <v>0</v>
      </c>
      <c r="C159" t="s">
        <v>226</v>
      </c>
    </row>
    <row r="160" spans="1:3" x14ac:dyDescent="0.25">
      <c r="A160" t="s">
        <v>61</v>
      </c>
      <c r="B160" t="s">
        <v>6</v>
      </c>
      <c r="C160" t="s">
        <v>225</v>
      </c>
    </row>
    <row r="161" spans="1:3" x14ac:dyDescent="0.25">
      <c r="A161" s="42" t="s">
        <v>260</v>
      </c>
      <c r="B161" s="42" t="s">
        <v>532</v>
      </c>
      <c r="C161" s="42" t="s">
        <v>532</v>
      </c>
    </row>
    <row r="162" spans="1:3" x14ac:dyDescent="0.25">
      <c r="A162" t="s">
        <v>62</v>
      </c>
      <c r="B162" t="s">
        <v>0</v>
      </c>
      <c r="C162" t="s">
        <v>225</v>
      </c>
    </row>
    <row r="163" spans="1:3" x14ac:dyDescent="0.25">
      <c r="A163" t="s">
        <v>62</v>
      </c>
      <c r="B163" t="s">
        <v>6</v>
      </c>
      <c r="C163" t="s">
        <v>225</v>
      </c>
    </row>
    <row r="164" spans="1:3" x14ac:dyDescent="0.25">
      <c r="A164" t="s">
        <v>63</v>
      </c>
      <c r="B164" t="s">
        <v>0</v>
      </c>
      <c r="C164" t="s">
        <v>225</v>
      </c>
    </row>
    <row r="165" spans="1:3" x14ac:dyDescent="0.25">
      <c r="A165" t="s">
        <v>63</v>
      </c>
      <c r="B165" t="s">
        <v>6</v>
      </c>
      <c r="C165" t="s">
        <v>225</v>
      </c>
    </row>
    <row r="166" spans="1:3" x14ac:dyDescent="0.25">
      <c r="A166" t="s">
        <v>64</v>
      </c>
      <c r="B166" t="s">
        <v>0</v>
      </c>
      <c r="C166" t="s">
        <v>225</v>
      </c>
    </row>
    <row r="167" spans="1:3" x14ac:dyDescent="0.25">
      <c r="A167" t="s">
        <v>64</v>
      </c>
      <c r="B167" t="s">
        <v>6</v>
      </c>
      <c r="C167" t="s">
        <v>226</v>
      </c>
    </row>
    <row r="168" spans="1:3" x14ac:dyDescent="0.25">
      <c r="A168" t="s">
        <v>65</v>
      </c>
      <c r="B168" t="s">
        <v>0</v>
      </c>
      <c r="C168" t="s">
        <v>226</v>
      </c>
    </row>
    <row r="169" spans="1:3" x14ac:dyDescent="0.25">
      <c r="A169" t="s">
        <v>65</v>
      </c>
      <c r="B169" t="s">
        <v>6</v>
      </c>
      <c r="C169" t="s">
        <v>226</v>
      </c>
    </row>
    <row r="170" spans="1:3" x14ac:dyDescent="0.25">
      <c r="A170" t="s">
        <v>594</v>
      </c>
      <c r="B170" t="s">
        <v>0</v>
      </c>
      <c r="C170" t="s">
        <v>226</v>
      </c>
    </row>
    <row r="171" spans="1:3" x14ac:dyDescent="0.25">
      <c r="A171" t="s">
        <v>594</v>
      </c>
      <c r="B171" t="s">
        <v>6</v>
      </c>
      <c r="C171" t="s">
        <v>226</v>
      </c>
    </row>
    <row r="172" spans="1:3" x14ac:dyDescent="0.25">
      <c r="A172" t="s">
        <v>261</v>
      </c>
      <c r="B172" t="s">
        <v>0</v>
      </c>
      <c r="C172" t="s">
        <v>226</v>
      </c>
    </row>
    <row r="173" spans="1:3" x14ac:dyDescent="0.25">
      <c r="A173" t="s">
        <v>261</v>
      </c>
      <c r="B173" t="s">
        <v>6</v>
      </c>
      <c r="C173" t="s">
        <v>225</v>
      </c>
    </row>
    <row r="174" spans="1:3" x14ac:dyDescent="0.25">
      <c r="A174" t="s">
        <v>66</v>
      </c>
      <c r="B174" t="s">
        <v>0</v>
      </c>
      <c r="C174" t="s">
        <v>226</v>
      </c>
    </row>
    <row r="175" spans="1:3" x14ac:dyDescent="0.25">
      <c r="A175" t="s">
        <v>66</v>
      </c>
      <c r="B175" t="s">
        <v>6</v>
      </c>
      <c r="C175" t="s">
        <v>226</v>
      </c>
    </row>
    <row r="176" spans="1:3" x14ac:dyDescent="0.25">
      <c r="A176" t="s">
        <v>67</v>
      </c>
      <c r="B176" t="s">
        <v>0</v>
      </c>
      <c r="C176" t="s">
        <v>226</v>
      </c>
    </row>
    <row r="177" spans="1:3" x14ac:dyDescent="0.25">
      <c r="A177" t="s">
        <v>67</v>
      </c>
      <c r="B177" t="s">
        <v>6</v>
      </c>
      <c r="C177" t="s">
        <v>226</v>
      </c>
    </row>
    <row r="178" spans="1:3" x14ac:dyDescent="0.25">
      <c r="A178" t="s">
        <v>68</v>
      </c>
      <c r="B178" t="s">
        <v>0</v>
      </c>
      <c r="C178" t="s">
        <v>226</v>
      </c>
    </row>
    <row r="179" spans="1:3" x14ac:dyDescent="0.25">
      <c r="A179" t="s">
        <v>68</v>
      </c>
      <c r="B179" t="s">
        <v>6</v>
      </c>
      <c r="C179" t="s">
        <v>226</v>
      </c>
    </row>
    <row r="180" spans="1:3" x14ac:dyDescent="0.25">
      <c r="A180" t="s">
        <v>69</v>
      </c>
      <c r="B180" t="s">
        <v>0</v>
      </c>
      <c r="C180" t="s">
        <v>226</v>
      </c>
    </row>
    <row r="181" spans="1:3" x14ac:dyDescent="0.25">
      <c r="A181" t="s">
        <v>69</v>
      </c>
      <c r="B181" t="s">
        <v>6</v>
      </c>
      <c r="C181" t="s">
        <v>226</v>
      </c>
    </row>
    <row r="182" spans="1:3" x14ac:dyDescent="0.25">
      <c r="A182" t="s">
        <v>70</v>
      </c>
      <c r="B182" t="s">
        <v>0</v>
      </c>
      <c r="C182" t="s">
        <v>226</v>
      </c>
    </row>
    <row r="183" spans="1:3" x14ac:dyDescent="0.25">
      <c r="A183" t="s">
        <v>70</v>
      </c>
      <c r="B183" t="s">
        <v>6</v>
      </c>
      <c r="C183" t="s">
        <v>226</v>
      </c>
    </row>
    <row r="184" spans="1:3" x14ac:dyDescent="0.25">
      <c r="A184" s="42" t="s">
        <v>662</v>
      </c>
      <c r="B184" s="42" t="s">
        <v>532</v>
      </c>
      <c r="C184" s="42" t="s">
        <v>532</v>
      </c>
    </row>
    <row r="185" spans="1:3" x14ac:dyDescent="0.25">
      <c r="A185" t="s">
        <v>389</v>
      </c>
      <c r="B185" t="s">
        <v>0</v>
      </c>
      <c r="C185" t="s">
        <v>225</v>
      </c>
    </row>
    <row r="186" spans="1:3" x14ac:dyDescent="0.25">
      <c r="A186" t="s">
        <v>389</v>
      </c>
      <c r="B186" t="s">
        <v>6</v>
      </c>
      <c r="C186" t="s">
        <v>225</v>
      </c>
    </row>
    <row r="187" spans="1:3" x14ac:dyDescent="0.25">
      <c r="A187" t="s">
        <v>71</v>
      </c>
      <c r="B187" t="s">
        <v>0</v>
      </c>
      <c r="C187" t="s">
        <v>226</v>
      </c>
    </row>
    <row r="188" spans="1:3" x14ac:dyDescent="0.25">
      <c r="A188" t="s">
        <v>71</v>
      </c>
      <c r="B188" t="s">
        <v>6</v>
      </c>
      <c r="C188" t="s">
        <v>226</v>
      </c>
    </row>
    <row r="189" spans="1:3" x14ac:dyDescent="0.25">
      <c r="A189" t="s">
        <v>72</v>
      </c>
      <c r="B189" t="s">
        <v>0</v>
      </c>
      <c r="C189" t="s">
        <v>226</v>
      </c>
    </row>
    <row r="190" spans="1:3" x14ac:dyDescent="0.25">
      <c r="A190" t="s">
        <v>72</v>
      </c>
      <c r="B190" t="s">
        <v>6</v>
      </c>
      <c r="C190" t="s">
        <v>226</v>
      </c>
    </row>
    <row r="191" spans="1:3" x14ac:dyDescent="0.25">
      <c r="A191" t="s">
        <v>73</v>
      </c>
      <c r="B191" t="s">
        <v>0</v>
      </c>
      <c r="C191" t="s">
        <v>226</v>
      </c>
    </row>
    <row r="192" spans="1:3" x14ac:dyDescent="0.25">
      <c r="A192" t="s">
        <v>73</v>
      </c>
      <c r="B192" t="s">
        <v>6</v>
      </c>
      <c r="C192" t="s">
        <v>226</v>
      </c>
    </row>
    <row r="193" spans="1:3" x14ac:dyDescent="0.25">
      <c r="A193" t="s">
        <v>653</v>
      </c>
      <c r="B193" t="s">
        <v>0</v>
      </c>
      <c r="C193" t="s">
        <v>226</v>
      </c>
    </row>
    <row r="194" spans="1:3" x14ac:dyDescent="0.25">
      <c r="A194" t="s">
        <v>653</v>
      </c>
      <c r="B194" t="s">
        <v>6</v>
      </c>
      <c r="C194" t="s">
        <v>226</v>
      </c>
    </row>
    <row r="195" spans="1:3" x14ac:dyDescent="0.25">
      <c r="A195" t="s">
        <v>390</v>
      </c>
      <c r="B195" t="s">
        <v>0</v>
      </c>
      <c r="C195" t="s">
        <v>226</v>
      </c>
    </row>
    <row r="196" spans="1:3" x14ac:dyDescent="0.25">
      <c r="A196" t="s">
        <v>390</v>
      </c>
      <c r="B196" t="s">
        <v>6</v>
      </c>
      <c r="C196" t="s">
        <v>226</v>
      </c>
    </row>
    <row r="197" spans="1:3" x14ac:dyDescent="0.25">
      <c r="A197" t="s">
        <v>74</v>
      </c>
      <c r="B197" t="s">
        <v>0</v>
      </c>
      <c r="C197" t="s">
        <v>226</v>
      </c>
    </row>
    <row r="198" spans="1:3" x14ac:dyDescent="0.25">
      <c r="A198" t="s">
        <v>74</v>
      </c>
      <c r="B198" t="s">
        <v>6</v>
      </c>
      <c r="C198" t="s">
        <v>226</v>
      </c>
    </row>
    <row r="199" spans="1:3" x14ac:dyDescent="0.25">
      <c r="A199" t="s">
        <v>75</v>
      </c>
      <c r="B199" t="s">
        <v>0</v>
      </c>
      <c r="C199" t="s">
        <v>226</v>
      </c>
    </row>
    <row r="200" spans="1:3" x14ac:dyDescent="0.25">
      <c r="A200" t="s">
        <v>75</v>
      </c>
      <c r="B200" t="s">
        <v>6</v>
      </c>
      <c r="C200" t="s">
        <v>226</v>
      </c>
    </row>
    <row r="201" spans="1:3" x14ac:dyDescent="0.25">
      <c r="A201" t="s">
        <v>76</v>
      </c>
      <c r="B201" t="s">
        <v>0</v>
      </c>
      <c r="C201" t="s">
        <v>226</v>
      </c>
    </row>
    <row r="202" spans="1:3" x14ac:dyDescent="0.25">
      <c r="A202" t="s">
        <v>76</v>
      </c>
      <c r="B202" t="s">
        <v>6</v>
      </c>
      <c r="C202" t="s">
        <v>225</v>
      </c>
    </row>
    <row r="203" spans="1:3" x14ac:dyDescent="0.25">
      <c r="A203" t="s">
        <v>391</v>
      </c>
      <c r="B203" t="s">
        <v>0</v>
      </c>
      <c r="C203" t="s">
        <v>226</v>
      </c>
    </row>
    <row r="204" spans="1:3" x14ac:dyDescent="0.25">
      <c r="A204" t="s">
        <v>391</v>
      </c>
      <c r="B204" t="s">
        <v>6</v>
      </c>
      <c r="C204" t="s">
        <v>226</v>
      </c>
    </row>
    <row r="205" spans="1:3" x14ac:dyDescent="0.25">
      <c r="A205" t="s">
        <v>77</v>
      </c>
      <c r="B205" t="s">
        <v>0</v>
      </c>
      <c r="C205" t="s">
        <v>226</v>
      </c>
    </row>
    <row r="206" spans="1:3" x14ac:dyDescent="0.25">
      <c r="A206" t="s">
        <v>77</v>
      </c>
      <c r="B206" t="s">
        <v>6</v>
      </c>
      <c r="C206" t="s">
        <v>226</v>
      </c>
    </row>
    <row r="207" spans="1:3" x14ac:dyDescent="0.25">
      <c r="A207" t="s">
        <v>78</v>
      </c>
      <c r="B207" t="s">
        <v>0</v>
      </c>
      <c r="C207" t="s">
        <v>226</v>
      </c>
    </row>
    <row r="208" spans="1:3" x14ac:dyDescent="0.25">
      <c r="A208" t="s">
        <v>78</v>
      </c>
      <c r="B208" t="s">
        <v>6</v>
      </c>
      <c r="C208" t="s">
        <v>226</v>
      </c>
    </row>
    <row r="209" spans="1:3" x14ac:dyDescent="0.25">
      <c r="A209" t="s">
        <v>79</v>
      </c>
      <c r="B209" t="s">
        <v>0</v>
      </c>
      <c r="C209" t="s">
        <v>226</v>
      </c>
    </row>
    <row r="210" spans="1:3" x14ac:dyDescent="0.25">
      <c r="A210" t="s">
        <v>79</v>
      </c>
      <c r="B210" t="s">
        <v>6</v>
      </c>
      <c r="C210" t="s">
        <v>226</v>
      </c>
    </row>
    <row r="211" spans="1:3" x14ac:dyDescent="0.25">
      <c r="A211" t="s">
        <v>80</v>
      </c>
      <c r="B211" t="s">
        <v>0</v>
      </c>
      <c r="C211" t="s">
        <v>226</v>
      </c>
    </row>
    <row r="212" spans="1:3" x14ac:dyDescent="0.25">
      <c r="A212" t="s">
        <v>80</v>
      </c>
      <c r="B212" t="s">
        <v>6</v>
      </c>
      <c r="C212" t="s">
        <v>226</v>
      </c>
    </row>
    <row r="213" spans="1:3" x14ac:dyDescent="0.25">
      <c r="A213" t="s">
        <v>392</v>
      </c>
      <c r="B213" t="s">
        <v>0</v>
      </c>
      <c r="C213" t="s">
        <v>225</v>
      </c>
    </row>
    <row r="214" spans="1:3" x14ac:dyDescent="0.25">
      <c r="A214" t="s">
        <v>392</v>
      </c>
      <c r="B214" t="s">
        <v>6</v>
      </c>
      <c r="C214" t="s">
        <v>225</v>
      </c>
    </row>
    <row r="215" spans="1:3" x14ac:dyDescent="0.25">
      <c r="A215" t="s">
        <v>81</v>
      </c>
      <c r="B215" t="s">
        <v>0</v>
      </c>
      <c r="C215" t="s">
        <v>226</v>
      </c>
    </row>
    <row r="216" spans="1:3" x14ac:dyDescent="0.25">
      <c r="A216" t="s">
        <v>81</v>
      </c>
      <c r="B216" t="s">
        <v>6</v>
      </c>
      <c r="C216" t="s">
        <v>226</v>
      </c>
    </row>
    <row r="217" spans="1:3" x14ac:dyDescent="0.25">
      <c r="A217" s="42" t="s">
        <v>265</v>
      </c>
      <c r="B217" s="42" t="s">
        <v>532</v>
      </c>
      <c r="C217" s="42" t="s">
        <v>532</v>
      </c>
    </row>
    <row r="218" spans="1:3" x14ac:dyDescent="0.25">
      <c r="A218" s="38" t="s">
        <v>265</v>
      </c>
      <c r="B218" s="38" t="s">
        <v>0</v>
      </c>
      <c r="C218" s="38" t="s">
        <v>226</v>
      </c>
    </row>
    <row r="219" spans="1:3" x14ac:dyDescent="0.25">
      <c r="A219" s="38" t="s">
        <v>265</v>
      </c>
      <c r="B219" s="38" t="s">
        <v>6</v>
      </c>
      <c r="C219" s="38" t="s">
        <v>225</v>
      </c>
    </row>
    <row r="220" spans="1:3" x14ac:dyDescent="0.25">
      <c r="A220" t="s">
        <v>393</v>
      </c>
      <c r="B220" t="s">
        <v>0</v>
      </c>
      <c r="C220" t="s">
        <v>225</v>
      </c>
    </row>
    <row r="221" spans="1:3" x14ac:dyDescent="0.25">
      <c r="A221" t="s">
        <v>393</v>
      </c>
      <c r="B221" t="s">
        <v>6</v>
      </c>
      <c r="C221" t="s">
        <v>225</v>
      </c>
    </row>
    <row r="222" spans="1:3" x14ac:dyDescent="0.25">
      <c r="A222" t="s">
        <v>82</v>
      </c>
      <c r="B222" t="s">
        <v>0</v>
      </c>
      <c r="C222" t="s">
        <v>225</v>
      </c>
    </row>
    <row r="223" spans="1:3" x14ac:dyDescent="0.25">
      <c r="A223" t="s">
        <v>82</v>
      </c>
      <c r="B223" t="s">
        <v>6</v>
      </c>
      <c r="C223" t="s">
        <v>225</v>
      </c>
    </row>
    <row r="224" spans="1:3" x14ac:dyDescent="0.25">
      <c r="A224" t="s">
        <v>394</v>
      </c>
      <c r="B224" t="s">
        <v>0</v>
      </c>
      <c r="C224" t="s">
        <v>226</v>
      </c>
    </row>
    <row r="225" spans="1:3" x14ac:dyDescent="0.25">
      <c r="A225" t="s">
        <v>394</v>
      </c>
      <c r="B225" t="s">
        <v>6</v>
      </c>
      <c r="C225" t="s">
        <v>226</v>
      </c>
    </row>
    <row r="226" spans="1:3" x14ac:dyDescent="0.25">
      <c r="A226" t="s">
        <v>83</v>
      </c>
      <c r="B226" t="s">
        <v>0</v>
      </c>
      <c r="C226" t="s">
        <v>226</v>
      </c>
    </row>
    <row r="227" spans="1:3" x14ac:dyDescent="0.25">
      <c r="A227" t="s">
        <v>83</v>
      </c>
      <c r="B227" t="s">
        <v>6</v>
      </c>
      <c r="C227" t="s">
        <v>226</v>
      </c>
    </row>
    <row r="228" spans="1:3" x14ac:dyDescent="0.25">
      <c r="A228" t="s">
        <v>598</v>
      </c>
      <c r="B228" t="s">
        <v>0</v>
      </c>
      <c r="C228" t="s">
        <v>226</v>
      </c>
    </row>
    <row r="229" spans="1:3" x14ac:dyDescent="0.25">
      <c r="A229" t="s">
        <v>598</v>
      </c>
      <c r="B229" t="s">
        <v>6</v>
      </c>
      <c r="C229" t="s">
        <v>226</v>
      </c>
    </row>
    <row r="230" spans="1:3" x14ac:dyDescent="0.25">
      <c r="A230" t="s">
        <v>395</v>
      </c>
      <c r="B230" t="s">
        <v>0</v>
      </c>
      <c r="C230" t="s">
        <v>225</v>
      </c>
    </row>
    <row r="231" spans="1:3" x14ac:dyDescent="0.25">
      <c r="A231" t="s">
        <v>395</v>
      </c>
      <c r="B231" t="s">
        <v>6</v>
      </c>
      <c r="C231" t="s">
        <v>225</v>
      </c>
    </row>
    <row r="232" spans="1:3" x14ac:dyDescent="0.25">
      <c r="A232" t="s">
        <v>84</v>
      </c>
      <c r="B232" t="s">
        <v>0</v>
      </c>
      <c r="C232" t="s">
        <v>225</v>
      </c>
    </row>
    <row r="233" spans="1:3" x14ac:dyDescent="0.25">
      <c r="A233" t="s">
        <v>84</v>
      </c>
      <c r="B233" t="s">
        <v>6</v>
      </c>
      <c r="C233" t="s">
        <v>225</v>
      </c>
    </row>
    <row r="234" spans="1:3" x14ac:dyDescent="0.25">
      <c r="A234" t="s">
        <v>396</v>
      </c>
      <c r="B234" t="s">
        <v>0</v>
      </c>
      <c r="C234" t="s">
        <v>225</v>
      </c>
    </row>
    <row r="235" spans="1:3" x14ac:dyDescent="0.25">
      <c r="A235" t="s">
        <v>396</v>
      </c>
      <c r="B235" t="s">
        <v>6</v>
      </c>
      <c r="C235" t="s">
        <v>225</v>
      </c>
    </row>
    <row r="236" spans="1:3" x14ac:dyDescent="0.25">
      <c r="A236" t="s">
        <v>85</v>
      </c>
      <c r="B236" t="s">
        <v>0</v>
      </c>
      <c r="C236" t="s">
        <v>226</v>
      </c>
    </row>
    <row r="237" spans="1:3" x14ac:dyDescent="0.25">
      <c r="A237" t="s">
        <v>85</v>
      </c>
      <c r="B237" t="s">
        <v>6</v>
      </c>
      <c r="C237" t="s">
        <v>226</v>
      </c>
    </row>
    <row r="238" spans="1:3" x14ac:dyDescent="0.25">
      <c r="A238" t="s">
        <v>152</v>
      </c>
      <c r="B238" t="s">
        <v>0</v>
      </c>
      <c r="C238" t="s">
        <v>226</v>
      </c>
    </row>
    <row r="239" spans="1:3" x14ac:dyDescent="0.25">
      <c r="A239" t="s">
        <v>152</v>
      </c>
      <c r="B239" t="s">
        <v>6</v>
      </c>
      <c r="C239" t="s">
        <v>226</v>
      </c>
    </row>
    <row r="240" spans="1:3" x14ac:dyDescent="0.25">
      <c r="A240" t="s">
        <v>86</v>
      </c>
      <c r="B240" t="s">
        <v>0</v>
      </c>
      <c r="C240" t="s">
        <v>226</v>
      </c>
    </row>
    <row r="241" spans="1:3" x14ac:dyDescent="0.25">
      <c r="A241" t="s">
        <v>86</v>
      </c>
      <c r="B241" t="s">
        <v>6</v>
      </c>
      <c r="C241" t="s">
        <v>226</v>
      </c>
    </row>
    <row r="242" spans="1:3" x14ac:dyDescent="0.25">
      <c r="A242" t="s">
        <v>87</v>
      </c>
      <c r="B242" t="s">
        <v>0</v>
      </c>
      <c r="C242" t="s">
        <v>225</v>
      </c>
    </row>
    <row r="243" spans="1:3" x14ac:dyDescent="0.25">
      <c r="A243" t="s">
        <v>87</v>
      </c>
      <c r="B243" t="s">
        <v>6</v>
      </c>
      <c r="C243" t="s">
        <v>226</v>
      </c>
    </row>
    <row r="244" spans="1:3" x14ac:dyDescent="0.25">
      <c r="A244" t="s">
        <v>88</v>
      </c>
      <c r="B244" t="s">
        <v>0</v>
      </c>
      <c r="C244" t="s">
        <v>225</v>
      </c>
    </row>
    <row r="245" spans="1:3" x14ac:dyDescent="0.25">
      <c r="A245" t="s">
        <v>88</v>
      </c>
      <c r="B245" t="s">
        <v>6</v>
      </c>
      <c r="C245" t="s">
        <v>225</v>
      </c>
    </row>
    <row r="246" spans="1:3" x14ac:dyDescent="0.25">
      <c r="A246" t="s">
        <v>89</v>
      </c>
      <c r="B246" t="s">
        <v>0</v>
      </c>
      <c r="C246" t="s">
        <v>226</v>
      </c>
    </row>
    <row r="247" spans="1:3" x14ac:dyDescent="0.25">
      <c r="A247" t="s">
        <v>89</v>
      </c>
      <c r="B247" t="s">
        <v>6</v>
      </c>
      <c r="C247" t="s">
        <v>226</v>
      </c>
    </row>
    <row r="248" spans="1:3" x14ac:dyDescent="0.25">
      <c r="A248" t="s">
        <v>397</v>
      </c>
      <c r="B248" t="s">
        <v>0</v>
      </c>
      <c r="C248" t="s">
        <v>226</v>
      </c>
    </row>
    <row r="249" spans="1:3" x14ac:dyDescent="0.25">
      <c r="A249" t="s">
        <v>397</v>
      </c>
      <c r="B249" t="s">
        <v>6</v>
      </c>
      <c r="C249" t="s">
        <v>225</v>
      </c>
    </row>
    <row r="250" spans="1:3" x14ac:dyDescent="0.25">
      <c r="A250" t="s">
        <v>90</v>
      </c>
      <c r="B250" t="s">
        <v>0</v>
      </c>
      <c r="C250" t="s">
        <v>225</v>
      </c>
    </row>
    <row r="251" spans="1:3" x14ac:dyDescent="0.25">
      <c r="A251" t="s">
        <v>90</v>
      </c>
      <c r="B251" t="s">
        <v>6</v>
      </c>
      <c r="C251" t="s">
        <v>225</v>
      </c>
    </row>
    <row r="252" spans="1:3" x14ac:dyDescent="0.25">
      <c r="A252" t="s">
        <v>91</v>
      </c>
      <c r="B252" t="s">
        <v>0</v>
      </c>
      <c r="C252" t="s">
        <v>226</v>
      </c>
    </row>
    <row r="253" spans="1:3" x14ac:dyDescent="0.25">
      <c r="A253" t="s">
        <v>91</v>
      </c>
      <c r="B253" t="s">
        <v>6</v>
      </c>
      <c r="C253" t="s">
        <v>226</v>
      </c>
    </row>
    <row r="254" spans="1:3" x14ac:dyDescent="0.25">
      <c r="A254" t="s">
        <v>92</v>
      </c>
      <c r="B254" t="s">
        <v>0</v>
      </c>
      <c r="C254" t="s">
        <v>226</v>
      </c>
    </row>
    <row r="255" spans="1:3" x14ac:dyDescent="0.25">
      <c r="A255" t="s">
        <v>92</v>
      </c>
      <c r="B255" t="s">
        <v>6</v>
      </c>
      <c r="C255" t="s">
        <v>226</v>
      </c>
    </row>
    <row r="256" spans="1:3" x14ac:dyDescent="0.25">
      <c r="A256" t="s">
        <v>93</v>
      </c>
      <c r="B256" t="s">
        <v>0</v>
      </c>
      <c r="C256" t="s">
        <v>226</v>
      </c>
    </row>
    <row r="257" spans="1:3" x14ac:dyDescent="0.25">
      <c r="A257" t="s">
        <v>93</v>
      </c>
      <c r="B257" t="s">
        <v>6</v>
      </c>
      <c r="C257" t="s">
        <v>225</v>
      </c>
    </row>
    <row r="258" spans="1:3" x14ac:dyDescent="0.25">
      <c r="A258" t="s">
        <v>94</v>
      </c>
      <c r="B258" t="s">
        <v>0</v>
      </c>
      <c r="C258" t="s">
        <v>226</v>
      </c>
    </row>
    <row r="259" spans="1:3" x14ac:dyDescent="0.25">
      <c r="A259" t="s">
        <v>94</v>
      </c>
      <c r="B259" t="s">
        <v>6</v>
      </c>
      <c r="C259" t="s">
        <v>226</v>
      </c>
    </row>
    <row r="260" spans="1:3" x14ac:dyDescent="0.25">
      <c r="A260" t="s">
        <v>95</v>
      </c>
      <c r="B260" t="s">
        <v>0</v>
      </c>
      <c r="C260" t="s">
        <v>226</v>
      </c>
    </row>
    <row r="261" spans="1:3" x14ac:dyDescent="0.25">
      <c r="A261" t="s">
        <v>95</v>
      </c>
      <c r="B261" t="s">
        <v>6</v>
      </c>
      <c r="C261" t="s">
        <v>226</v>
      </c>
    </row>
    <row r="262" spans="1:3" x14ac:dyDescent="0.25">
      <c r="A262" t="s">
        <v>96</v>
      </c>
      <c r="B262" t="s">
        <v>0</v>
      </c>
      <c r="C262" t="s">
        <v>226</v>
      </c>
    </row>
    <row r="263" spans="1:3" x14ac:dyDescent="0.25">
      <c r="A263" t="s">
        <v>96</v>
      </c>
      <c r="B263" t="s">
        <v>6</v>
      </c>
      <c r="C263" t="s">
        <v>226</v>
      </c>
    </row>
    <row r="264" spans="1:3" x14ac:dyDescent="0.25">
      <c r="A264" t="s">
        <v>97</v>
      </c>
      <c r="B264" t="s">
        <v>0</v>
      </c>
      <c r="C264" t="s">
        <v>226</v>
      </c>
    </row>
    <row r="265" spans="1:3" x14ac:dyDescent="0.25">
      <c r="A265" t="s">
        <v>97</v>
      </c>
      <c r="B265" t="s">
        <v>6</v>
      </c>
      <c r="C265" t="s">
        <v>226</v>
      </c>
    </row>
    <row r="266" spans="1:3" x14ac:dyDescent="0.25">
      <c r="A266" t="s">
        <v>98</v>
      </c>
      <c r="B266" t="s">
        <v>0</v>
      </c>
      <c r="C266" t="s">
        <v>226</v>
      </c>
    </row>
    <row r="267" spans="1:3" x14ac:dyDescent="0.25">
      <c r="A267" t="s">
        <v>98</v>
      </c>
      <c r="B267" t="s">
        <v>6</v>
      </c>
      <c r="C267" t="s">
        <v>226</v>
      </c>
    </row>
    <row r="268" spans="1:3" x14ac:dyDescent="0.25">
      <c r="A268" t="s">
        <v>99</v>
      </c>
      <c r="B268" t="s">
        <v>0</v>
      </c>
      <c r="C268" t="s">
        <v>226</v>
      </c>
    </row>
    <row r="269" spans="1:3" x14ac:dyDescent="0.25">
      <c r="A269" t="s">
        <v>99</v>
      </c>
      <c r="B269" t="s">
        <v>6</v>
      </c>
      <c r="C269" t="s">
        <v>226</v>
      </c>
    </row>
    <row r="270" spans="1:3" x14ac:dyDescent="0.25">
      <c r="A270" s="42" t="s">
        <v>663</v>
      </c>
      <c r="B270" s="42" t="s">
        <v>532</v>
      </c>
      <c r="C270" s="42" t="s">
        <v>532</v>
      </c>
    </row>
    <row r="271" spans="1:3" x14ac:dyDescent="0.25">
      <c r="A271" t="s">
        <v>267</v>
      </c>
      <c r="B271" t="s">
        <v>0</v>
      </c>
      <c r="C271" t="s">
        <v>226</v>
      </c>
    </row>
    <row r="272" spans="1:3" x14ac:dyDescent="0.25">
      <c r="A272" t="s">
        <v>267</v>
      </c>
      <c r="B272" t="s">
        <v>6</v>
      </c>
      <c r="C272" t="s">
        <v>226</v>
      </c>
    </row>
    <row r="273" spans="1:3" x14ac:dyDescent="0.25">
      <c r="A273" t="s">
        <v>100</v>
      </c>
      <c r="B273" t="s">
        <v>0</v>
      </c>
      <c r="C273" t="s">
        <v>226</v>
      </c>
    </row>
    <row r="274" spans="1:3" x14ac:dyDescent="0.25">
      <c r="A274" t="s">
        <v>100</v>
      </c>
      <c r="B274" t="s">
        <v>6</v>
      </c>
      <c r="C274" t="s">
        <v>226</v>
      </c>
    </row>
    <row r="275" spans="1:3" x14ac:dyDescent="0.25">
      <c r="A275" t="s">
        <v>398</v>
      </c>
      <c r="B275" t="s">
        <v>0</v>
      </c>
      <c r="C275" t="s">
        <v>225</v>
      </c>
    </row>
    <row r="276" spans="1:3" x14ac:dyDescent="0.25">
      <c r="A276" t="s">
        <v>398</v>
      </c>
      <c r="B276" t="s">
        <v>6</v>
      </c>
      <c r="C276" t="s">
        <v>226</v>
      </c>
    </row>
    <row r="277" spans="1:3" x14ac:dyDescent="0.25">
      <c r="A277" t="s">
        <v>101</v>
      </c>
      <c r="B277" t="s">
        <v>0</v>
      </c>
      <c r="C277" t="s">
        <v>225</v>
      </c>
    </row>
    <row r="278" spans="1:3" x14ac:dyDescent="0.25">
      <c r="A278" t="s">
        <v>101</v>
      </c>
      <c r="B278" t="s">
        <v>6</v>
      </c>
      <c r="C278" t="s">
        <v>225</v>
      </c>
    </row>
    <row r="279" spans="1:3" x14ac:dyDescent="0.25">
      <c r="A279" t="s">
        <v>102</v>
      </c>
      <c r="B279" t="s">
        <v>0</v>
      </c>
      <c r="C279" t="s">
        <v>225</v>
      </c>
    </row>
    <row r="280" spans="1:3" x14ac:dyDescent="0.25">
      <c r="A280" t="s">
        <v>102</v>
      </c>
      <c r="B280" t="s">
        <v>6</v>
      </c>
      <c r="C280" t="s">
        <v>225</v>
      </c>
    </row>
    <row r="281" spans="1:3" x14ac:dyDescent="0.25">
      <c r="A281" t="s">
        <v>103</v>
      </c>
      <c r="B281" t="s">
        <v>0</v>
      </c>
      <c r="C281" t="s">
        <v>225</v>
      </c>
    </row>
    <row r="282" spans="1:3" x14ac:dyDescent="0.25">
      <c r="A282" t="s">
        <v>103</v>
      </c>
      <c r="B282" t="s">
        <v>6</v>
      </c>
      <c r="C282" t="s">
        <v>226</v>
      </c>
    </row>
    <row r="283" spans="1:3" x14ac:dyDescent="0.25">
      <c r="A283" t="s">
        <v>104</v>
      </c>
      <c r="B283" t="s">
        <v>0</v>
      </c>
      <c r="C283" t="s">
        <v>226</v>
      </c>
    </row>
    <row r="284" spans="1:3" x14ac:dyDescent="0.25">
      <c r="A284" t="s">
        <v>104</v>
      </c>
      <c r="B284" t="s">
        <v>6</v>
      </c>
      <c r="C284" t="s">
        <v>226</v>
      </c>
    </row>
    <row r="285" spans="1:3" x14ac:dyDescent="0.25">
      <c r="A285" t="s">
        <v>105</v>
      </c>
      <c r="B285" t="s">
        <v>0</v>
      </c>
      <c r="C285" t="s">
        <v>225</v>
      </c>
    </row>
    <row r="286" spans="1:3" x14ac:dyDescent="0.25">
      <c r="A286" t="s">
        <v>105</v>
      </c>
      <c r="B286" t="s">
        <v>6</v>
      </c>
      <c r="C286" t="s">
        <v>226</v>
      </c>
    </row>
    <row r="287" spans="1:3" x14ac:dyDescent="0.25">
      <c r="A287" t="s">
        <v>106</v>
      </c>
      <c r="B287" t="s">
        <v>0</v>
      </c>
      <c r="C287" t="s">
        <v>226</v>
      </c>
    </row>
    <row r="288" spans="1:3" x14ac:dyDescent="0.25">
      <c r="A288" t="s">
        <v>106</v>
      </c>
      <c r="B288" t="s">
        <v>6</v>
      </c>
      <c r="C288" t="s">
        <v>226</v>
      </c>
    </row>
    <row r="289" spans="1:3" x14ac:dyDescent="0.25">
      <c r="A289" t="s">
        <v>654</v>
      </c>
      <c r="B289" t="s">
        <v>0</v>
      </c>
      <c r="C289" t="s">
        <v>225</v>
      </c>
    </row>
    <row r="290" spans="1:3" x14ac:dyDescent="0.25">
      <c r="A290" t="s">
        <v>654</v>
      </c>
      <c r="B290" t="s">
        <v>6</v>
      </c>
      <c r="C290" t="s">
        <v>226</v>
      </c>
    </row>
    <row r="291" spans="1:3" x14ac:dyDescent="0.25">
      <c r="A291" t="s">
        <v>399</v>
      </c>
      <c r="B291" t="s">
        <v>0</v>
      </c>
      <c r="C291" t="s">
        <v>226</v>
      </c>
    </row>
    <row r="292" spans="1:3" x14ac:dyDescent="0.25">
      <c r="A292" t="s">
        <v>399</v>
      </c>
      <c r="B292" t="s">
        <v>6</v>
      </c>
      <c r="C292" t="s">
        <v>226</v>
      </c>
    </row>
    <row r="293" spans="1:3" x14ac:dyDescent="0.25">
      <c r="A293" t="s">
        <v>107</v>
      </c>
      <c r="B293" t="s">
        <v>0</v>
      </c>
      <c r="C293" t="s">
        <v>226</v>
      </c>
    </row>
    <row r="294" spans="1:3" x14ac:dyDescent="0.25">
      <c r="A294" t="s">
        <v>107</v>
      </c>
      <c r="B294" t="s">
        <v>6</v>
      </c>
      <c r="C294" t="s">
        <v>226</v>
      </c>
    </row>
    <row r="295" spans="1:3" x14ac:dyDescent="0.25">
      <c r="A295" t="s">
        <v>600</v>
      </c>
      <c r="B295" t="s">
        <v>0</v>
      </c>
      <c r="C295" t="s">
        <v>225</v>
      </c>
    </row>
    <row r="296" spans="1:3" x14ac:dyDescent="0.25">
      <c r="A296" t="s">
        <v>600</v>
      </c>
      <c r="B296" t="s">
        <v>6</v>
      </c>
      <c r="C296" t="s">
        <v>225</v>
      </c>
    </row>
    <row r="297" spans="1:3" x14ac:dyDescent="0.25">
      <c r="A297" t="s">
        <v>400</v>
      </c>
      <c r="B297" t="s">
        <v>0</v>
      </c>
      <c r="C297" t="s">
        <v>226</v>
      </c>
    </row>
    <row r="298" spans="1:3" x14ac:dyDescent="0.25">
      <c r="A298" t="s">
        <v>400</v>
      </c>
      <c r="B298" t="s">
        <v>6</v>
      </c>
      <c r="C298" t="s">
        <v>226</v>
      </c>
    </row>
    <row r="299" spans="1:3" x14ac:dyDescent="0.25">
      <c r="A299" s="42" t="s">
        <v>664</v>
      </c>
      <c r="B299" s="42" t="s">
        <v>532</v>
      </c>
      <c r="C299" s="42" t="s">
        <v>532</v>
      </c>
    </row>
    <row r="300" spans="1:3" x14ac:dyDescent="0.25">
      <c r="A300" t="s">
        <v>108</v>
      </c>
      <c r="B300" t="s">
        <v>0</v>
      </c>
      <c r="C300" t="s">
        <v>226</v>
      </c>
    </row>
    <row r="301" spans="1:3" x14ac:dyDescent="0.25">
      <c r="A301" t="s">
        <v>108</v>
      </c>
      <c r="B301" t="s">
        <v>6</v>
      </c>
      <c r="C301" t="s">
        <v>226</v>
      </c>
    </row>
    <row r="302" spans="1:3" x14ac:dyDescent="0.25">
      <c r="A302" t="s">
        <v>109</v>
      </c>
      <c r="B302" t="s">
        <v>0</v>
      </c>
      <c r="C302" t="s">
        <v>226</v>
      </c>
    </row>
    <row r="303" spans="1:3" x14ac:dyDescent="0.25">
      <c r="A303" t="s">
        <v>109</v>
      </c>
      <c r="B303" t="s">
        <v>6</v>
      </c>
      <c r="C303" t="s">
        <v>226</v>
      </c>
    </row>
    <row r="304" spans="1:3" x14ac:dyDescent="0.25">
      <c r="A304" t="s">
        <v>110</v>
      </c>
      <c r="B304" t="s">
        <v>0</v>
      </c>
      <c r="C304" t="s">
        <v>226</v>
      </c>
    </row>
    <row r="305" spans="1:3" x14ac:dyDescent="0.25">
      <c r="A305" t="s">
        <v>110</v>
      </c>
      <c r="B305" t="s">
        <v>6</v>
      </c>
      <c r="C305" t="s">
        <v>226</v>
      </c>
    </row>
    <row r="306" spans="1:3" x14ac:dyDescent="0.25">
      <c r="A306" t="s">
        <v>111</v>
      </c>
      <c r="B306" t="s">
        <v>0</v>
      </c>
      <c r="C306" t="s">
        <v>226</v>
      </c>
    </row>
    <row r="307" spans="1:3" x14ac:dyDescent="0.25">
      <c r="A307" t="s">
        <v>111</v>
      </c>
      <c r="B307" t="s">
        <v>6</v>
      </c>
      <c r="C307" t="s">
        <v>226</v>
      </c>
    </row>
    <row r="308" spans="1:3" x14ac:dyDescent="0.25">
      <c r="A308" t="s">
        <v>112</v>
      </c>
      <c r="B308" t="s">
        <v>0</v>
      </c>
      <c r="C308" t="s">
        <v>225</v>
      </c>
    </row>
    <row r="309" spans="1:3" x14ac:dyDescent="0.25">
      <c r="A309" t="s">
        <v>112</v>
      </c>
      <c r="B309" t="s">
        <v>6</v>
      </c>
      <c r="C309" t="s">
        <v>226</v>
      </c>
    </row>
    <row r="310" spans="1:3" x14ac:dyDescent="0.25">
      <c r="A310" t="s">
        <v>113</v>
      </c>
      <c r="B310" t="s">
        <v>0</v>
      </c>
      <c r="C310" t="s">
        <v>226</v>
      </c>
    </row>
    <row r="311" spans="1:3" x14ac:dyDescent="0.25">
      <c r="A311" t="s">
        <v>113</v>
      </c>
      <c r="B311" t="s">
        <v>6</v>
      </c>
      <c r="C311" t="s">
        <v>226</v>
      </c>
    </row>
    <row r="312" spans="1:3" x14ac:dyDescent="0.25">
      <c r="A312" t="s">
        <v>114</v>
      </c>
      <c r="B312" t="s">
        <v>0</v>
      </c>
      <c r="C312" t="s">
        <v>225</v>
      </c>
    </row>
    <row r="313" spans="1:3" x14ac:dyDescent="0.25">
      <c r="A313" t="s">
        <v>114</v>
      </c>
      <c r="B313" t="s">
        <v>6</v>
      </c>
      <c r="C313" t="s">
        <v>225</v>
      </c>
    </row>
    <row r="314" spans="1:3" x14ac:dyDescent="0.25">
      <c r="A314" t="s">
        <v>115</v>
      </c>
      <c r="B314" t="s">
        <v>0</v>
      </c>
      <c r="C314" t="s">
        <v>226</v>
      </c>
    </row>
    <row r="315" spans="1:3" x14ac:dyDescent="0.25">
      <c r="A315" t="s">
        <v>115</v>
      </c>
      <c r="B315" t="s">
        <v>6</v>
      </c>
      <c r="C315" t="s">
        <v>226</v>
      </c>
    </row>
    <row r="316" spans="1:3" x14ac:dyDescent="0.25">
      <c r="A316" t="s">
        <v>116</v>
      </c>
      <c r="B316" t="s">
        <v>0</v>
      </c>
      <c r="C316" t="s">
        <v>225</v>
      </c>
    </row>
    <row r="317" spans="1:3" x14ac:dyDescent="0.25">
      <c r="A317" t="s">
        <v>116</v>
      </c>
      <c r="B317" t="s">
        <v>6</v>
      </c>
      <c r="C317" t="s">
        <v>225</v>
      </c>
    </row>
    <row r="318" spans="1:3" x14ac:dyDescent="0.25">
      <c r="A318" t="s">
        <v>117</v>
      </c>
      <c r="B318" t="s">
        <v>0</v>
      </c>
      <c r="C318" t="s">
        <v>226</v>
      </c>
    </row>
    <row r="319" spans="1:3" x14ac:dyDescent="0.25">
      <c r="A319" t="s">
        <v>117</v>
      </c>
      <c r="B319" t="s">
        <v>6</v>
      </c>
      <c r="C319" t="s">
        <v>225</v>
      </c>
    </row>
    <row r="320" spans="1:3" x14ac:dyDescent="0.25">
      <c r="A320" t="s">
        <v>118</v>
      </c>
      <c r="B320" t="s">
        <v>0</v>
      </c>
      <c r="C320" t="s">
        <v>226</v>
      </c>
    </row>
    <row r="321" spans="1:3" x14ac:dyDescent="0.25">
      <c r="A321" t="s">
        <v>118</v>
      </c>
      <c r="B321" t="s">
        <v>6</v>
      </c>
      <c r="C321" t="s">
        <v>226</v>
      </c>
    </row>
    <row r="322" spans="1:3" x14ac:dyDescent="0.25">
      <c r="A322" t="s">
        <v>119</v>
      </c>
      <c r="B322" t="s">
        <v>0</v>
      </c>
      <c r="C322" t="s">
        <v>226</v>
      </c>
    </row>
    <row r="323" spans="1:3" x14ac:dyDescent="0.25">
      <c r="A323" t="s">
        <v>119</v>
      </c>
      <c r="B323" t="s">
        <v>6</v>
      </c>
      <c r="C323" t="s">
        <v>226</v>
      </c>
    </row>
    <row r="324" spans="1:3" x14ac:dyDescent="0.25">
      <c r="A324" t="s">
        <v>401</v>
      </c>
      <c r="B324" t="s">
        <v>0</v>
      </c>
      <c r="C324" t="s">
        <v>226</v>
      </c>
    </row>
    <row r="325" spans="1:3" x14ac:dyDescent="0.25">
      <c r="A325" t="s">
        <v>401</v>
      </c>
      <c r="B325" t="s">
        <v>6</v>
      </c>
      <c r="C325" t="s">
        <v>226</v>
      </c>
    </row>
    <row r="326" spans="1:3" x14ac:dyDescent="0.25">
      <c r="A326" t="s">
        <v>120</v>
      </c>
      <c r="B326" t="s">
        <v>0</v>
      </c>
      <c r="C326" t="s">
        <v>226</v>
      </c>
    </row>
    <row r="327" spans="1:3" x14ac:dyDescent="0.25">
      <c r="A327" t="s">
        <v>120</v>
      </c>
      <c r="B327" t="s">
        <v>6</v>
      </c>
      <c r="C327" t="s">
        <v>226</v>
      </c>
    </row>
    <row r="328" spans="1:3" x14ac:dyDescent="0.25">
      <c r="A328" t="s">
        <v>665</v>
      </c>
      <c r="B328" t="s">
        <v>0</v>
      </c>
      <c r="C328" t="s">
        <v>226</v>
      </c>
    </row>
    <row r="329" spans="1:3" x14ac:dyDescent="0.25">
      <c r="A329" t="s">
        <v>665</v>
      </c>
      <c r="B329" t="s">
        <v>6</v>
      </c>
      <c r="C329" t="s">
        <v>226</v>
      </c>
    </row>
    <row r="330" spans="1:3" x14ac:dyDescent="0.25">
      <c r="A330" t="s">
        <v>402</v>
      </c>
      <c r="B330" t="s">
        <v>0</v>
      </c>
      <c r="C330" t="s">
        <v>225</v>
      </c>
    </row>
    <row r="331" spans="1:3" x14ac:dyDescent="0.25">
      <c r="A331" t="s">
        <v>402</v>
      </c>
      <c r="B331" t="s">
        <v>6</v>
      </c>
      <c r="C331" t="s">
        <v>225</v>
      </c>
    </row>
    <row r="332" spans="1:3" x14ac:dyDescent="0.25">
      <c r="A332" t="s">
        <v>666</v>
      </c>
      <c r="B332" t="s">
        <v>0</v>
      </c>
      <c r="C332" t="s">
        <v>226</v>
      </c>
    </row>
    <row r="333" spans="1:3" x14ac:dyDescent="0.25">
      <c r="A333" t="s">
        <v>666</v>
      </c>
      <c r="B333" t="s">
        <v>6</v>
      </c>
      <c r="C333" t="s">
        <v>226</v>
      </c>
    </row>
    <row r="334" spans="1:3" x14ac:dyDescent="0.25">
      <c r="A334" t="s">
        <v>121</v>
      </c>
      <c r="B334" t="s">
        <v>0</v>
      </c>
      <c r="C334" t="s">
        <v>226</v>
      </c>
    </row>
    <row r="335" spans="1:3" x14ac:dyDescent="0.25">
      <c r="A335" t="s">
        <v>121</v>
      </c>
      <c r="B335" t="s">
        <v>6</v>
      </c>
      <c r="C335" t="s">
        <v>225</v>
      </c>
    </row>
    <row r="336" spans="1:3" x14ac:dyDescent="0.25">
      <c r="A336" t="s">
        <v>122</v>
      </c>
      <c r="B336" t="s">
        <v>0</v>
      </c>
      <c r="C336" t="s">
        <v>226</v>
      </c>
    </row>
    <row r="337" spans="1:3" x14ac:dyDescent="0.25">
      <c r="A337" t="s">
        <v>122</v>
      </c>
      <c r="B337" t="s">
        <v>6</v>
      </c>
      <c r="C337" t="s">
        <v>226</v>
      </c>
    </row>
    <row r="338" spans="1:3" x14ac:dyDescent="0.25">
      <c r="A338" t="s">
        <v>403</v>
      </c>
      <c r="B338" t="s">
        <v>0</v>
      </c>
      <c r="C338" t="s">
        <v>226</v>
      </c>
    </row>
    <row r="339" spans="1:3" x14ac:dyDescent="0.25">
      <c r="A339" t="s">
        <v>403</v>
      </c>
      <c r="B339" t="s">
        <v>6</v>
      </c>
      <c r="C339" t="s">
        <v>226</v>
      </c>
    </row>
    <row r="340" spans="1:3" x14ac:dyDescent="0.25">
      <c r="A340" t="s">
        <v>123</v>
      </c>
      <c r="B340" t="s">
        <v>0</v>
      </c>
      <c r="C340" t="s">
        <v>226</v>
      </c>
    </row>
    <row r="341" spans="1:3" x14ac:dyDescent="0.25">
      <c r="A341" t="s">
        <v>123</v>
      </c>
      <c r="B341" t="s">
        <v>6</v>
      </c>
      <c r="C341" t="s">
        <v>226</v>
      </c>
    </row>
    <row r="342" spans="1:3" x14ac:dyDescent="0.25">
      <c r="A342" t="s">
        <v>124</v>
      </c>
      <c r="B342" t="s">
        <v>0</v>
      </c>
      <c r="C342" t="s">
        <v>226</v>
      </c>
    </row>
    <row r="343" spans="1:3" x14ac:dyDescent="0.25">
      <c r="A343" t="s">
        <v>124</v>
      </c>
      <c r="B343" t="s">
        <v>6</v>
      </c>
      <c r="C343" t="s">
        <v>226</v>
      </c>
    </row>
    <row r="344" spans="1:3" x14ac:dyDescent="0.25">
      <c r="A344" t="s">
        <v>125</v>
      </c>
      <c r="B344" t="s">
        <v>0</v>
      </c>
      <c r="C344" t="s">
        <v>226</v>
      </c>
    </row>
    <row r="345" spans="1:3" x14ac:dyDescent="0.25">
      <c r="A345" t="s">
        <v>125</v>
      </c>
      <c r="B345" t="s">
        <v>6</v>
      </c>
      <c r="C345" t="s">
        <v>225</v>
      </c>
    </row>
    <row r="346" spans="1:3" x14ac:dyDescent="0.25">
      <c r="A346" t="s">
        <v>126</v>
      </c>
      <c r="B346" t="s">
        <v>0</v>
      </c>
      <c r="C346" t="s">
        <v>226</v>
      </c>
    </row>
    <row r="347" spans="1:3" x14ac:dyDescent="0.25">
      <c r="A347" t="s">
        <v>126</v>
      </c>
      <c r="B347" t="s">
        <v>6</v>
      </c>
      <c r="C347" t="s">
        <v>226</v>
      </c>
    </row>
    <row r="348" spans="1:3" x14ac:dyDescent="0.25">
      <c r="A348" t="s">
        <v>127</v>
      </c>
      <c r="B348" t="s">
        <v>0</v>
      </c>
      <c r="C348" t="s">
        <v>225</v>
      </c>
    </row>
    <row r="349" spans="1:3" x14ac:dyDescent="0.25">
      <c r="A349" t="s">
        <v>127</v>
      </c>
      <c r="B349" t="s">
        <v>6</v>
      </c>
      <c r="C349" t="s">
        <v>226</v>
      </c>
    </row>
    <row r="350" spans="1:3" x14ac:dyDescent="0.25">
      <c r="A350" t="s">
        <v>128</v>
      </c>
      <c r="B350" t="s">
        <v>0</v>
      </c>
      <c r="C350" t="s">
        <v>226</v>
      </c>
    </row>
    <row r="351" spans="1:3" x14ac:dyDescent="0.25">
      <c r="A351" t="s">
        <v>128</v>
      </c>
      <c r="B351" t="s">
        <v>6</v>
      </c>
      <c r="C351" t="s">
        <v>226</v>
      </c>
    </row>
    <row r="352" spans="1:3" x14ac:dyDescent="0.25">
      <c r="A352" t="s">
        <v>129</v>
      </c>
      <c r="B352" t="s">
        <v>0</v>
      </c>
      <c r="C352" t="s">
        <v>226</v>
      </c>
    </row>
    <row r="353" spans="1:3" x14ac:dyDescent="0.25">
      <c r="A353" t="s">
        <v>129</v>
      </c>
      <c r="B353" t="s">
        <v>6</v>
      </c>
      <c r="C353" t="s">
        <v>226</v>
      </c>
    </row>
    <row r="354" spans="1:3" x14ac:dyDescent="0.25">
      <c r="A354" t="s">
        <v>130</v>
      </c>
      <c r="B354" t="s">
        <v>0</v>
      </c>
      <c r="C354" t="s">
        <v>225</v>
      </c>
    </row>
    <row r="355" spans="1:3" x14ac:dyDescent="0.25">
      <c r="A355" t="s">
        <v>130</v>
      </c>
      <c r="B355" t="s">
        <v>6</v>
      </c>
      <c r="C355" t="s">
        <v>225</v>
      </c>
    </row>
    <row r="356" spans="1:3" x14ac:dyDescent="0.25">
      <c r="A356" t="s">
        <v>131</v>
      </c>
      <c r="B356" t="s">
        <v>0</v>
      </c>
      <c r="C356" t="s">
        <v>226</v>
      </c>
    </row>
    <row r="357" spans="1:3" x14ac:dyDescent="0.25">
      <c r="A357" t="s">
        <v>131</v>
      </c>
      <c r="B357" t="s">
        <v>6</v>
      </c>
      <c r="C357" t="s">
        <v>226</v>
      </c>
    </row>
    <row r="358" spans="1:3" x14ac:dyDescent="0.25">
      <c r="A358" t="s">
        <v>132</v>
      </c>
      <c r="B358" t="s">
        <v>0</v>
      </c>
      <c r="C358" t="s">
        <v>225</v>
      </c>
    </row>
    <row r="359" spans="1:3" x14ac:dyDescent="0.25">
      <c r="A359" t="s">
        <v>132</v>
      </c>
      <c r="B359" t="s">
        <v>6</v>
      </c>
      <c r="C359" t="s">
        <v>225</v>
      </c>
    </row>
    <row r="360" spans="1:3" x14ac:dyDescent="0.25">
      <c r="A360" t="s">
        <v>133</v>
      </c>
      <c r="B360" t="s">
        <v>0</v>
      </c>
      <c r="C360" t="s">
        <v>226</v>
      </c>
    </row>
    <row r="361" spans="1:3" x14ac:dyDescent="0.25">
      <c r="A361" t="s">
        <v>133</v>
      </c>
      <c r="B361" t="s">
        <v>6</v>
      </c>
      <c r="C361" t="s">
        <v>225</v>
      </c>
    </row>
    <row r="362" spans="1:3" x14ac:dyDescent="0.25">
      <c r="A362" t="s">
        <v>134</v>
      </c>
      <c r="B362" t="s">
        <v>0</v>
      </c>
      <c r="C362" t="s">
        <v>226</v>
      </c>
    </row>
    <row r="363" spans="1:3" x14ac:dyDescent="0.25">
      <c r="A363" t="s">
        <v>134</v>
      </c>
      <c r="B363" t="s">
        <v>6</v>
      </c>
      <c r="C363" t="s">
        <v>226</v>
      </c>
    </row>
    <row r="364" spans="1:3" x14ac:dyDescent="0.25">
      <c r="A364" t="s">
        <v>135</v>
      </c>
      <c r="B364" t="s">
        <v>0</v>
      </c>
      <c r="C364" t="s">
        <v>226</v>
      </c>
    </row>
    <row r="365" spans="1:3" x14ac:dyDescent="0.25">
      <c r="A365" t="s">
        <v>135</v>
      </c>
      <c r="B365" t="s">
        <v>6</v>
      </c>
      <c r="C365" t="s">
        <v>225</v>
      </c>
    </row>
    <row r="366" spans="1:3" x14ac:dyDescent="0.25">
      <c r="A366" t="s">
        <v>136</v>
      </c>
      <c r="B366" t="s">
        <v>0</v>
      </c>
      <c r="C366" t="s">
        <v>226</v>
      </c>
    </row>
    <row r="367" spans="1:3" x14ac:dyDescent="0.25">
      <c r="A367" t="s">
        <v>136</v>
      </c>
      <c r="B367" t="s">
        <v>6</v>
      </c>
      <c r="C367" t="s">
        <v>226</v>
      </c>
    </row>
    <row r="368" spans="1:3" x14ac:dyDescent="0.25">
      <c r="A368" t="s">
        <v>137</v>
      </c>
      <c r="B368" t="s">
        <v>0</v>
      </c>
      <c r="C368" t="s">
        <v>226</v>
      </c>
    </row>
    <row r="369" spans="1:3" x14ac:dyDescent="0.25">
      <c r="A369" t="s">
        <v>137</v>
      </c>
      <c r="B369" t="s">
        <v>6</v>
      </c>
      <c r="C369" t="s">
        <v>226</v>
      </c>
    </row>
    <row r="370" spans="1:3" x14ac:dyDescent="0.25">
      <c r="A370" t="s">
        <v>138</v>
      </c>
      <c r="B370" t="s">
        <v>0</v>
      </c>
      <c r="C370" t="s">
        <v>225</v>
      </c>
    </row>
    <row r="371" spans="1:3" x14ac:dyDescent="0.25">
      <c r="A371" t="s">
        <v>138</v>
      </c>
      <c r="B371" t="s">
        <v>6</v>
      </c>
      <c r="C371" t="s">
        <v>225</v>
      </c>
    </row>
    <row r="372" spans="1:3" x14ac:dyDescent="0.25">
      <c r="A372" t="s">
        <v>274</v>
      </c>
      <c r="B372" t="s">
        <v>0</v>
      </c>
      <c r="C372" t="s">
        <v>226</v>
      </c>
    </row>
    <row r="373" spans="1:3" x14ac:dyDescent="0.25">
      <c r="A373" t="s">
        <v>274</v>
      </c>
      <c r="B373" t="s">
        <v>6</v>
      </c>
      <c r="C373" t="s">
        <v>226</v>
      </c>
    </row>
    <row r="374" spans="1:3" x14ac:dyDescent="0.25">
      <c r="A374" t="s">
        <v>139</v>
      </c>
      <c r="B374" t="s">
        <v>0</v>
      </c>
      <c r="C374" t="s">
        <v>225</v>
      </c>
    </row>
    <row r="375" spans="1:3" x14ac:dyDescent="0.25">
      <c r="A375" t="s">
        <v>139</v>
      </c>
      <c r="B375" t="s">
        <v>6</v>
      </c>
      <c r="C375" t="s">
        <v>225</v>
      </c>
    </row>
    <row r="376" spans="1:3" x14ac:dyDescent="0.25">
      <c r="A376" t="s">
        <v>140</v>
      </c>
      <c r="B376" t="s">
        <v>0</v>
      </c>
      <c r="C376" t="s">
        <v>225</v>
      </c>
    </row>
    <row r="377" spans="1:3" x14ac:dyDescent="0.25">
      <c r="A377" t="s">
        <v>140</v>
      </c>
      <c r="B377" t="s">
        <v>6</v>
      </c>
      <c r="C377" t="s">
        <v>225</v>
      </c>
    </row>
    <row r="378" spans="1:3" x14ac:dyDescent="0.25">
      <c r="A378" t="s">
        <v>404</v>
      </c>
      <c r="B378" t="s">
        <v>0</v>
      </c>
      <c r="C378" t="s">
        <v>226</v>
      </c>
    </row>
    <row r="379" spans="1:3" x14ac:dyDescent="0.25">
      <c r="A379" t="s">
        <v>404</v>
      </c>
      <c r="B379" t="s">
        <v>6</v>
      </c>
      <c r="C379" t="s">
        <v>225</v>
      </c>
    </row>
    <row r="380" spans="1:3" x14ac:dyDescent="0.25">
      <c r="A380" t="s">
        <v>405</v>
      </c>
      <c r="B380" t="s">
        <v>0</v>
      </c>
      <c r="C380" t="s">
        <v>226</v>
      </c>
    </row>
    <row r="381" spans="1:3" x14ac:dyDescent="0.25">
      <c r="A381" t="s">
        <v>405</v>
      </c>
      <c r="B381" t="s">
        <v>6</v>
      </c>
      <c r="C381" t="s">
        <v>226</v>
      </c>
    </row>
    <row r="382" spans="1:3" x14ac:dyDescent="0.25">
      <c r="A382" t="s">
        <v>141</v>
      </c>
      <c r="B382" t="s">
        <v>0</v>
      </c>
      <c r="C382" t="s">
        <v>226</v>
      </c>
    </row>
    <row r="383" spans="1:3" x14ac:dyDescent="0.25">
      <c r="A383" t="s">
        <v>141</v>
      </c>
      <c r="B383" t="s">
        <v>6</v>
      </c>
      <c r="C383" t="s">
        <v>226</v>
      </c>
    </row>
    <row r="384" spans="1:3" x14ac:dyDescent="0.25">
      <c r="A384" t="s">
        <v>142</v>
      </c>
      <c r="B384" t="s">
        <v>0</v>
      </c>
      <c r="C384" t="s">
        <v>226</v>
      </c>
    </row>
    <row r="385" spans="1:3" x14ac:dyDescent="0.25">
      <c r="A385" t="s">
        <v>142</v>
      </c>
      <c r="B385" t="s">
        <v>6</v>
      </c>
      <c r="C385" t="s">
        <v>226</v>
      </c>
    </row>
    <row r="386" spans="1:3" x14ac:dyDescent="0.25">
      <c r="A386" t="s">
        <v>143</v>
      </c>
      <c r="B386" t="s">
        <v>0</v>
      </c>
      <c r="C386" t="s">
        <v>226</v>
      </c>
    </row>
    <row r="387" spans="1:3" x14ac:dyDescent="0.25">
      <c r="A387" t="s">
        <v>143</v>
      </c>
      <c r="B387" t="s">
        <v>6</v>
      </c>
      <c r="C387" t="s">
        <v>226</v>
      </c>
    </row>
    <row r="388" spans="1:3" x14ac:dyDescent="0.25">
      <c r="A388" t="s">
        <v>144</v>
      </c>
      <c r="B388" t="s">
        <v>0</v>
      </c>
      <c r="C388" t="s">
        <v>225</v>
      </c>
    </row>
    <row r="389" spans="1:3" x14ac:dyDescent="0.25">
      <c r="A389" t="s">
        <v>144</v>
      </c>
      <c r="B389" t="s">
        <v>6</v>
      </c>
      <c r="C389" t="s">
        <v>225</v>
      </c>
    </row>
    <row r="390" spans="1:3" x14ac:dyDescent="0.25">
      <c r="A390" t="s">
        <v>145</v>
      </c>
      <c r="B390" t="s">
        <v>0</v>
      </c>
      <c r="C390" t="s">
        <v>226</v>
      </c>
    </row>
    <row r="391" spans="1:3" x14ac:dyDescent="0.25">
      <c r="A391" t="s">
        <v>145</v>
      </c>
      <c r="B391" t="s">
        <v>6</v>
      </c>
      <c r="C391" t="s">
        <v>226</v>
      </c>
    </row>
    <row r="392" spans="1:3" x14ac:dyDescent="0.25">
      <c r="A392" t="s">
        <v>146</v>
      </c>
      <c r="B392" t="s">
        <v>0</v>
      </c>
      <c r="C392" t="s">
        <v>226</v>
      </c>
    </row>
    <row r="393" spans="1:3" x14ac:dyDescent="0.25">
      <c r="A393" t="s">
        <v>146</v>
      </c>
      <c r="B393" t="s">
        <v>6</v>
      </c>
      <c r="C393" t="s">
        <v>226</v>
      </c>
    </row>
    <row r="394" spans="1:3" x14ac:dyDescent="0.25">
      <c r="A394" t="s">
        <v>277</v>
      </c>
      <c r="B394" t="s">
        <v>0</v>
      </c>
      <c r="C394" t="s">
        <v>226</v>
      </c>
    </row>
    <row r="395" spans="1:3" x14ac:dyDescent="0.25">
      <c r="A395" t="s">
        <v>277</v>
      </c>
      <c r="B395" t="s">
        <v>6</v>
      </c>
      <c r="C395" t="s">
        <v>225</v>
      </c>
    </row>
    <row r="396" spans="1:3" x14ac:dyDescent="0.25">
      <c r="A396" t="s">
        <v>147</v>
      </c>
      <c r="B396" t="s">
        <v>0</v>
      </c>
      <c r="C396" t="s">
        <v>226</v>
      </c>
    </row>
    <row r="397" spans="1:3" x14ac:dyDescent="0.25">
      <c r="A397" t="s">
        <v>147</v>
      </c>
      <c r="B397" t="s">
        <v>6</v>
      </c>
      <c r="C397" t="s">
        <v>226</v>
      </c>
    </row>
    <row r="398" spans="1:3" x14ac:dyDescent="0.25">
      <c r="A398" t="s">
        <v>148</v>
      </c>
      <c r="B398" t="s">
        <v>0</v>
      </c>
      <c r="C398" t="s">
        <v>226</v>
      </c>
    </row>
    <row r="399" spans="1:3" x14ac:dyDescent="0.25">
      <c r="A399" t="s">
        <v>148</v>
      </c>
      <c r="B399" t="s">
        <v>6</v>
      </c>
      <c r="C399" t="s">
        <v>226</v>
      </c>
    </row>
    <row r="400" spans="1:3" x14ac:dyDescent="0.25">
      <c r="A400" t="s">
        <v>149</v>
      </c>
      <c r="B400" t="s">
        <v>0</v>
      </c>
      <c r="C400" t="s">
        <v>225</v>
      </c>
    </row>
    <row r="401" spans="1:3" x14ac:dyDescent="0.25">
      <c r="A401" t="s">
        <v>149</v>
      </c>
      <c r="B401" t="s">
        <v>6</v>
      </c>
      <c r="C401" t="s">
        <v>225</v>
      </c>
    </row>
    <row r="402" spans="1:3" x14ac:dyDescent="0.25">
      <c r="A402" t="s">
        <v>282</v>
      </c>
      <c r="B402" t="s">
        <v>0</v>
      </c>
      <c r="C402" t="s">
        <v>226</v>
      </c>
    </row>
    <row r="403" spans="1:3" x14ac:dyDescent="0.25">
      <c r="A403" t="s">
        <v>282</v>
      </c>
      <c r="B403" t="s">
        <v>6</v>
      </c>
      <c r="C403" t="s">
        <v>226</v>
      </c>
    </row>
    <row r="404" spans="1:3" x14ac:dyDescent="0.25">
      <c r="A404" t="s">
        <v>150</v>
      </c>
      <c r="B404" t="s">
        <v>0</v>
      </c>
      <c r="C404" t="s">
        <v>226</v>
      </c>
    </row>
    <row r="405" spans="1:3" x14ac:dyDescent="0.25">
      <c r="A405" t="s">
        <v>150</v>
      </c>
      <c r="B405" t="s">
        <v>6</v>
      </c>
      <c r="C405" t="s">
        <v>226</v>
      </c>
    </row>
    <row r="406" spans="1:3" x14ac:dyDescent="0.25">
      <c r="A406" t="s">
        <v>151</v>
      </c>
      <c r="B406" t="s">
        <v>0</v>
      </c>
      <c r="C406" t="s">
        <v>226</v>
      </c>
    </row>
    <row r="407" spans="1:3" x14ac:dyDescent="0.25">
      <c r="A407" t="s">
        <v>151</v>
      </c>
      <c r="B407" t="s">
        <v>6</v>
      </c>
      <c r="C407" t="s">
        <v>226</v>
      </c>
    </row>
    <row r="408" spans="1:3" x14ac:dyDescent="0.25">
      <c r="A408" t="s">
        <v>153</v>
      </c>
      <c r="B408" t="s">
        <v>0</v>
      </c>
      <c r="C408" t="s">
        <v>225</v>
      </c>
    </row>
    <row r="409" spans="1:3" x14ac:dyDescent="0.25">
      <c r="A409" t="s">
        <v>153</v>
      </c>
      <c r="B409" t="s">
        <v>6</v>
      </c>
      <c r="C409" t="s">
        <v>225</v>
      </c>
    </row>
    <row r="410" spans="1:3" x14ac:dyDescent="0.25">
      <c r="A410" t="s">
        <v>154</v>
      </c>
      <c r="B410" t="s">
        <v>0</v>
      </c>
      <c r="C410" t="s">
        <v>226</v>
      </c>
    </row>
    <row r="411" spans="1:3" x14ac:dyDescent="0.25">
      <c r="A411" t="s">
        <v>154</v>
      </c>
      <c r="B411" t="s">
        <v>6</v>
      </c>
      <c r="C411" t="s">
        <v>226</v>
      </c>
    </row>
    <row r="412" spans="1:3" x14ac:dyDescent="0.25">
      <c r="A412" t="s">
        <v>155</v>
      </c>
      <c r="B412" t="s">
        <v>0</v>
      </c>
      <c r="C412" t="s">
        <v>226</v>
      </c>
    </row>
    <row r="413" spans="1:3" x14ac:dyDescent="0.25">
      <c r="A413" t="s">
        <v>155</v>
      </c>
      <c r="B413" t="s">
        <v>6</v>
      </c>
      <c r="C413" t="s">
        <v>225</v>
      </c>
    </row>
    <row r="414" spans="1:3" x14ac:dyDescent="0.25">
      <c r="A414" t="s">
        <v>156</v>
      </c>
      <c r="B414" t="s">
        <v>0</v>
      </c>
      <c r="C414" t="s">
        <v>226</v>
      </c>
    </row>
    <row r="415" spans="1:3" x14ac:dyDescent="0.25">
      <c r="A415" t="s">
        <v>156</v>
      </c>
      <c r="B415" t="s">
        <v>6</v>
      </c>
      <c r="C415" t="s">
        <v>226</v>
      </c>
    </row>
    <row r="416" spans="1:3" x14ac:dyDescent="0.25">
      <c r="A416" t="s">
        <v>157</v>
      </c>
      <c r="B416" t="s">
        <v>0</v>
      </c>
      <c r="C416" t="s">
        <v>226</v>
      </c>
    </row>
    <row r="417" spans="1:3" x14ac:dyDescent="0.25">
      <c r="A417" t="s">
        <v>157</v>
      </c>
      <c r="B417" t="s">
        <v>6</v>
      </c>
      <c r="C417" t="s">
        <v>225</v>
      </c>
    </row>
    <row r="418" spans="1:3" x14ac:dyDescent="0.25">
      <c r="A418" t="s">
        <v>158</v>
      </c>
      <c r="B418" t="s">
        <v>0</v>
      </c>
      <c r="C418" t="s">
        <v>226</v>
      </c>
    </row>
    <row r="419" spans="1:3" x14ac:dyDescent="0.25">
      <c r="A419" t="s">
        <v>158</v>
      </c>
      <c r="B419" t="s">
        <v>6</v>
      </c>
      <c r="C419" t="s">
        <v>226</v>
      </c>
    </row>
    <row r="420" spans="1:3" x14ac:dyDescent="0.25">
      <c r="A420" t="s">
        <v>159</v>
      </c>
      <c r="B420" t="s">
        <v>0</v>
      </c>
      <c r="C420" t="s">
        <v>226</v>
      </c>
    </row>
    <row r="421" spans="1:3" x14ac:dyDescent="0.25">
      <c r="A421" t="s">
        <v>159</v>
      </c>
      <c r="B421" t="s">
        <v>6</v>
      </c>
      <c r="C421" t="s">
        <v>226</v>
      </c>
    </row>
    <row r="422" spans="1:3" x14ac:dyDescent="0.25">
      <c r="A422" t="s">
        <v>406</v>
      </c>
      <c r="B422" t="s">
        <v>0</v>
      </c>
      <c r="C422" t="s">
        <v>226</v>
      </c>
    </row>
    <row r="423" spans="1:3" x14ac:dyDescent="0.25">
      <c r="A423" t="s">
        <v>406</v>
      </c>
      <c r="B423" t="s">
        <v>6</v>
      </c>
      <c r="C423" t="s">
        <v>226</v>
      </c>
    </row>
    <row r="424" spans="1:3" x14ac:dyDescent="0.25">
      <c r="A424" t="s">
        <v>407</v>
      </c>
      <c r="B424" t="s">
        <v>0</v>
      </c>
      <c r="C424" t="s">
        <v>226</v>
      </c>
    </row>
    <row r="425" spans="1:3" x14ac:dyDescent="0.25">
      <c r="A425" t="s">
        <v>407</v>
      </c>
      <c r="B425" t="s">
        <v>6</v>
      </c>
      <c r="C425" t="s">
        <v>226</v>
      </c>
    </row>
    <row r="426" spans="1:3" x14ac:dyDescent="0.25">
      <c r="A426" t="s">
        <v>160</v>
      </c>
      <c r="B426" t="s">
        <v>0</v>
      </c>
      <c r="C426" t="s">
        <v>225</v>
      </c>
    </row>
    <row r="427" spans="1:3" x14ac:dyDescent="0.25">
      <c r="A427" t="s">
        <v>160</v>
      </c>
      <c r="B427" t="s">
        <v>6</v>
      </c>
      <c r="C427" t="s">
        <v>225</v>
      </c>
    </row>
    <row r="428" spans="1:3" x14ac:dyDescent="0.25">
      <c r="A428" t="s">
        <v>408</v>
      </c>
      <c r="B428" t="s">
        <v>0</v>
      </c>
      <c r="C428" t="s">
        <v>226</v>
      </c>
    </row>
    <row r="429" spans="1:3" x14ac:dyDescent="0.25">
      <c r="A429" t="s">
        <v>408</v>
      </c>
      <c r="B429" t="s">
        <v>6</v>
      </c>
      <c r="C429" t="s">
        <v>226</v>
      </c>
    </row>
    <row r="430" spans="1:3" x14ac:dyDescent="0.25">
      <c r="A430" t="s">
        <v>161</v>
      </c>
      <c r="B430" t="s">
        <v>0</v>
      </c>
      <c r="C430" t="s">
        <v>226</v>
      </c>
    </row>
    <row r="431" spans="1:3" x14ac:dyDescent="0.25">
      <c r="A431" t="s">
        <v>161</v>
      </c>
      <c r="B431" t="s">
        <v>6</v>
      </c>
      <c r="C431" t="s">
        <v>226</v>
      </c>
    </row>
    <row r="432" spans="1:3" x14ac:dyDescent="0.25">
      <c r="A432" t="s">
        <v>162</v>
      </c>
      <c r="B432" t="s">
        <v>0</v>
      </c>
      <c r="C432" t="s">
        <v>226</v>
      </c>
    </row>
    <row r="433" spans="1:3" x14ac:dyDescent="0.25">
      <c r="A433" t="s">
        <v>162</v>
      </c>
      <c r="B433" t="s">
        <v>6</v>
      </c>
      <c r="C433" t="s">
        <v>226</v>
      </c>
    </row>
    <row r="434" spans="1:3" x14ac:dyDescent="0.25">
      <c r="A434" t="s">
        <v>163</v>
      </c>
      <c r="B434" t="s">
        <v>0</v>
      </c>
      <c r="C434" t="s">
        <v>226</v>
      </c>
    </row>
    <row r="435" spans="1:3" x14ac:dyDescent="0.25">
      <c r="A435" t="s">
        <v>163</v>
      </c>
      <c r="B435" t="s">
        <v>6</v>
      </c>
      <c r="C435" t="s">
        <v>226</v>
      </c>
    </row>
    <row r="436" spans="1:3" x14ac:dyDescent="0.25">
      <c r="A436" t="s">
        <v>603</v>
      </c>
      <c r="B436" t="s">
        <v>0</v>
      </c>
      <c r="C436" t="s">
        <v>226</v>
      </c>
    </row>
    <row r="437" spans="1:3" x14ac:dyDescent="0.25">
      <c r="A437" t="s">
        <v>603</v>
      </c>
      <c r="B437" t="s">
        <v>6</v>
      </c>
      <c r="C437" t="s">
        <v>226</v>
      </c>
    </row>
    <row r="438" spans="1:3" x14ac:dyDescent="0.25">
      <c r="A438" t="s">
        <v>164</v>
      </c>
      <c r="B438" t="s">
        <v>0</v>
      </c>
      <c r="C438" t="s">
        <v>226</v>
      </c>
    </row>
    <row r="439" spans="1:3" x14ac:dyDescent="0.25">
      <c r="A439" t="s">
        <v>164</v>
      </c>
      <c r="B439" t="s">
        <v>6</v>
      </c>
      <c r="C439" t="s">
        <v>226</v>
      </c>
    </row>
    <row r="440" spans="1:3" x14ac:dyDescent="0.25">
      <c r="A440" t="s">
        <v>604</v>
      </c>
      <c r="B440" t="s">
        <v>0</v>
      </c>
      <c r="C440" t="s">
        <v>225</v>
      </c>
    </row>
    <row r="441" spans="1:3" x14ac:dyDescent="0.25">
      <c r="A441" t="s">
        <v>604</v>
      </c>
      <c r="B441" t="s">
        <v>6</v>
      </c>
      <c r="C441" t="s">
        <v>226</v>
      </c>
    </row>
    <row r="442" spans="1:3" x14ac:dyDescent="0.25">
      <c r="A442" t="s">
        <v>409</v>
      </c>
      <c r="B442" t="s">
        <v>0</v>
      </c>
      <c r="C442" t="s">
        <v>226</v>
      </c>
    </row>
    <row r="443" spans="1:3" x14ac:dyDescent="0.25">
      <c r="A443" t="s">
        <v>409</v>
      </c>
      <c r="B443" t="s">
        <v>6</v>
      </c>
      <c r="C443" t="s">
        <v>226</v>
      </c>
    </row>
    <row r="444" spans="1:3" x14ac:dyDescent="0.25">
      <c r="A444" t="s">
        <v>165</v>
      </c>
      <c r="B444" t="s">
        <v>0</v>
      </c>
      <c r="C444" t="s">
        <v>226</v>
      </c>
    </row>
    <row r="445" spans="1:3" x14ac:dyDescent="0.25">
      <c r="A445" t="s">
        <v>165</v>
      </c>
      <c r="B445" t="s">
        <v>6</v>
      </c>
      <c r="C445" t="s">
        <v>226</v>
      </c>
    </row>
    <row r="446" spans="1:3" x14ac:dyDescent="0.25">
      <c r="A446" t="s">
        <v>166</v>
      </c>
      <c r="B446" t="s">
        <v>0</v>
      </c>
      <c r="C446" t="s">
        <v>225</v>
      </c>
    </row>
    <row r="447" spans="1:3" x14ac:dyDescent="0.25">
      <c r="A447" t="s">
        <v>166</v>
      </c>
      <c r="B447" t="s">
        <v>6</v>
      </c>
      <c r="C447" t="s">
        <v>225</v>
      </c>
    </row>
    <row r="448" spans="1:3" x14ac:dyDescent="0.25">
      <c r="A448" t="s">
        <v>167</v>
      </c>
      <c r="B448" t="s">
        <v>0</v>
      </c>
      <c r="C448" t="s">
        <v>225</v>
      </c>
    </row>
    <row r="449" spans="1:3" x14ac:dyDescent="0.25">
      <c r="A449" t="s">
        <v>167</v>
      </c>
      <c r="B449" t="s">
        <v>6</v>
      </c>
      <c r="C449" t="s">
        <v>226</v>
      </c>
    </row>
    <row r="450" spans="1:3" x14ac:dyDescent="0.25">
      <c r="A450" t="s">
        <v>168</v>
      </c>
      <c r="B450" t="s">
        <v>0</v>
      </c>
      <c r="C450" t="s">
        <v>225</v>
      </c>
    </row>
    <row r="451" spans="1:3" x14ac:dyDescent="0.25">
      <c r="A451" t="s">
        <v>168</v>
      </c>
      <c r="B451" t="s">
        <v>6</v>
      </c>
      <c r="C451" t="s">
        <v>225</v>
      </c>
    </row>
    <row r="452" spans="1:3" x14ac:dyDescent="0.25">
      <c r="A452" t="s">
        <v>410</v>
      </c>
      <c r="B452" t="s">
        <v>0</v>
      </c>
      <c r="C452" t="s">
        <v>226</v>
      </c>
    </row>
    <row r="453" spans="1:3" x14ac:dyDescent="0.25">
      <c r="A453" t="s">
        <v>410</v>
      </c>
      <c r="B453" t="s">
        <v>6</v>
      </c>
      <c r="C453" t="s">
        <v>226</v>
      </c>
    </row>
    <row r="454" spans="1:3" x14ac:dyDescent="0.25">
      <c r="A454" t="s">
        <v>169</v>
      </c>
      <c r="B454" t="s">
        <v>0</v>
      </c>
      <c r="C454" t="s">
        <v>226</v>
      </c>
    </row>
    <row r="455" spans="1:3" x14ac:dyDescent="0.25">
      <c r="A455" t="s">
        <v>169</v>
      </c>
      <c r="B455" t="s">
        <v>6</v>
      </c>
      <c r="C455" t="s">
        <v>226</v>
      </c>
    </row>
    <row r="456" spans="1:3" x14ac:dyDescent="0.25">
      <c r="A456" t="s">
        <v>655</v>
      </c>
      <c r="B456" t="s">
        <v>0</v>
      </c>
      <c r="C456" t="s">
        <v>226</v>
      </c>
    </row>
    <row r="457" spans="1:3" x14ac:dyDescent="0.25">
      <c r="A457" t="s">
        <v>655</v>
      </c>
      <c r="B457" t="s">
        <v>6</v>
      </c>
      <c r="C457" t="s">
        <v>226</v>
      </c>
    </row>
    <row r="458" spans="1:3" x14ac:dyDescent="0.25">
      <c r="A458" t="s">
        <v>170</v>
      </c>
      <c r="B458" t="s">
        <v>0</v>
      </c>
      <c r="C458" t="s">
        <v>226</v>
      </c>
    </row>
    <row r="459" spans="1:3" x14ac:dyDescent="0.25">
      <c r="A459" t="s">
        <v>170</v>
      </c>
      <c r="B459" t="s">
        <v>6</v>
      </c>
      <c r="C459" t="s">
        <v>226</v>
      </c>
    </row>
    <row r="460" spans="1:3" x14ac:dyDescent="0.25">
      <c r="A460" t="s">
        <v>171</v>
      </c>
      <c r="B460" t="s">
        <v>0</v>
      </c>
      <c r="C460" t="s">
        <v>226</v>
      </c>
    </row>
    <row r="461" spans="1:3" x14ac:dyDescent="0.25">
      <c r="A461" t="s">
        <v>171</v>
      </c>
      <c r="B461" t="s">
        <v>6</v>
      </c>
      <c r="C461" t="s">
        <v>226</v>
      </c>
    </row>
    <row r="462" spans="1:3" x14ac:dyDescent="0.25">
      <c r="A462" t="s">
        <v>172</v>
      </c>
      <c r="B462" t="s">
        <v>0</v>
      </c>
      <c r="C462" t="s">
        <v>226</v>
      </c>
    </row>
    <row r="463" spans="1:3" x14ac:dyDescent="0.25">
      <c r="A463" t="s">
        <v>172</v>
      </c>
      <c r="B463" t="s">
        <v>6</v>
      </c>
      <c r="C463" t="s">
        <v>226</v>
      </c>
    </row>
    <row r="464" spans="1:3" x14ac:dyDescent="0.25">
      <c r="A464" t="s">
        <v>173</v>
      </c>
      <c r="B464" t="s">
        <v>0</v>
      </c>
      <c r="C464" t="s">
        <v>226</v>
      </c>
    </row>
    <row r="465" spans="1:3" x14ac:dyDescent="0.25">
      <c r="A465" t="s">
        <v>173</v>
      </c>
      <c r="B465" t="s">
        <v>6</v>
      </c>
      <c r="C465" t="s">
        <v>225</v>
      </c>
    </row>
    <row r="466" spans="1:3" x14ac:dyDescent="0.25">
      <c r="A466" t="s">
        <v>174</v>
      </c>
      <c r="B466" t="s">
        <v>0</v>
      </c>
      <c r="C466" t="s">
        <v>226</v>
      </c>
    </row>
    <row r="467" spans="1:3" x14ac:dyDescent="0.25">
      <c r="A467" t="s">
        <v>174</v>
      </c>
      <c r="B467" t="s">
        <v>6</v>
      </c>
      <c r="C467" t="s">
        <v>226</v>
      </c>
    </row>
    <row r="468" spans="1:3" x14ac:dyDescent="0.25">
      <c r="A468" t="s">
        <v>607</v>
      </c>
      <c r="B468" t="s">
        <v>0</v>
      </c>
      <c r="C468" t="s">
        <v>226</v>
      </c>
    </row>
    <row r="469" spans="1:3" x14ac:dyDescent="0.25">
      <c r="A469" t="s">
        <v>607</v>
      </c>
      <c r="B469" t="s">
        <v>6</v>
      </c>
      <c r="C469" t="s">
        <v>226</v>
      </c>
    </row>
    <row r="470" spans="1:3" x14ac:dyDescent="0.25">
      <c r="A470" t="s">
        <v>176</v>
      </c>
      <c r="B470" t="s">
        <v>0</v>
      </c>
      <c r="C470" t="s">
        <v>225</v>
      </c>
    </row>
    <row r="471" spans="1:3" x14ac:dyDescent="0.25">
      <c r="A471" t="s">
        <v>176</v>
      </c>
      <c r="B471" t="s">
        <v>6</v>
      </c>
      <c r="C471" t="s">
        <v>225</v>
      </c>
    </row>
    <row r="472" spans="1:3" x14ac:dyDescent="0.25">
      <c r="A472" t="s">
        <v>177</v>
      </c>
      <c r="B472" t="s">
        <v>0</v>
      </c>
      <c r="C472" t="s">
        <v>226</v>
      </c>
    </row>
    <row r="473" spans="1:3" x14ac:dyDescent="0.25">
      <c r="A473" t="s">
        <v>177</v>
      </c>
      <c r="B473" t="s">
        <v>6</v>
      </c>
      <c r="C473" t="s">
        <v>225</v>
      </c>
    </row>
    <row r="474" spans="1:3" x14ac:dyDescent="0.25">
      <c r="A474" t="s">
        <v>178</v>
      </c>
      <c r="B474" t="s">
        <v>0</v>
      </c>
      <c r="C474" t="s">
        <v>225</v>
      </c>
    </row>
    <row r="475" spans="1:3" x14ac:dyDescent="0.25">
      <c r="A475" t="s">
        <v>178</v>
      </c>
      <c r="B475" t="s">
        <v>6</v>
      </c>
      <c r="C475" t="s">
        <v>226</v>
      </c>
    </row>
    <row r="476" spans="1:3" x14ac:dyDescent="0.25">
      <c r="A476" t="s">
        <v>179</v>
      </c>
      <c r="B476" t="s">
        <v>0</v>
      </c>
      <c r="C476" t="s">
        <v>225</v>
      </c>
    </row>
    <row r="477" spans="1:3" x14ac:dyDescent="0.25">
      <c r="A477" t="s">
        <v>179</v>
      </c>
      <c r="B477" t="s">
        <v>6</v>
      </c>
      <c r="C477" t="s">
        <v>226</v>
      </c>
    </row>
    <row r="478" spans="1:3" x14ac:dyDescent="0.25">
      <c r="A478" t="s">
        <v>180</v>
      </c>
      <c r="B478" t="s">
        <v>0</v>
      </c>
      <c r="C478" t="s">
        <v>226</v>
      </c>
    </row>
    <row r="479" spans="1:3" x14ac:dyDescent="0.25">
      <c r="A479" t="s">
        <v>180</v>
      </c>
      <c r="B479" t="s">
        <v>6</v>
      </c>
      <c r="C479" t="s">
        <v>226</v>
      </c>
    </row>
    <row r="480" spans="1:3" x14ac:dyDescent="0.25">
      <c r="A480" t="s">
        <v>411</v>
      </c>
      <c r="B480" t="s">
        <v>0</v>
      </c>
      <c r="C480" t="s">
        <v>225</v>
      </c>
    </row>
    <row r="481" spans="1:3" x14ac:dyDescent="0.25">
      <c r="A481" t="s">
        <v>411</v>
      </c>
      <c r="B481" t="s">
        <v>6</v>
      </c>
      <c r="C481" t="s">
        <v>226</v>
      </c>
    </row>
    <row r="482" spans="1:3" x14ac:dyDescent="0.25">
      <c r="A482" t="s">
        <v>181</v>
      </c>
      <c r="B482" t="s">
        <v>0</v>
      </c>
      <c r="C482" t="s">
        <v>226</v>
      </c>
    </row>
    <row r="483" spans="1:3" x14ac:dyDescent="0.25">
      <c r="A483" t="s">
        <v>181</v>
      </c>
      <c r="B483" t="s">
        <v>6</v>
      </c>
      <c r="C483" t="s">
        <v>226</v>
      </c>
    </row>
    <row r="484" spans="1:3" x14ac:dyDescent="0.25">
      <c r="A484" t="s">
        <v>667</v>
      </c>
      <c r="B484" t="s">
        <v>0</v>
      </c>
      <c r="C484" t="s">
        <v>225</v>
      </c>
    </row>
    <row r="485" spans="1:3" x14ac:dyDescent="0.25">
      <c r="A485" t="s">
        <v>667</v>
      </c>
      <c r="B485" t="s">
        <v>6</v>
      </c>
      <c r="C485" t="s">
        <v>226</v>
      </c>
    </row>
    <row r="486" spans="1:3" x14ac:dyDescent="0.25">
      <c r="A486" t="s">
        <v>182</v>
      </c>
      <c r="B486" t="s">
        <v>0</v>
      </c>
      <c r="C486" t="s">
        <v>226</v>
      </c>
    </row>
    <row r="487" spans="1:3" x14ac:dyDescent="0.25">
      <c r="A487" t="s">
        <v>182</v>
      </c>
      <c r="B487" t="s">
        <v>6</v>
      </c>
      <c r="C487" t="s">
        <v>226</v>
      </c>
    </row>
    <row r="488" spans="1:3" x14ac:dyDescent="0.25">
      <c r="A488" t="s">
        <v>668</v>
      </c>
      <c r="B488" t="s">
        <v>0</v>
      </c>
      <c r="C488" t="s">
        <v>226</v>
      </c>
    </row>
    <row r="489" spans="1:3" x14ac:dyDescent="0.25">
      <c r="A489" t="s">
        <v>668</v>
      </c>
      <c r="B489" t="s">
        <v>6</v>
      </c>
      <c r="C489" t="s">
        <v>226</v>
      </c>
    </row>
    <row r="490" spans="1:3" x14ac:dyDescent="0.25">
      <c r="A490" t="s">
        <v>183</v>
      </c>
      <c r="B490" t="s">
        <v>0</v>
      </c>
      <c r="C490" t="s">
        <v>226</v>
      </c>
    </row>
    <row r="491" spans="1:3" x14ac:dyDescent="0.25">
      <c r="A491" t="s">
        <v>183</v>
      </c>
      <c r="B491" t="s">
        <v>6</v>
      </c>
      <c r="C491" t="s">
        <v>226</v>
      </c>
    </row>
    <row r="492" spans="1:3" x14ac:dyDescent="0.25">
      <c r="A492" t="s">
        <v>184</v>
      </c>
      <c r="B492" t="s">
        <v>0</v>
      </c>
      <c r="C492" t="s">
        <v>225</v>
      </c>
    </row>
    <row r="493" spans="1:3" x14ac:dyDescent="0.25">
      <c r="A493" t="s">
        <v>184</v>
      </c>
      <c r="B493" t="s">
        <v>6</v>
      </c>
      <c r="C493" t="s">
        <v>226</v>
      </c>
    </row>
    <row r="494" spans="1:3" x14ac:dyDescent="0.25">
      <c r="A494" t="s">
        <v>185</v>
      </c>
      <c r="B494" t="s">
        <v>0</v>
      </c>
      <c r="C494" t="s">
        <v>225</v>
      </c>
    </row>
    <row r="495" spans="1:3" x14ac:dyDescent="0.25">
      <c r="A495" t="s">
        <v>185</v>
      </c>
      <c r="B495" t="s">
        <v>6</v>
      </c>
      <c r="C495" t="s">
        <v>225</v>
      </c>
    </row>
    <row r="496" spans="1:3" x14ac:dyDescent="0.25">
      <c r="A496" t="s">
        <v>186</v>
      </c>
      <c r="B496" t="s">
        <v>0</v>
      </c>
      <c r="C496" t="s">
        <v>225</v>
      </c>
    </row>
    <row r="497" spans="1:3" x14ac:dyDescent="0.25">
      <c r="A497" t="s">
        <v>186</v>
      </c>
      <c r="B497" t="s">
        <v>6</v>
      </c>
      <c r="C497" t="s">
        <v>225</v>
      </c>
    </row>
    <row r="498" spans="1:3" x14ac:dyDescent="0.25">
      <c r="A498" t="s">
        <v>187</v>
      </c>
      <c r="B498" t="s">
        <v>0</v>
      </c>
      <c r="C498" t="s">
        <v>226</v>
      </c>
    </row>
    <row r="499" spans="1:3" x14ac:dyDescent="0.25">
      <c r="A499" t="s">
        <v>187</v>
      </c>
      <c r="B499" t="s">
        <v>6</v>
      </c>
      <c r="C499" t="s">
        <v>225</v>
      </c>
    </row>
    <row r="500" spans="1:3" x14ac:dyDescent="0.25">
      <c r="A500" t="s">
        <v>669</v>
      </c>
      <c r="B500" t="s">
        <v>0</v>
      </c>
      <c r="C500" t="s">
        <v>225</v>
      </c>
    </row>
    <row r="501" spans="1:3" x14ac:dyDescent="0.25">
      <c r="A501" t="s">
        <v>669</v>
      </c>
      <c r="B501" t="s">
        <v>6</v>
      </c>
      <c r="C501" t="s">
        <v>225</v>
      </c>
    </row>
    <row r="502" spans="1:3" x14ac:dyDescent="0.25">
      <c r="A502" t="s">
        <v>188</v>
      </c>
      <c r="B502" t="s">
        <v>0</v>
      </c>
      <c r="C502" t="s">
        <v>226</v>
      </c>
    </row>
    <row r="503" spans="1:3" x14ac:dyDescent="0.25">
      <c r="A503" t="s">
        <v>188</v>
      </c>
      <c r="B503" t="s">
        <v>6</v>
      </c>
      <c r="C503" t="s">
        <v>226</v>
      </c>
    </row>
    <row r="504" spans="1:3" x14ac:dyDescent="0.25">
      <c r="A504" t="s">
        <v>656</v>
      </c>
      <c r="B504" t="s">
        <v>0</v>
      </c>
      <c r="C504" t="s">
        <v>225</v>
      </c>
    </row>
    <row r="505" spans="1:3" x14ac:dyDescent="0.25">
      <c r="A505" t="s">
        <v>656</v>
      </c>
      <c r="B505" t="s">
        <v>6</v>
      </c>
      <c r="C505" t="s">
        <v>225</v>
      </c>
    </row>
    <row r="506" spans="1:3" x14ac:dyDescent="0.25">
      <c r="A506" t="s">
        <v>670</v>
      </c>
      <c r="B506" t="s">
        <v>0</v>
      </c>
      <c r="C506" t="s">
        <v>225</v>
      </c>
    </row>
    <row r="507" spans="1:3" x14ac:dyDescent="0.25">
      <c r="A507" t="s">
        <v>670</v>
      </c>
      <c r="B507" t="s">
        <v>6</v>
      </c>
      <c r="C507" t="s">
        <v>225</v>
      </c>
    </row>
    <row r="508" spans="1:3" x14ac:dyDescent="0.25">
      <c r="A508" t="s">
        <v>189</v>
      </c>
      <c r="B508" t="s">
        <v>0</v>
      </c>
      <c r="C508" t="s">
        <v>226</v>
      </c>
    </row>
    <row r="509" spans="1:3" x14ac:dyDescent="0.25">
      <c r="A509" t="s">
        <v>189</v>
      </c>
      <c r="B509" t="s">
        <v>6</v>
      </c>
      <c r="C509" t="s">
        <v>226</v>
      </c>
    </row>
    <row r="510" spans="1:3" x14ac:dyDescent="0.25">
      <c r="A510" t="s">
        <v>190</v>
      </c>
      <c r="B510" t="s">
        <v>0</v>
      </c>
      <c r="C510" t="s">
        <v>226</v>
      </c>
    </row>
    <row r="511" spans="1:3" x14ac:dyDescent="0.25">
      <c r="A511" t="s">
        <v>190</v>
      </c>
      <c r="B511" t="s">
        <v>6</v>
      </c>
      <c r="C511" t="s">
        <v>226</v>
      </c>
    </row>
    <row r="512" spans="1:3" x14ac:dyDescent="0.25">
      <c r="A512" t="s">
        <v>191</v>
      </c>
      <c r="B512" t="s">
        <v>0</v>
      </c>
      <c r="C512" t="s">
        <v>226</v>
      </c>
    </row>
    <row r="513" spans="1:3" x14ac:dyDescent="0.25">
      <c r="A513" t="s">
        <v>191</v>
      </c>
      <c r="B513" t="s">
        <v>6</v>
      </c>
      <c r="C513" t="s">
        <v>226</v>
      </c>
    </row>
    <row r="514" spans="1:3" x14ac:dyDescent="0.25">
      <c r="A514" t="s">
        <v>412</v>
      </c>
      <c r="B514" t="s">
        <v>0</v>
      </c>
      <c r="C514" t="s">
        <v>226</v>
      </c>
    </row>
    <row r="515" spans="1:3" x14ac:dyDescent="0.25">
      <c r="A515" t="s">
        <v>412</v>
      </c>
      <c r="B515" t="s">
        <v>6</v>
      </c>
      <c r="C515" t="s">
        <v>226</v>
      </c>
    </row>
    <row r="516" spans="1:3" x14ac:dyDescent="0.25">
      <c r="A516" t="s">
        <v>291</v>
      </c>
      <c r="B516" t="s">
        <v>0</v>
      </c>
      <c r="C516" t="s">
        <v>226</v>
      </c>
    </row>
    <row r="517" spans="1:3" x14ac:dyDescent="0.25">
      <c r="A517" t="s">
        <v>291</v>
      </c>
      <c r="B517" t="s">
        <v>6</v>
      </c>
      <c r="C517" t="s">
        <v>226</v>
      </c>
    </row>
    <row r="518" spans="1:3" x14ac:dyDescent="0.25">
      <c r="A518" t="s">
        <v>292</v>
      </c>
      <c r="B518" t="s">
        <v>0</v>
      </c>
      <c r="C518" t="s">
        <v>225</v>
      </c>
    </row>
    <row r="519" spans="1:3" x14ac:dyDescent="0.25">
      <c r="A519" t="s">
        <v>292</v>
      </c>
      <c r="B519" t="s">
        <v>6</v>
      </c>
      <c r="C519" t="s">
        <v>226</v>
      </c>
    </row>
    <row r="520" spans="1:3" x14ac:dyDescent="0.25">
      <c r="A520" t="s">
        <v>192</v>
      </c>
      <c r="B520" t="s">
        <v>0</v>
      </c>
      <c r="C520" t="s">
        <v>226</v>
      </c>
    </row>
    <row r="521" spans="1:3" x14ac:dyDescent="0.25">
      <c r="A521" t="s">
        <v>192</v>
      </c>
      <c r="B521" t="s">
        <v>6</v>
      </c>
      <c r="C521" t="s">
        <v>225</v>
      </c>
    </row>
    <row r="522" spans="1:3" x14ac:dyDescent="0.25">
      <c r="A522" t="s">
        <v>657</v>
      </c>
      <c r="B522" t="s">
        <v>0</v>
      </c>
      <c r="C522" t="s">
        <v>226</v>
      </c>
    </row>
    <row r="523" spans="1:3" x14ac:dyDescent="0.25">
      <c r="A523" t="s">
        <v>657</v>
      </c>
      <c r="B523" t="s">
        <v>6</v>
      </c>
      <c r="C523" t="s">
        <v>226</v>
      </c>
    </row>
    <row r="524" spans="1:3" x14ac:dyDescent="0.25">
      <c r="A524" t="s">
        <v>193</v>
      </c>
      <c r="B524" t="s">
        <v>0</v>
      </c>
      <c r="C524" t="s">
        <v>225</v>
      </c>
    </row>
    <row r="525" spans="1:3" x14ac:dyDescent="0.25">
      <c r="A525" t="s">
        <v>193</v>
      </c>
      <c r="B525" t="s">
        <v>6</v>
      </c>
      <c r="C525" t="s">
        <v>225</v>
      </c>
    </row>
    <row r="526" spans="1:3" x14ac:dyDescent="0.25">
      <c r="A526" t="s">
        <v>413</v>
      </c>
      <c r="B526" t="s">
        <v>0</v>
      </c>
      <c r="C526" t="s">
        <v>226</v>
      </c>
    </row>
    <row r="527" spans="1:3" x14ac:dyDescent="0.25">
      <c r="A527" t="s">
        <v>413</v>
      </c>
      <c r="B527" t="s">
        <v>6</v>
      </c>
      <c r="C527" t="s">
        <v>226</v>
      </c>
    </row>
    <row r="528" spans="1:3" x14ac:dyDescent="0.25">
      <c r="A528" t="s">
        <v>175</v>
      </c>
      <c r="B528" t="s">
        <v>0</v>
      </c>
      <c r="C528" t="s">
        <v>226</v>
      </c>
    </row>
    <row r="529" spans="1:3" x14ac:dyDescent="0.25">
      <c r="A529" t="s">
        <v>175</v>
      </c>
      <c r="B529" t="s">
        <v>6</v>
      </c>
      <c r="C529" t="s">
        <v>225</v>
      </c>
    </row>
    <row r="530" spans="1:3" x14ac:dyDescent="0.25">
      <c r="A530" t="s">
        <v>194</v>
      </c>
      <c r="B530" t="s">
        <v>0</v>
      </c>
      <c r="C530" t="s">
        <v>226</v>
      </c>
    </row>
    <row r="531" spans="1:3" x14ac:dyDescent="0.25">
      <c r="A531" t="s">
        <v>194</v>
      </c>
      <c r="B531" t="s">
        <v>6</v>
      </c>
      <c r="C531" t="s">
        <v>226</v>
      </c>
    </row>
    <row r="532" spans="1:3" x14ac:dyDescent="0.25">
      <c r="A532" t="s">
        <v>414</v>
      </c>
      <c r="B532" t="s">
        <v>0</v>
      </c>
      <c r="C532" t="s">
        <v>225</v>
      </c>
    </row>
    <row r="533" spans="1:3" x14ac:dyDescent="0.25">
      <c r="A533" t="s">
        <v>414</v>
      </c>
      <c r="B533" t="s">
        <v>6</v>
      </c>
      <c r="C533" t="s">
        <v>226</v>
      </c>
    </row>
    <row r="534" spans="1:3" x14ac:dyDescent="0.25">
      <c r="A534" t="s">
        <v>195</v>
      </c>
      <c r="B534" t="s">
        <v>0</v>
      </c>
      <c r="C534" t="s">
        <v>226</v>
      </c>
    </row>
    <row r="535" spans="1:3" x14ac:dyDescent="0.25">
      <c r="A535" t="s">
        <v>195</v>
      </c>
      <c r="B535" t="s">
        <v>6</v>
      </c>
      <c r="C535" t="s">
        <v>225</v>
      </c>
    </row>
    <row r="536" spans="1:3" x14ac:dyDescent="0.25">
      <c r="A536" t="s">
        <v>196</v>
      </c>
      <c r="B536" t="s">
        <v>0</v>
      </c>
      <c r="C536" t="s">
        <v>226</v>
      </c>
    </row>
    <row r="537" spans="1:3" x14ac:dyDescent="0.25">
      <c r="A537" t="s">
        <v>196</v>
      </c>
      <c r="B537" t="s">
        <v>6</v>
      </c>
      <c r="C537" t="s">
        <v>226</v>
      </c>
    </row>
    <row r="538" spans="1:3" x14ac:dyDescent="0.25">
      <c r="A538" t="s">
        <v>197</v>
      </c>
      <c r="B538" t="s">
        <v>0</v>
      </c>
      <c r="C538" t="s">
        <v>226</v>
      </c>
    </row>
    <row r="539" spans="1:3" x14ac:dyDescent="0.25">
      <c r="A539" t="s">
        <v>197</v>
      </c>
      <c r="B539" t="s">
        <v>6</v>
      </c>
      <c r="C539" t="s">
        <v>226</v>
      </c>
    </row>
    <row r="540" spans="1:3" x14ac:dyDescent="0.25">
      <c r="A540" t="s">
        <v>198</v>
      </c>
      <c r="B540" t="s">
        <v>0</v>
      </c>
      <c r="C540" t="s">
        <v>226</v>
      </c>
    </row>
    <row r="541" spans="1:3" x14ac:dyDescent="0.25">
      <c r="A541" t="s">
        <v>198</v>
      </c>
      <c r="B541" t="s">
        <v>6</v>
      </c>
      <c r="C541" t="s">
        <v>225</v>
      </c>
    </row>
    <row r="542" spans="1:3" x14ac:dyDescent="0.25">
      <c r="A542" t="s">
        <v>199</v>
      </c>
      <c r="B542" t="s">
        <v>0</v>
      </c>
      <c r="C542" t="s">
        <v>226</v>
      </c>
    </row>
    <row r="543" spans="1:3" x14ac:dyDescent="0.25">
      <c r="A543" t="s">
        <v>199</v>
      </c>
      <c r="B543" t="s">
        <v>6</v>
      </c>
      <c r="C543" t="s">
        <v>226</v>
      </c>
    </row>
    <row r="544" spans="1:3" x14ac:dyDescent="0.25">
      <c r="A544" t="s">
        <v>200</v>
      </c>
      <c r="B544" t="s">
        <v>0</v>
      </c>
      <c r="C544" t="s">
        <v>226</v>
      </c>
    </row>
    <row r="545" spans="1:3" x14ac:dyDescent="0.25">
      <c r="A545" t="s">
        <v>200</v>
      </c>
      <c r="B545" t="s">
        <v>6</v>
      </c>
      <c r="C545" t="s">
        <v>225</v>
      </c>
    </row>
    <row r="546" spans="1:3" x14ac:dyDescent="0.25">
      <c r="A546" t="s">
        <v>201</v>
      </c>
      <c r="B546" t="s">
        <v>0</v>
      </c>
      <c r="C546" t="s">
        <v>225</v>
      </c>
    </row>
    <row r="547" spans="1:3" x14ac:dyDescent="0.25">
      <c r="A547" t="s">
        <v>201</v>
      </c>
      <c r="B547" t="s">
        <v>6</v>
      </c>
      <c r="C547" t="s">
        <v>226</v>
      </c>
    </row>
    <row r="548" spans="1:3" x14ac:dyDescent="0.25">
      <c r="A548" t="s">
        <v>202</v>
      </c>
      <c r="B548" t="s">
        <v>0</v>
      </c>
      <c r="C548" t="s">
        <v>226</v>
      </c>
    </row>
    <row r="549" spans="1:3" x14ac:dyDescent="0.25">
      <c r="A549" t="s">
        <v>202</v>
      </c>
      <c r="B549" t="s">
        <v>6</v>
      </c>
      <c r="C549" t="s">
        <v>225</v>
      </c>
    </row>
    <row r="550" spans="1:3" x14ac:dyDescent="0.25">
      <c r="A550" t="s">
        <v>203</v>
      </c>
      <c r="B550" t="s">
        <v>0</v>
      </c>
      <c r="C550" t="s">
        <v>226</v>
      </c>
    </row>
    <row r="551" spans="1:3" x14ac:dyDescent="0.25">
      <c r="A551" t="s">
        <v>203</v>
      </c>
      <c r="B551" t="s">
        <v>6</v>
      </c>
      <c r="C551" t="s">
        <v>225</v>
      </c>
    </row>
    <row r="552" spans="1:3" x14ac:dyDescent="0.25">
      <c r="A552" t="s">
        <v>204</v>
      </c>
      <c r="B552" t="s">
        <v>0</v>
      </c>
      <c r="C552" t="s">
        <v>226</v>
      </c>
    </row>
    <row r="553" spans="1:3" x14ac:dyDescent="0.25">
      <c r="A553" t="s">
        <v>204</v>
      </c>
      <c r="B553" t="s">
        <v>6</v>
      </c>
      <c r="C553" t="s">
        <v>226</v>
      </c>
    </row>
    <row r="554" spans="1:3" x14ac:dyDescent="0.25">
      <c r="A554" t="s">
        <v>205</v>
      </c>
      <c r="B554" t="s">
        <v>0</v>
      </c>
      <c r="C554" t="s">
        <v>226</v>
      </c>
    </row>
    <row r="555" spans="1:3" x14ac:dyDescent="0.25">
      <c r="A555" t="s">
        <v>205</v>
      </c>
      <c r="B555" t="s">
        <v>6</v>
      </c>
      <c r="C555" t="s">
        <v>226</v>
      </c>
    </row>
    <row r="556" spans="1:3" x14ac:dyDescent="0.25">
      <c r="A556" t="s">
        <v>297</v>
      </c>
      <c r="B556" t="s">
        <v>0</v>
      </c>
      <c r="C556" t="s">
        <v>226</v>
      </c>
    </row>
    <row r="557" spans="1:3" x14ac:dyDescent="0.25">
      <c r="A557" t="s">
        <v>297</v>
      </c>
      <c r="B557" t="s">
        <v>6</v>
      </c>
      <c r="C557" t="s">
        <v>226</v>
      </c>
    </row>
    <row r="558" spans="1:3" x14ac:dyDescent="0.25">
      <c r="A558" t="s">
        <v>206</v>
      </c>
      <c r="B558" t="s">
        <v>0</v>
      </c>
      <c r="C558" t="s">
        <v>226</v>
      </c>
    </row>
    <row r="559" spans="1:3" x14ac:dyDescent="0.25">
      <c r="A559" t="s">
        <v>206</v>
      </c>
      <c r="B559" t="s">
        <v>6</v>
      </c>
      <c r="C559" t="s">
        <v>226</v>
      </c>
    </row>
    <row r="560" spans="1:3" x14ac:dyDescent="0.25">
      <c r="A560" t="s">
        <v>207</v>
      </c>
      <c r="B560" t="s">
        <v>0</v>
      </c>
      <c r="C560" t="s">
        <v>226</v>
      </c>
    </row>
    <row r="561" spans="1:3" x14ac:dyDescent="0.25">
      <c r="A561" t="s">
        <v>207</v>
      </c>
      <c r="B561" t="s">
        <v>6</v>
      </c>
      <c r="C561" t="s">
        <v>226</v>
      </c>
    </row>
    <row r="562" spans="1:3" x14ac:dyDescent="0.25">
      <c r="A562" t="s">
        <v>208</v>
      </c>
      <c r="B562" t="s">
        <v>0</v>
      </c>
      <c r="C562" t="s">
        <v>226</v>
      </c>
    </row>
    <row r="563" spans="1:3" x14ac:dyDescent="0.25">
      <c r="A563" t="s">
        <v>208</v>
      </c>
      <c r="B563" t="s">
        <v>6</v>
      </c>
      <c r="C563" t="s">
        <v>226</v>
      </c>
    </row>
    <row r="564" spans="1:3" x14ac:dyDescent="0.25">
      <c r="A564" t="s">
        <v>415</v>
      </c>
      <c r="B564" t="s">
        <v>0</v>
      </c>
      <c r="C564" t="s">
        <v>226</v>
      </c>
    </row>
    <row r="565" spans="1:3" x14ac:dyDescent="0.25">
      <c r="A565" t="s">
        <v>415</v>
      </c>
      <c r="B565" t="s">
        <v>6</v>
      </c>
      <c r="C565" t="s">
        <v>226</v>
      </c>
    </row>
    <row r="566" spans="1:3" x14ac:dyDescent="0.25">
      <c r="A566" t="s">
        <v>209</v>
      </c>
      <c r="B566" t="s">
        <v>0</v>
      </c>
      <c r="C566" t="s">
        <v>225</v>
      </c>
    </row>
    <row r="567" spans="1:3" x14ac:dyDescent="0.25">
      <c r="A567" t="s">
        <v>209</v>
      </c>
      <c r="B567" t="s">
        <v>6</v>
      </c>
      <c r="C567" t="s">
        <v>225</v>
      </c>
    </row>
    <row r="568" spans="1:3" x14ac:dyDescent="0.25">
      <c r="A568" t="s">
        <v>671</v>
      </c>
      <c r="B568" t="s">
        <v>0</v>
      </c>
      <c r="C568" t="s">
        <v>225</v>
      </c>
    </row>
    <row r="569" spans="1:3" x14ac:dyDescent="0.25">
      <c r="A569" t="s">
        <v>671</v>
      </c>
      <c r="B569" t="s">
        <v>6</v>
      </c>
      <c r="C569" t="s">
        <v>225</v>
      </c>
    </row>
    <row r="570" spans="1:3" x14ac:dyDescent="0.25">
      <c r="A570" t="s">
        <v>210</v>
      </c>
      <c r="B570" t="s">
        <v>0</v>
      </c>
      <c r="C570" t="s">
        <v>226</v>
      </c>
    </row>
    <row r="571" spans="1:3" x14ac:dyDescent="0.25">
      <c r="A571" t="s">
        <v>210</v>
      </c>
      <c r="B571" t="s">
        <v>6</v>
      </c>
      <c r="C571" t="s">
        <v>226</v>
      </c>
    </row>
    <row r="572" spans="1:3" x14ac:dyDescent="0.25">
      <c r="A572" t="s">
        <v>211</v>
      </c>
      <c r="B572" t="s">
        <v>0</v>
      </c>
      <c r="C572" t="s">
        <v>225</v>
      </c>
    </row>
    <row r="573" spans="1:3" x14ac:dyDescent="0.25">
      <c r="A573" t="s">
        <v>211</v>
      </c>
      <c r="B573" t="s">
        <v>6</v>
      </c>
      <c r="C573" t="s">
        <v>225</v>
      </c>
    </row>
    <row r="574" spans="1:3" x14ac:dyDescent="0.25">
      <c r="A574" t="s">
        <v>212</v>
      </c>
      <c r="B574" t="s">
        <v>0</v>
      </c>
      <c r="C574" t="s">
        <v>225</v>
      </c>
    </row>
    <row r="575" spans="1:3" x14ac:dyDescent="0.25">
      <c r="A575" t="s">
        <v>212</v>
      </c>
      <c r="B575" t="s">
        <v>6</v>
      </c>
      <c r="C575" t="s">
        <v>225</v>
      </c>
    </row>
    <row r="576" spans="1:3" x14ac:dyDescent="0.25">
      <c r="A576" t="s">
        <v>672</v>
      </c>
      <c r="B576" t="s">
        <v>0</v>
      </c>
      <c r="C576" t="s">
        <v>226</v>
      </c>
    </row>
    <row r="577" spans="1:3" x14ac:dyDescent="0.25">
      <c r="A577" t="s">
        <v>672</v>
      </c>
      <c r="B577" t="s">
        <v>6</v>
      </c>
      <c r="C577" t="s">
        <v>226</v>
      </c>
    </row>
    <row r="578" spans="1:3" x14ac:dyDescent="0.25">
      <c r="A578" t="s">
        <v>673</v>
      </c>
      <c r="B578" t="s">
        <v>0</v>
      </c>
      <c r="C578" t="s">
        <v>225</v>
      </c>
    </row>
    <row r="579" spans="1:3" x14ac:dyDescent="0.25">
      <c r="A579" t="s">
        <v>673</v>
      </c>
      <c r="B579" t="s">
        <v>6</v>
      </c>
      <c r="C579" t="s">
        <v>225</v>
      </c>
    </row>
    <row r="580" spans="1:3" x14ac:dyDescent="0.25">
      <c r="A580" t="s">
        <v>213</v>
      </c>
      <c r="B580" t="s">
        <v>0</v>
      </c>
      <c r="C580" t="s">
        <v>225</v>
      </c>
    </row>
    <row r="581" spans="1:3" x14ac:dyDescent="0.25">
      <c r="A581" t="s">
        <v>213</v>
      </c>
      <c r="B581" t="s">
        <v>6</v>
      </c>
      <c r="C581" t="s">
        <v>225</v>
      </c>
    </row>
    <row r="582" spans="1:3" x14ac:dyDescent="0.25">
      <c r="A582" t="s">
        <v>416</v>
      </c>
      <c r="B582" t="s">
        <v>0</v>
      </c>
      <c r="C582" t="s">
        <v>226</v>
      </c>
    </row>
    <row r="583" spans="1:3" x14ac:dyDescent="0.25">
      <c r="A583" t="s">
        <v>416</v>
      </c>
      <c r="B583" t="s">
        <v>6</v>
      </c>
      <c r="C583" t="s">
        <v>226</v>
      </c>
    </row>
    <row r="584" spans="1:3" x14ac:dyDescent="0.25">
      <c r="A584" t="s">
        <v>214</v>
      </c>
      <c r="B584" t="s">
        <v>0</v>
      </c>
      <c r="C584" t="s">
        <v>226</v>
      </c>
    </row>
    <row r="585" spans="1:3" x14ac:dyDescent="0.25">
      <c r="A585" t="s">
        <v>214</v>
      </c>
      <c r="B585" t="s">
        <v>6</v>
      </c>
      <c r="C585" t="s">
        <v>226</v>
      </c>
    </row>
    <row r="586" spans="1:3" x14ac:dyDescent="0.25">
      <c r="A586" t="s">
        <v>215</v>
      </c>
      <c r="B586" t="s">
        <v>0</v>
      </c>
      <c r="C586" t="s">
        <v>225</v>
      </c>
    </row>
    <row r="587" spans="1:3" x14ac:dyDescent="0.25">
      <c r="A587" t="s">
        <v>215</v>
      </c>
      <c r="B587" t="s">
        <v>6</v>
      </c>
      <c r="C587" t="s">
        <v>225</v>
      </c>
    </row>
    <row r="588" spans="1:3" x14ac:dyDescent="0.25">
      <c r="A588" t="s">
        <v>417</v>
      </c>
      <c r="B588" t="s">
        <v>0</v>
      </c>
      <c r="C588" t="s">
        <v>226</v>
      </c>
    </row>
    <row r="589" spans="1:3" x14ac:dyDescent="0.25">
      <c r="A589" t="s">
        <v>417</v>
      </c>
      <c r="B589" t="s">
        <v>6</v>
      </c>
      <c r="C589" t="s">
        <v>226</v>
      </c>
    </row>
    <row r="590" spans="1:3" x14ac:dyDescent="0.25">
      <c r="A590" t="s">
        <v>216</v>
      </c>
      <c r="B590" t="s">
        <v>0</v>
      </c>
      <c r="C590" t="s">
        <v>226</v>
      </c>
    </row>
    <row r="591" spans="1:3" x14ac:dyDescent="0.25">
      <c r="A591" t="s">
        <v>216</v>
      </c>
      <c r="B591" t="s">
        <v>6</v>
      </c>
      <c r="C591" t="s">
        <v>226</v>
      </c>
    </row>
    <row r="592" spans="1:3" x14ac:dyDescent="0.25">
      <c r="A592" t="s">
        <v>217</v>
      </c>
      <c r="B592" t="s">
        <v>0</v>
      </c>
      <c r="C592" t="s">
        <v>225</v>
      </c>
    </row>
    <row r="593" spans="1:3" x14ac:dyDescent="0.25">
      <c r="A593" t="s">
        <v>217</v>
      </c>
      <c r="B593" t="s">
        <v>6</v>
      </c>
      <c r="C593" t="s">
        <v>225</v>
      </c>
    </row>
  </sheetData>
  <autoFilter ref="A7:C593"/>
  <mergeCells count="2">
    <mergeCell ref="A5:C5"/>
    <mergeCell ref="A6:C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1"/>
  <sheetViews>
    <sheetView topLeftCell="A5" workbookViewId="0">
      <pane ySplit="3" topLeftCell="A8" activePane="bottomLeft" state="frozen"/>
      <selection activeCell="A5" sqref="A5"/>
      <selection pane="bottomLeft" activeCell="A5" sqref="A5:E5"/>
    </sheetView>
  </sheetViews>
  <sheetFormatPr defaultRowHeight="15" x14ac:dyDescent="0.25"/>
  <cols>
    <col min="1" max="1" width="53.28515625" bestFit="1" customWidth="1"/>
    <col min="2" max="2" width="14.85546875" customWidth="1"/>
    <col min="3" max="3" width="10.5703125" style="39" customWidth="1"/>
    <col min="4" max="4" width="11.85546875" style="39" customWidth="1"/>
    <col min="5" max="5" width="12.7109375" style="39" customWidth="1"/>
  </cols>
  <sheetData>
    <row r="1" spans="1:5" hidden="1" x14ac:dyDescent="0.25">
      <c r="A1" s="46" t="s">
        <v>642</v>
      </c>
      <c r="B1" s="46" t="s">
        <v>226</v>
      </c>
      <c r="C1" s="47">
        <v>75</v>
      </c>
      <c r="D1" s="47">
        <v>55</v>
      </c>
      <c r="E1" s="47">
        <v>18</v>
      </c>
    </row>
    <row r="2" spans="1:5" hidden="1" x14ac:dyDescent="0.25">
      <c r="A2" s="46"/>
      <c r="B2" s="46" t="s">
        <v>225</v>
      </c>
      <c r="C2" s="47">
        <v>193</v>
      </c>
      <c r="D2" s="47">
        <v>20</v>
      </c>
      <c r="E2" s="47">
        <v>57</v>
      </c>
    </row>
    <row r="3" spans="1:5" hidden="1" x14ac:dyDescent="0.25">
      <c r="A3" s="46" t="s">
        <v>643</v>
      </c>
      <c r="B3" s="46" t="s">
        <v>226</v>
      </c>
      <c r="C3" s="47">
        <v>65</v>
      </c>
      <c r="D3" s="47">
        <v>47</v>
      </c>
      <c r="E3" s="47">
        <v>13</v>
      </c>
    </row>
    <row r="4" spans="1:5" hidden="1" x14ac:dyDescent="0.25">
      <c r="A4" s="46"/>
      <c r="B4" s="46" t="s">
        <v>225</v>
      </c>
      <c r="C4" s="47">
        <v>203</v>
      </c>
      <c r="D4" s="47">
        <v>18</v>
      </c>
      <c r="E4" s="47">
        <v>52</v>
      </c>
    </row>
    <row r="5" spans="1:5" s="38" customFormat="1" ht="76.5" customHeight="1" x14ac:dyDescent="0.25">
      <c r="A5" s="94" t="s">
        <v>756</v>
      </c>
      <c r="B5" s="94"/>
      <c r="C5" s="94"/>
      <c r="D5" s="94"/>
      <c r="E5" s="94"/>
    </row>
    <row r="6" spans="1:5" s="38" customFormat="1" ht="15" customHeight="1" x14ac:dyDescent="0.25">
      <c r="A6" s="95" t="s">
        <v>720</v>
      </c>
      <c r="B6" s="95"/>
      <c r="C6" s="95"/>
      <c r="D6" s="95"/>
      <c r="E6" s="95"/>
    </row>
    <row r="7" spans="1:5" ht="30" x14ac:dyDescent="0.25">
      <c r="A7" s="46" t="s">
        <v>219</v>
      </c>
      <c r="B7" s="46" t="s">
        <v>218</v>
      </c>
      <c r="C7" s="47" t="s">
        <v>689</v>
      </c>
      <c r="D7" s="47" t="s">
        <v>690</v>
      </c>
      <c r="E7" s="47" t="s">
        <v>691</v>
      </c>
    </row>
    <row r="8" spans="1:5" x14ac:dyDescent="0.25">
      <c r="A8" t="s">
        <v>1</v>
      </c>
      <c r="B8" t="s">
        <v>0</v>
      </c>
      <c r="C8" t="s">
        <v>225</v>
      </c>
      <c r="D8"/>
      <c r="E8"/>
    </row>
    <row r="9" spans="1:5" x14ac:dyDescent="0.25">
      <c r="A9" t="s">
        <v>1</v>
      </c>
      <c r="B9" t="s">
        <v>6</v>
      </c>
      <c r="C9" t="s">
        <v>225</v>
      </c>
      <c r="D9"/>
      <c r="E9"/>
    </row>
    <row r="10" spans="1:5" x14ac:dyDescent="0.25">
      <c r="A10" t="s">
        <v>7</v>
      </c>
      <c r="B10" t="s">
        <v>0</v>
      </c>
      <c r="C10" t="s">
        <v>225</v>
      </c>
      <c r="D10"/>
      <c r="E10"/>
    </row>
    <row r="11" spans="1:5" x14ac:dyDescent="0.25">
      <c r="A11" t="s">
        <v>7</v>
      </c>
      <c r="B11" t="s">
        <v>6</v>
      </c>
      <c r="C11" t="s">
        <v>225</v>
      </c>
      <c r="D11"/>
      <c r="E11"/>
    </row>
    <row r="12" spans="1:5" x14ac:dyDescent="0.25">
      <c r="A12" t="s">
        <v>8</v>
      </c>
      <c r="B12" t="s">
        <v>0</v>
      </c>
      <c r="C12" t="s">
        <v>226</v>
      </c>
      <c r="D12" t="s">
        <v>226</v>
      </c>
      <c r="E12" t="s">
        <v>225</v>
      </c>
    </row>
    <row r="13" spans="1:5" x14ac:dyDescent="0.25">
      <c r="A13" t="s">
        <v>8</v>
      </c>
      <c r="B13" t="s">
        <v>6</v>
      </c>
      <c r="C13" t="s">
        <v>226</v>
      </c>
      <c r="D13" t="s">
        <v>226</v>
      </c>
      <c r="E13" t="s">
        <v>225</v>
      </c>
    </row>
    <row r="14" spans="1:5" x14ac:dyDescent="0.25">
      <c r="A14" t="s">
        <v>658</v>
      </c>
      <c r="B14" t="s">
        <v>0</v>
      </c>
      <c r="C14" t="s">
        <v>225</v>
      </c>
      <c r="D14"/>
      <c r="E14"/>
    </row>
    <row r="15" spans="1:5" x14ac:dyDescent="0.25">
      <c r="A15" t="s">
        <v>658</v>
      </c>
      <c r="B15" t="s">
        <v>6</v>
      </c>
      <c r="C15" t="s">
        <v>225</v>
      </c>
      <c r="D15"/>
      <c r="E15"/>
    </row>
    <row r="16" spans="1:5" x14ac:dyDescent="0.25">
      <c r="A16" t="s">
        <v>9</v>
      </c>
      <c r="B16" t="s">
        <v>0</v>
      </c>
      <c r="C16" t="s">
        <v>225</v>
      </c>
      <c r="D16"/>
      <c r="E16"/>
    </row>
    <row r="17" spans="1:5" x14ac:dyDescent="0.25">
      <c r="A17" t="s">
        <v>9</v>
      </c>
      <c r="B17" t="s">
        <v>6</v>
      </c>
      <c r="C17" t="s">
        <v>225</v>
      </c>
      <c r="D17"/>
      <c r="E17"/>
    </row>
    <row r="18" spans="1:5" x14ac:dyDescent="0.25">
      <c r="A18" t="s">
        <v>10</v>
      </c>
      <c r="B18" t="s">
        <v>0</v>
      </c>
      <c r="C18" t="s">
        <v>226</v>
      </c>
      <c r="D18" t="s">
        <v>226</v>
      </c>
      <c r="E18" t="s">
        <v>226</v>
      </c>
    </row>
    <row r="19" spans="1:5" x14ac:dyDescent="0.25">
      <c r="A19" t="s">
        <v>10</v>
      </c>
      <c r="B19" t="s">
        <v>6</v>
      </c>
      <c r="C19" t="s">
        <v>226</v>
      </c>
      <c r="D19" t="s">
        <v>226</v>
      </c>
      <c r="E19" t="s">
        <v>226</v>
      </c>
    </row>
    <row r="20" spans="1:5" x14ac:dyDescent="0.25">
      <c r="A20" t="s">
        <v>11</v>
      </c>
      <c r="B20" t="s">
        <v>0</v>
      </c>
      <c r="C20" t="s">
        <v>225</v>
      </c>
      <c r="D20"/>
      <c r="E20"/>
    </row>
    <row r="21" spans="1:5" x14ac:dyDescent="0.25">
      <c r="A21" t="s">
        <v>11</v>
      </c>
      <c r="B21" t="s">
        <v>6</v>
      </c>
      <c r="C21" t="s">
        <v>225</v>
      </c>
      <c r="D21"/>
      <c r="E21"/>
    </row>
    <row r="22" spans="1:5" x14ac:dyDescent="0.25">
      <c r="A22" t="s">
        <v>12</v>
      </c>
      <c r="B22" t="s">
        <v>0</v>
      </c>
      <c r="C22" t="s">
        <v>225</v>
      </c>
      <c r="D22"/>
      <c r="E22"/>
    </row>
    <row r="23" spans="1:5" x14ac:dyDescent="0.25">
      <c r="A23" t="s">
        <v>12</v>
      </c>
      <c r="B23" t="s">
        <v>6</v>
      </c>
      <c r="C23" t="s">
        <v>225</v>
      </c>
      <c r="D23"/>
      <c r="E23"/>
    </row>
    <row r="24" spans="1:5" x14ac:dyDescent="0.25">
      <c r="A24" t="s">
        <v>13</v>
      </c>
      <c r="B24" t="s">
        <v>0</v>
      </c>
      <c r="C24" t="s">
        <v>225</v>
      </c>
      <c r="D24"/>
      <c r="E24"/>
    </row>
    <row r="25" spans="1:5" x14ac:dyDescent="0.25">
      <c r="A25" t="s">
        <v>13</v>
      </c>
      <c r="B25" t="s">
        <v>6</v>
      </c>
      <c r="C25" t="s">
        <v>226</v>
      </c>
      <c r="D25" t="s">
        <v>226</v>
      </c>
      <c r="E25" t="s">
        <v>225</v>
      </c>
    </row>
    <row r="26" spans="1:5" x14ac:dyDescent="0.25">
      <c r="A26" t="s">
        <v>14</v>
      </c>
      <c r="B26" t="s">
        <v>0</v>
      </c>
      <c r="C26" t="s">
        <v>225</v>
      </c>
      <c r="D26"/>
      <c r="E26"/>
    </row>
    <row r="27" spans="1:5" x14ac:dyDescent="0.25">
      <c r="A27" t="s">
        <v>14</v>
      </c>
      <c r="B27" t="s">
        <v>6</v>
      </c>
      <c r="C27" t="s">
        <v>225</v>
      </c>
      <c r="D27"/>
      <c r="E27"/>
    </row>
    <row r="28" spans="1:5" x14ac:dyDescent="0.25">
      <c r="A28" t="s">
        <v>15</v>
      </c>
      <c r="B28" t="s">
        <v>0</v>
      </c>
      <c r="C28" t="s">
        <v>225</v>
      </c>
      <c r="D28"/>
      <c r="E28"/>
    </row>
    <row r="29" spans="1:5" x14ac:dyDescent="0.25">
      <c r="A29" t="s">
        <v>15</v>
      </c>
      <c r="B29" t="s">
        <v>6</v>
      </c>
      <c r="C29" t="s">
        <v>225</v>
      </c>
      <c r="D29"/>
      <c r="E29"/>
    </row>
    <row r="30" spans="1:5" x14ac:dyDescent="0.25">
      <c r="A30" t="s">
        <v>16</v>
      </c>
      <c r="B30" t="s">
        <v>0</v>
      </c>
      <c r="C30" t="s">
        <v>225</v>
      </c>
      <c r="D30"/>
      <c r="E30"/>
    </row>
    <row r="31" spans="1:5" x14ac:dyDescent="0.25">
      <c r="A31" t="s">
        <v>16</v>
      </c>
      <c r="B31" t="s">
        <v>6</v>
      </c>
      <c r="C31" t="s">
        <v>225</v>
      </c>
      <c r="D31"/>
      <c r="E31"/>
    </row>
    <row r="32" spans="1:5" x14ac:dyDescent="0.25">
      <c r="A32" t="s">
        <v>17</v>
      </c>
      <c r="B32" t="s">
        <v>0</v>
      </c>
      <c r="C32" t="s">
        <v>226</v>
      </c>
      <c r="D32" t="s">
        <v>226</v>
      </c>
      <c r="E32" t="s">
        <v>226</v>
      </c>
    </row>
    <row r="33" spans="1:5" x14ac:dyDescent="0.25">
      <c r="A33" t="s">
        <v>17</v>
      </c>
      <c r="B33" t="s">
        <v>6</v>
      </c>
      <c r="C33" t="s">
        <v>226</v>
      </c>
      <c r="D33" t="s">
        <v>226</v>
      </c>
      <c r="E33" t="s">
        <v>226</v>
      </c>
    </row>
    <row r="34" spans="1:5" x14ac:dyDescent="0.25">
      <c r="A34" t="s">
        <v>380</v>
      </c>
      <c r="B34" t="s">
        <v>0</v>
      </c>
      <c r="C34" t="s">
        <v>225</v>
      </c>
      <c r="D34"/>
      <c r="E34"/>
    </row>
    <row r="35" spans="1:5" x14ac:dyDescent="0.25">
      <c r="A35" t="s">
        <v>380</v>
      </c>
      <c r="B35" t="s">
        <v>6</v>
      </c>
      <c r="C35" t="s">
        <v>225</v>
      </c>
      <c r="D35"/>
      <c r="E35"/>
    </row>
    <row r="36" spans="1:5" x14ac:dyDescent="0.25">
      <c r="A36" t="s">
        <v>18</v>
      </c>
      <c r="B36" t="s">
        <v>0</v>
      </c>
      <c r="C36" t="s">
        <v>225</v>
      </c>
      <c r="D36"/>
      <c r="E36"/>
    </row>
    <row r="37" spans="1:5" x14ac:dyDescent="0.25">
      <c r="A37" t="s">
        <v>18</v>
      </c>
      <c r="B37" t="s">
        <v>6</v>
      </c>
      <c r="C37" t="s">
        <v>225</v>
      </c>
      <c r="D37"/>
      <c r="E37"/>
    </row>
    <row r="38" spans="1:5" x14ac:dyDescent="0.25">
      <c r="A38" t="s">
        <v>19</v>
      </c>
      <c r="B38" t="s">
        <v>0</v>
      </c>
      <c r="C38" t="s">
        <v>226</v>
      </c>
      <c r="D38" t="s">
        <v>226</v>
      </c>
      <c r="E38" t="s">
        <v>225</v>
      </c>
    </row>
    <row r="39" spans="1:5" x14ac:dyDescent="0.25">
      <c r="A39" t="s">
        <v>19</v>
      </c>
      <c r="B39" t="s">
        <v>6</v>
      </c>
      <c r="C39" t="s">
        <v>225</v>
      </c>
      <c r="D39"/>
      <c r="E39"/>
    </row>
    <row r="40" spans="1:5" x14ac:dyDescent="0.25">
      <c r="A40" t="s">
        <v>20</v>
      </c>
      <c r="B40" t="s">
        <v>0</v>
      </c>
      <c r="C40" t="s">
        <v>225</v>
      </c>
      <c r="D40"/>
      <c r="E40"/>
    </row>
    <row r="41" spans="1:5" x14ac:dyDescent="0.25">
      <c r="A41" t="s">
        <v>20</v>
      </c>
      <c r="B41" t="s">
        <v>6</v>
      </c>
      <c r="C41" t="s">
        <v>225</v>
      </c>
      <c r="D41"/>
      <c r="E41"/>
    </row>
    <row r="42" spans="1:5" x14ac:dyDescent="0.25">
      <c r="A42" s="38" t="s">
        <v>21</v>
      </c>
      <c r="B42" t="s">
        <v>0</v>
      </c>
      <c r="C42" s="38" t="s">
        <v>225</v>
      </c>
      <c r="D42" s="38"/>
      <c r="E42" s="38"/>
    </row>
    <row r="43" spans="1:5" x14ac:dyDescent="0.25">
      <c r="A43" s="38" t="s">
        <v>21</v>
      </c>
      <c r="B43" t="s">
        <v>6</v>
      </c>
      <c r="C43" s="38" t="s">
        <v>225</v>
      </c>
      <c r="D43" s="38"/>
      <c r="E43" s="38"/>
    </row>
    <row r="44" spans="1:5" x14ac:dyDescent="0.25">
      <c r="A44" t="s">
        <v>22</v>
      </c>
      <c r="B44" t="s">
        <v>0</v>
      </c>
      <c r="C44" t="s">
        <v>225</v>
      </c>
      <c r="D44"/>
      <c r="E44"/>
    </row>
    <row r="45" spans="1:5" x14ac:dyDescent="0.25">
      <c r="A45" t="s">
        <v>22</v>
      </c>
      <c r="B45" t="s">
        <v>6</v>
      </c>
      <c r="C45" t="s">
        <v>225</v>
      </c>
      <c r="D45"/>
      <c r="E45"/>
    </row>
    <row r="46" spans="1:5" x14ac:dyDescent="0.25">
      <c r="A46" t="s">
        <v>23</v>
      </c>
      <c r="B46" t="s">
        <v>0</v>
      </c>
      <c r="C46" t="s">
        <v>225</v>
      </c>
      <c r="D46"/>
      <c r="E46"/>
    </row>
    <row r="47" spans="1:5" x14ac:dyDescent="0.25">
      <c r="A47" t="s">
        <v>23</v>
      </c>
      <c r="B47" t="s">
        <v>6</v>
      </c>
      <c r="C47" t="s">
        <v>225</v>
      </c>
      <c r="D47"/>
      <c r="E47"/>
    </row>
    <row r="48" spans="1:5" x14ac:dyDescent="0.25">
      <c r="A48" t="s">
        <v>24</v>
      </c>
      <c r="B48" t="s">
        <v>0</v>
      </c>
      <c r="C48" t="s">
        <v>226</v>
      </c>
      <c r="D48" t="s">
        <v>226</v>
      </c>
      <c r="E48" t="s">
        <v>226</v>
      </c>
    </row>
    <row r="49" spans="1:5" x14ac:dyDescent="0.25">
      <c r="A49" t="s">
        <v>24</v>
      </c>
      <c r="B49" t="s">
        <v>6</v>
      </c>
      <c r="C49" t="s">
        <v>226</v>
      </c>
      <c r="D49" t="s">
        <v>226</v>
      </c>
      <c r="E49" t="s">
        <v>226</v>
      </c>
    </row>
    <row r="50" spans="1:5" x14ac:dyDescent="0.25">
      <c r="A50" t="s">
        <v>25</v>
      </c>
      <c r="B50" t="s">
        <v>0</v>
      </c>
      <c r="C50" t="s">
        <v>225</v>
      </c>
      <c r="D50"/>
      <c r="E50"/>
    </row>
    <row r="51" spans="1:5" x14ac:dyDescent="0.25">
      <c r="A51" t="s">
        <v>25</v>
      </c>
      <c r="B51" t="s">
        <v>6</v>
      </c>
      <c r="C51" t="s">
        <v>225</v>
      </c>
      <c r="D51"/>
      <c r="E51"/>
    </row>
    <row r="52" spans="1:5" x14ac:dyDescent="0.25">
      <c r="A52" t="s">
        <v>381</v>
      </c>
      <c r="B52" t="s">
        <v>0</v>
      </c>
      <c r="C52" t="s">
        <v>225</v>
      </c>
      <c r="D52"/>
      <c r="E52"/>
    </row>
    <row r="53" spans="1:5" x14ac:dyDescent="0.25">
      <c r="A53" t="s">
        <v>381</v>
      </c>
      <c r="B53" t="s">
        <v>6</v>
      </c>
      <c r="C53" t="s">
        <v>226</v>
      </c>
      <c r="D53" t="s">
        <v>226</v>
      </c>
      <c r="E53" t="s">
        <v>225</v>
      </c>
    </row>
    <row r="54" spans="1:5" x14ac:dyDescent="0.25">
      <c r="A54" t="s">
        <v>26</v>
      </c>
      <c r="B54" t="s">
        <v>0</v>
      </c>
      <c r="C54" t="s">
        <v>226</v>
      </c>
      <c r="D54" t="s">
        <v>226</v>
      </c>
      <c r="E54" t="s">
        <v>226</v>
      </c>
    </row>
    <row r="55" spans="1:5" x14ac:dyDescent="0.25">
      <c r="A55" t="s">
        <v>26</v>
      </c>
      <c r="B55" t="s">
        <v>6</v>
      </c>
      <c r="C55" t="s">
        <v>225</v>
      </c>
      <c r="D55"/>
      <c r="E55"/>
    </row>
    <row r="56" spans="1:5" x14ac:dyDescent="0.25">
      <c r="A56" t="s">
        <v>382</v>
      </c>
      <c r="B56" t="s">
        <v>0</v>
      </c>
      <c r="C56" t="s">
        <v>225</v>
      </c>
      <c r="D56"/>
      <c r="E56"/>
    </row>
    <row r="57" spans="1:5" x14ac:dyDescent="0.25">
      <c r="A57" t="s">
        <v>382</v>
      </c>
      <c r="B57" t="s">
        <v>6</v>
      </c>
      <c r="C57" t="s">
        <v>225</v>
      </c>
      <c r="D57"/>
      <c r="E57"/>
    </row>
    <row r="58" spans="1:5" x14ac:dyDescent="0.25">
      <c r="A58" t="s">
        <v>27</v>
      </c>
      <c r="B58" t="s">
        <v>0</v>
      </c>
      <c r="C58" t="s">
        <v>225</v>
      </c>
      <c r="D58"/>
      <c r="E58"/>
    </row>
    <row r="59" spans="1:5" x14ac:dyDescent="0.25">
      <c r="A59" t="s">
        <v>27</v>
      </c>
      <c r="B59" t="s">
        <v>6</v>
      </c>
      <c r="C59" t="s">
        <v>225</v>
      </c>
      <c r="D59"/>
      <c r="E59"/>
    </row>
    <row r="60" spans="1:5" x14ac:dyDescent="0.25">
      <c r="A60" t="s">
        <v>28</v>
      </c>
      <c r="B60" t="s">
        <v>0</v>
      </c>
      <c r="C60" t="s">
        <v>225</v>
      </c>
      <c r="D60"/>
      <c r="E60"/>
    </row>
    <row r="61" spans="1:5" x14ac:dyDescent="0.25">
      <c r="A61" t="s">
        <v>28</v>
      </c>
      <c r="B61" t="s">
        <v>6</v>
      </c>
      <c r="C61" t="s">
        <v>225</v>
      </c>
      <c r="D61"/>
      <c r="E61"/>
    </row>
    <row r="62" spans="1:5" x14ac:dyDescent="0.25">
      <c r="A62" t="s">
        <v>383</v>
      </c>
      <c r="B62" t="s">
        <v>0</v>
      </c>
      <c r="C62" t="s">
        <v>225</v>
      </c>
      <c r="D62"/>
      <c r="E62"/>
    </row>
    <row r="63" spans="1:5" x14ac:dyDescent="0.25">
      <c r="A63" t="s">
        <v>383</v>
      </c>
      <c r="B63" t="s">
        <v>6</v>
      </c>
      <c r="C63" t="s">
        <v>225</v>
      </c>
      <c r="D63"/>
      <c r="E63"/>
    </row>
    <row r="64" spans="1:5" x14ac:dyDescent="0.25">
      <c r="A64" t="s">
        <v>29</v>
      </c>
      <c r="B64" t="s">
        <v>0</v>
      </c>
      <c r="C64" t="s">
        <v>225</v>
      </c>
      <c r="D64"/>
      <c r="E64"/>
    </row>
    <row r="65" spans="1:5" x14ac:dyDescent="0.25">
      <c r="A65" t="s">
        <v>29</v>
      </c>
      <c r="B65" t="s">
        <v>6</v>
      </c>
      <c r="C65" t="s">
        <v>225</v>
      </c>
      <c r="D65"/>
      <c r="E65"/>
    </row>
    <row r="66" spans="1:5" x14ac:dyDescent="0.25">
      <c r="A66" t="s">
        <v>30</v>
      </c>
      <c r="B66" t="s">
        <v>0</v>
      </c>
      <c r="C66" t="s">
        <v>225</v>
      </c>
      <c r="D66"/>
      <c r="E66"/>
    </row>
    <row r="67" spans="1:5" x14ac:dyDescent="0.25">
      <c r="A67" t="s">
        <v>30</v>
      </c>
      <c r="B67" t="s">
        <v>6</v>
      </c>
      <c r="C67" t="s">
        <v>225</v>
      </c>
      <c r="D67"/>
      <c r="E67"/>
    </row>
    <row r="68" spans="1:5" x14ac:dyDescent="0.25">
      <c r="A68" t="s">
        <v>31</v>
      </c>
      <c r="B68" t="s">
        <v>0</v>
      </c>
      <c r="C68" t="s">
        <v>225</v>
      </c>
      <c r="D68"/>
      <c r="E68"/>
    </row>
    <row r="69" spans="1:5" x14ac:dyDescent="0.25">
      <c r="A69" t="s">
        <v>31</v>
      </c>
      <c r="B69" t="s">
        <v>6</v>
      </c>
      <c r="C69" t="s">
        <v>225</v>
      </c>
      <c r="D69"/>
      <c r="E69"/>
    </row>
    <row r="70" spans="1:5" x14ac:dyDescent="0.25">
      <c r="A70" t="s">
        <v>32</v>
      </c>
      <c r="B70" t="s">
        <v>0</v>
      </c>
      <c r="C70" t="s">
        <v>225</v>
      </c>
      <c r="D70"/>
      <c r="E70"/>
    </row>
    <row r="71" spans="1:5" x14ac:dyDescent="0.25">
      <c r="A71" t="s">
        <v>32</v>
      </c>
      <c r="B71" t="s">
        <v>6</v>
      </c>
      <c r="C71" t="s">
        <v>225</v>
      </c>
      <c r="D71"/>
      <c r="E71"/>
    </row>
    <row r="72" spans="1:5" x14ac:dyDescent="0.25">
      <c r="A72" t="s">
        <v>384</v>
      </c>
      <c r="B72" t="s">
        <v>0</v>
      </c>
      <c r="C72" t="s">
        <v>226</v>
      </c>
      <c r="D72" t="s">
        <v>226</v>
      </c>
      <c r="E72" t="s">
        <v>225</v>
      </c>
    </row>
    <row r="73" spans="1:5" x14ac:dyDescent="0.25">
      <c r="A73" t="s">
        <v>384</v>
      </c>
      <c r="B73" t="s">
        <v>6</v>
      </c>
      <c r="C73" t="s">
        <v>226</v>
      </c>
      <c r="D73" t="s">
        <v>226</v>
      </c>
      <c r="E73" t="s">
        <v>225</v>
      </c>
    </row>
    <row r="74" spans="1:5" x14ac:dyDescent="0.25">
      <c r="A74" t="s">
        <v>247</v>
      </c>
      <c r="B74" t="s">
        <v>0</v>
      </c>
      <c r="C74" t="s">
        <v>225</v>
      </c>
      <c r="D74"/>
      <c r="E74"/>
    </row>
    <row r="75" spans="1:5" x14ac:dyDescent="0.25">
      <c r="A75" t="s">
        <v>247</v>
      </c>
      <c r="B75" t="s">
        <v>6</v>
      </c>
      <c r="C75" t="s">
        <v>225</v>
      </c>
      <c r="D75"/>
      <c r="E75"/>
    </row>
    <row r="76" spans="1:5" x14ac:dyDescent="0.25">
      <c r="A76" t="s">
        <v>248</v>
      </c>
      <c r="B76" t="s">
        <v>0</v>
      </c>
      <c r="C76" t="s">
        <v>225</v>
      </c>
      <c r="D76"/>
      <c r="E76"/>
    </row>
    <row r="77" spans="1:5" x14ac:dyDescent="0.25">
      <c r="A77" t="s">
        <v>248</v>
      </c>
      <c r="B77" t="s">
        <v>6</v>
      </c>
      <c r="C77" t="s">
        <v>225</v>
      </c>
      <c r="D77"/>
      <c r="E77"/>
    </row>
    <row r="78" spans="1:5" x14ac:dyDescent="0.25">
      <c r="A78" t="s">
        <v>249</v>
      </c>
      <c r="B78" t="s">
        <v>0</v>
      </c>
      <c r="C78" t="s">
        <v>225</v>
      </c>
      <c r="D78"/>
      <c r="E78"/>
    </row>
    <row r="79" spans="1:5" x14ac:dyDescent="0.25">
      <c r="A79" t="s">
        <v>249</v>
      </c>
      <c r="B79" t="s">
        <v>6</v>
      </c>
      <c r="C79" t="s">
        <v>225</v>
      </c>
      <c r="D79"/>
      <c r="E79"/>
    </row>
    <row r="80" spans="1:5" x14ac:dyDescent="0.25">
      <c r="A80" t="s">
        <v>385</v>
      </c>
      <c r="B80" t="s">
        <v>0</v>
      </c>
      <c r="C80" t="s">
        <v>225</v>
      </c>
      <c r="D80"/>
      <c r="E80"/>
    </row>
    <row r="81" spans="1:5" x14ac:dyDescent="0.25">
      <c r="A81" t="s">
        <v>385</v>
      </c>
      <c r="B81" t="s">
        <v>6</v>
      </c>
      <c r="C81" t="s">
        <v>226</v>
      </c>
      <c r="D81" t="s">
        <v>226</v>
      </c>
      <c r="E81" t="s">
        <v>226</v>
      </c>
    </row>
    <row r="82" spans="1:5" x14ac:dyDescent="0.25">
      <c r="A82" t="s">
        <v>33</v>
      </c>
      <c r="B82" t="s">
        <v>0</v>
      </c>
      <c r="C82" t="s">
        <v>226</v>
      </c>
      <c r="D82" t="s">
        <v>225</v>
      </c>
      <c r="E82" t="s">
        <v>225</v>
      </c>
    </row>
    <row r="83" spans="1:5" x14ac:dyDescent="0.25">
      <c r="A83" t="s">
        <v>33</v>
      </c>
      <c r="B83" t="s">
        <v>6</v>
      </c>
      <c r="C83" t="s">
        <v>226</v>
      </c>
      <c r="D83" t="s">
        <v>225</v>
      </c>
      <c r="E83" t="s">
        <v>225</v>
      </c>
    </row>
    <row r="84" spans="1:5" x14ac:dyDescent="0.25">
      <c r="A84" t="s">
        <v>34</v>
      </c>
      <c r="B84" t="s">
        <v>0</v>
      </c>
      <c r="C84" t="s">
        <v>225</v>
      </c>
      <c r="D84"/>
      <c r="E84"/>
    </row>
    <row r="85" spans="1:5" x14ac:dyDescent="0.25">
      <c r="A85" t="s">
        <v>34</v>
      </c>
      <c r="B85" t="s">
        <v>6</v>
      </c>
      <c r="C85" t="s">
        <v>226</v>
      </c>
      <c r="D85" t="s">
        <v>226</v>
      </c>
      <c r="E85" t="s">
        <v>225</v>
      </c>
    </row>
    <row r="86" spans="1:5" x14ac:dyDescent="0.25">
      <c r="A86" t="s">
        <v>35</v>
      </c>
      <c r="B86" t="s">
        <v>0</v>
      </c>
      <c r="C86" t="s">
        <v>226</v>
      </c>
      <c r="D86" t="s">
        <v>225</v>
      </c>
      <c r="E86" t="s">
        <v>225</v>
      </c>
    </row>
    <row r="87" spans="1:5" x14ac:dyDescent="0.25">
      <c r="A87" t="s">
        <v>35</v>
      </c>
      <c r="B87" t="s">
        <v>6</v>
      </c>
      <c r="C87" t="s">
        <v>226</v>
      </c>
      <c r="D87" t="s">
        <v>225</v>
      </c>
      <c r="E87" t="s">
        <v>225</v>
      </c>
    </row>
    <row r="88" spans="1:5" x14ac:dyDescent="0.25">
      <c r="A88" t="s">
        <v>250</v>
      </c>
      <c r="B88" t="s">
        <v>0</v>
      </c>
      <c r="C88" t="s">
        <v>225</v>
      </c>
      <c r="D88"/>
      <c r="E88"/>
    </row>
    <row r="89" spans="1:5" x14ac:dyDescent="0.25">
      <c r="A89" t="s">
        <v>250</v>
      </c>
      <c r="B89" t="s">
        <v>6</v>
      </c>
      <c r="C89" t="s">
        <v>225</v>
      </c>
      <c r="D89"/>
      <c r="E89"/>
    </row>
    <row r="90" spans="1:5" x14ac:dyDescent="0.25">
      <c r="A90" t="s">
        <v>36</v>
      </c>
      <c r="B90" t="s">
        <v>0</v>
      </c>
      <c r="C90" t="s">
        <v>226</v>
      </c>
      <c r="D90" t="s">
        <v>226</v>
      </c>
      <c r="E90" t="s">
        <v>226</v>
      </c>
    </row>
    <row r="91" spans="1:5" x14ac:dyDescent="0.25">
      <c r="A91" t="s">
        <v>36</v>
      </c>
      <c r="B91" t="s">
        <v>6</v>
      </c>
      <c r="C91" t="s">
        <v>225</v>
      </c>
      <c r="D91"/>
      <c r="E91"/>
    </row>
    <row r="92" spans="1:5" x14ac:dyDescent="0.25">
      <c r="A92" t="s">
        <v>37</v>
      </c>
      <c r="B92" t="s">
        <v>0</v>
      </c>
      <c r="C92" t="s">
        <v>225</v>
      </c>
      <c r="D92"/>
      <c r="E92"/>
    </row>
    <row r="93" spans="1:5" x14ac:dyDescent="0.25">
      <c r="A93" t="s">
        <v>37</v>
      </c>
      <c r="B93" t="s">
        <v>6</v>
      </c>
      <c r="C93" t="s">
        <v>225</v>
      </c>
      <c r="D93"/>
      <c r="E93"/>
    </row>
    <row r="94" spans="1:5" x14ac:dyDescent="0.25">
      <c r="A94" t="s">
        <v>38</v>
      </c>
      <c r="B94" t="s">
        <v>0</v>
      </c>
      <c r="C94" t="s">
        <v>225</v>
      </c>
      <c r="D94"/>
      <c r="E94"/>
    </row>
    <row r="95" spans="1:5" x14ac:dyDescent="0.25">
      <c r="A95" t="s">
        <v>38</v>
      </c>
      <c r="B95" t="s">
        <v>6</v>
      </c>
      <c r="C95" t="s">
        <v>226</v>
      </c>
      <c r="D95" t="s">
        <v>226</v>
      </c>
      <c r="E95" t="s">
        <v>225</v>
      </c>
    </row>
    <row r="96" spans="1:5" x14ac:dyDescent="0.25">
      <c r="A96" t="s">
        <v>39</v>
      </c>
      <c r="B96" t="s">
        <v>0</v>
      </c>
      <c r="C96" t="s">
        <v>225</v>
      </c>
      <c r="D96"/>
      <c r="E96"/>
    </row>
    <row r="97" spans="1:5" x14ac:dyDescent="0.25">
      <c r="A97" t="s">
        <v>39</v>
      </c>
      <c r="B97" t="s">
        <v>6</v>
      </c>
      <c r="C97" t="s">
        <v>225</v>
      </c>
      <c r="D97"/>
      <c r="E97"/>
    </row>
    <row r="98" spans="1:5" x14ac:dyDescent="0.25">
      <c r="A98" t="s">
        <v>386</v>
      </c>
      <c r="B98" t="s">
        <v>0</v>
      </c>
      <c r="C98" t="s">
        <v>225</v>
      </c>
      <c r="D98"/>
      <c r="E98"/>
    </row>
    <row r="99" spans="1:5" x14ac:dyDescent="0.25">
      <c r="A99" t="s">
        <v>386</v>
      </c>
      <c r="B99" t="s">
        <v>6</v>
      </c>
      <c r="C99" t="s">
        <v>225</v>
      </c>
      <c r="D99"/>
      <c r="E99"/>
    </row>
    <row r="100" spans="1:5" x14ac:dyDescent="0.25">
      <c r="A100" s="42" t="s">
        <v>659</v>
      </c>
      <c r="B100" s="42" t="s">
        <v>532</v>
      </c>
      <c r="C100" s="42" t="s">
        <v>532</v>
      </c>
      <c r="D100" s="42" t="s">
        <v>532</v>
      </c>
      <c r="E100" s="42" t="s">
        <v>532</v>
      </c>
    </row>
    <row r="101" spans="1:5" x14ac:dyDescent="0.25">
      <c r="A101" t="s">
        <v>40</v>
      </c>
      <c r="B101" t="s">
        <v>0</v>
      </c>
      <c r="C101" t="s">
        <v>226</v>
      </c>
      <c r="D101" t="s">
        <v>225</v>
      </c>
      <c r="E101" t="s">
        <v>225</v>
      </c>
    </row>
    <row r="102" spans="1:5" x14ac:dyDescent="0.25">
      <c r="A102" t="s">
        <v>40</v>
      </c>
      <c r="B102" t="s">
        <v>6</v>
      </c>
      <c r="C102" t="s">
        <v>226</v>
      </c>
      <c r="D102" t="s">
        <v>225</v>
      </c>
      <c r="E102" t="s">
        <v>225</v>
      </c>
    </row>
    <row r="103" spans="1:5" x14ac:dyDescent="0.25">
      <c r="A103" t="s">
        <v>41</v>
      </c>
      <c r="B103" t="s">
        <v>0</v>
      </c>
      <c r="C103" t="s">
        <v>226</v>
      </c>
      <c r="D103" t="s">
        <v>225</v>
      </c>
      <c r="E103" t="s">
        <v>225</v>
      </c>
    </row>
    <row r="104" spans="1:5" x14ac:dyDescent="0.25">
      <c r="A104" t="s">
        <v>41</v>
      </c>
      <c r="B104" t="s">
        <v>6</v>
      </c>
      <c r="C104" t="s">
        <v>226</v>
      </c>
      <c r="D104" t="s">
        <v>225</v>
      </c>
      <c r="E104" t="s">
        <v>225</v>
      </c>
    </row>
    <row r="105" spans="1:5" x14ac:dyDescent="0.25">
      <c r="A105" t="s">
        <v>42</v>
      </c>
      <c r="B105" t="s">
        <v>0</v>
      </c>
      <c r="C105" t="s">
        <v>225</v>
      </c>
      <c r="D105"/>
      <c r="E105"/>
    </row>
    <row r="106" spans="1:5" x14ac:dyDescent="0.25">
      <c r="A106" t="s">
        <v>42</v>
      </c>
      <c r="B106" t="s">
        <v>6</v>
      </c>
      <c r="C106" t="s">
        <v>225</v>
      </c>
      <c r="D106"/>
      <c r="E106"/>
    </row>
    <row r="107" spans="1:5" x14ac:dyDescent="0.25">
      <c r="A107" t="s">
        <v>43</v>
      </c>
      <c r="B107" t="s">
        <v>0</v>
      </c>
      <c r="C107" t="s">
        <v>225</v>
      </c>
      <c r="D107"/>
      <c r="E107"/>
    </row>
    <row r="108" spans="1:5" x14ac:dyDescent="0.25">
      <c r="A108" t="s">
        <v>43</v>
      </c>
      <c r="B108" t="s">
        <v>6</v>
      </c>
      <c r="C108" t="s">
        <v>225</v>
      </c>
      <c r="D108"/>
      <c r="E108"/>
    </row>
    <row r="109" spans="1:5" x14ac:dyDescent="0.25">
      <c r="A109" t="s">
        <v>44</v>
      </c>
      <c r="B109" t="s">
        <v>0</v>
      </c>
      <c r="C109" t="s">
        <v>226</v>
      </c>
      <c r="D109" t="s">
        <v>226</v>
      </c>
      <c r="E109" t="s">
        <v>225</v>
      </c>
    </row>
    <row r="110" spans="1:5" x14ac:dyDescent="0.25">
      <c r="A110" t="s">
        <v>44</v>
      </c>
      <c r="B110" t="s">
        <v>6</v>
      </c>
      <c r="C110" t="s">
        <v>226</v>
      </c>
      <c r="D110" t="s">
        <v>226</v>
      </c>
      <c r="E110" t="s">
        <v>225</v>
      </c>
    </row>
    <row r="111" spans="1:5" x14ac:dyDescent="0.25">
      <c r="A111" t="s">
        <v>45</v>
      </c>
      <c r="B111" t="s">
        <v>0</v>
      </c>
      <c r="C111" t="s">
        <v>225</v>
      </c>
      <c r="D111"/>
      <c r="E111"/>
    </row>
    <row r="112" spans="1:5" x14ac:dyDescent="0.25">
      <c r="A112" t="s">
        <v>45</v>
      </c>
      <c r="B112" t="s">
        <v>6</v>
      </c>
      <c r="C112" t="s">
        <v>225</v>
      </c>
      <c r="D112"/>
      <c r="E112"/>
    </row>
    <row r="113" spans="1:5" x14ac:dyDescent="0.25">
      <c r="A113" s="42" t="s">
        <v>660</v>
      </c>
      <c r="B113" s="42" t="s">
        <v>532</v>
      </c>
      <c r="C113" s="42" t="s">
        <v>532</v>
      </c>
      <c r="D113" s="42" t="s">
        <v>532</v>
      </c>
      <c r="E113" s="42" t="s">
        <v>532</v>
      </c>
    </row>
    <row r="114" spans="1:5" x14ac:dyDescent="0.25">
      <c r="A114" t="s">
        <v>46</v>
      </c>
      <c r="B114" t="s">
        <v>0</v>
      </c>
      <c r="C114" t="s">
        <v>225</v>
      </c>
      <c r="D114"/>
      <c r="E114"/>
    </row>
    <row r="115" spans="1:5" x14ac:dyDescent="0.25">
      <c r="A115" t="s">
        <v>46</v>
      </c>
      <c r="B115" t="s">
        <v>6</v>
      </c>
      <c r="C115" t="s">
        <v>225</v>
      </c>
      <c r="D115"/>
      <c r="E115"/>
    </row>
    <row r="116" spans="1:5" x14ac:dyDescent="0.25">
      <c r="A116" t="s">
        <v>47</v>
      </c>
      <c r="B116" t="s">
        <v>0</v>
      </c>
      <c r="C116" t="s">
        <v>225</v>
      </c>
      <c r="D116"/>
      <c r="E116"/>
    </row>
    <row r="117" spans="1:5" x14ac:dyDescent="0.25">
      <c r="A117" t="s">
        <v>47</v>
      </c>
      <c r="B117" t="s">
        <v>6</v>
      </c>
      <c r="C117" t="s">
        <v>225</v>
      </c>
      <c r="D117"/>
      <c r="E117"/>
    </row>
    <row r="118" spans="1:5" x14ac:dyDescent="0.25">
      <c r="A118" t="s">
        <v>254</v>
      </c>
      <c r="B118" t="s">
        <v>0</v>
      </c>
      <c r="C118" t="s">
        <v>225</v>
      </c>
      <c r="D118"/>
      <c r="E118"/>
    </row>
    <row r="119" spans="1:5" x14ac:dyDescent="0.25">
      <c r="A119" t="s">
        <v>254</v>
      </c>
      <c r="B119" t="s">
        <v>6</v>
      </c>
      <c r="C119" t="s">
        <v>225</v>
      </c>
      <c r="D119"/>
      <c r="E119"/>
    </row>
    <row r="120" spans="1:5" x14ac:dyDescent="0.25">
      <c r="A120" t="s">
        <v>48</v>
      </c>
      <c r="B120" t="s">
        <v>0</v>
      </c>
      <c r="C120" t="s">
        <v>225</v>
      </c>
      <c r="D120"/>
      <c r="E120"/>
    </row>
    <row r="121" spans="1:5" x14ac:dyDescent="0.25">
      <c r="A121" t="s">
        <v>48</v>
      </c>
      <c r="B121" t="s">
        <v>6</v>
      </c>
      <c r="C121" t="s">
        <v>225</v>
      </c>
      <c r="D121"/>
      <c r="E121"/>
    </row>
    <row r="122" spans="1:5" x14ac:dyDescent="0.25">
      <c r="A122" t="s">
        <v>593</v>
      </c>
      <c r="B122" t="s">
        <v>0</v>
      </c>
      <c r="C122" t="s">
        <v>225</v>
      </c>
      <c r="D122"/>
      <c r="E122"/>
    </row>
    <row r="123" spans="1:5" x14ac:dyDescent="0.25">
      <c r="A123" t="s">
        <v>593</v>
      </c>
      <c r="B123" t="s">
        <v>6</v>
      </c>
      <c r="C123" t="s">
        <v>225</v>
      </c>
      <c r="D123"/>
      <c r="E123"/>
    </row>
    <row r="124" spans="1:5" x14ac:dyDescent="0.25">
      <c r="A124" t="s">
        <v>661</v>
      </c>
      <c r="B124" t="s">
        <v>0</v>
      </c>
      <c r="C124" t="s">
        <v>226</v>
      </c>
      <c r="D124" t="s">
        <v>226</v>
      </c>
      <c r="E124" t="s">
        <v>226</v>
      </c>
    </row>
    <row r="125" spans="1:5" x14ac:dyDescent="0.25">
      <c r="A125" t="s">
        <v>661</v>
      </c>
      <c r="B125" t="s">
        <v>6</v>
      </c>
      <c r="C125" t="s">
        <v>226</v>
      </c>
      <c r="D125" t="s">
        <v>226</v>
      </c>
      <c r="E125" t="s">
        <v>226</v>
      </c>
    </row>
    <row r="126" spans="1:5" x14ac:dyDescent="0.25">
      <c r="A126" t="s">
        <v>49</v>
      </c>
      <c r="B126" t="s">
        <v>0</v>
      </c>
      <c r="C126" t="s">
        <v>225</v>
      </c>
      <c r="D126"/>
      <c r="E126"/>
    </row>
    <row r="127" spans="1:5" x14ac:dyDescent="0.25">
      <c r="A127" t="s">
        <v>49</v>
      </c>
      <c r="B127" t="s">
        <v>6</v>
      </c>
      <c r="C127" t="s">
        <v>226</v>
      </c>
      <c r="D127" t="s">
        <v>226</v>
      </c>
      <c r="E127" t="s">
        <v>225</v>
      </c>
    </row>
    <row r="128" spans="1:5" x14ac:dyDescent="0.25">
      <c r="A128" t="s">
        <v>50</v>
      </c>
      <c r="B128" t="s">
        <v>0</v>
      </c>
      <c r="C128" t="s">
        <v>226</v>
      </c>
      <c r="D128" t="s">
        <v>226</v>
      </c>
      <c r="E128" t="s">
        <v>225</v>
      </c>
    </row>
    <row r="129" spans="1:5" x14ac:dyDescent="0.25">
      <c r="A129" t="s">
        <v>50</v>
      </c>
      <c r="B129" t="s">
        <v>6</v>
      </c>
      <c r="C129" t="s">
        <v>226</v>
      </c>
      <c r="D129" t="s">
        <v>226</v>
      </c>
      <c r="E129" t="s">
        <v>225</v>
      </c>
    </row>
    <row r="130" spans="1:5" x14ac:dyDescent="0.25">
      <c r="A130" t="s">
        <v>51</v>
      </c>
      <c r="B130" t="s">
        <v>0</v>
      </c>
      <c r="C130" t="s">
        <v>226</v>
      </c>
      <c r="D130" t="s">
        <v>226</v>
      </c>
      <c r="E130" t="s">
        <v>225</v>
      </c>
    </row>
    <row r="131" spans="1:5" x14ac:dyDescent="0.25">
      <c r="A131" t="s">
        <v>51</v>
      </c>
      <c r="B131" t="s">
        <v>6</v>
      </c>
      <c r="C131" t="s">
        <v>226</v>
      </c>
      <c r="D131" t="s">
        <v>226</v>
      </c>
      <c r="E131" t="s">
        <v>225</v>
      </c>
    </row>
    <row r="132" spans="1:5" x14ac:dyDescent="0.25">
      <c r="A132" t="s">
        <v>52</v>
      </c>
      <c r="B132" t="s">
        <v>0</v>
      </c>
      <c r="C132" t="s">
        <v>226</v>
      </c>
      <c r="D132" t="s">
        <v>225</v>
      </c>
      <c r="E132" t="s">
        <v>225</v>
      </c>
    </row>
    <row r="133" spans="1:5" x14ac:dyDescent="0.25">
      <c r="A133" t="s">
        <v>52</v>
      </c>
      <c r="B133" t="s">
        <v>6</v>
      </c>
      <c r="C133" t="s">
        <v>226</v>
      </c>
      <c r="D133" t="s">
        <v>225</v>
      </c>
      <c r="E133" t="s">
        <v>225</v>
      </c>
    </row>
    <row r="134" spans="1:5" x14ac:dyDescent="0.25">
      <c r="A134" t="s">
        <v>53</v>
      </c>
      <c r="B134" t="s">
        <v>0</v>
      </c>
      <c r="C134" t="s">
        <v>225</v>
      </c>
      <c r="D134"/>
      <c r="E134"/>
    </row>
    <row r="135" spans="1:5" x14ac:dyDescent="0.25">
      <c r="A135" t="s">
        <v>53</v>
      </c>
      <c r="B135" t="s">
        <v>6</v>
      </c>
      <c r="C135" t="s">
        <v>225</v>
      </c>
      <c r="D135"/>
      <c r="E135"/>
    </row>
    <row r="136" spans="1:5" x14ac:dyDescent="0.25">
      <c r="A136" t="s">
        <v>54</v>
      </c>
      <c r="B136" t="s">
        <v>0</v>
      </c>
      <c r="C136" t="s">
        <v>225</v>
      </c>
      <c r="D136"/>
      <c r="E136"/>
    </row>
    <row r="137" spans="1:5" x14ac:dyDescent="0.25">
      <c r="A137" t="s">
        <v>54</v>
      </c>
      <c r="B137" t="s">
        <v>6</v>
      </c>
      <c r="C137" t="s">
        <v>225</v>
      </c>
      <c r="D137"/>
      <c r="E137"/>
    </row>
    <row r="138" spans="1:5" x14ac:dyDescent="0.25">
      <c r="A138" t="s">
        <v>55</v>
      </c>
      <c r="B138" t="s">
        <v>0</v>
      </c>
      <c r="C138" t="s">
        <v>225</v>
      </c>
      <c r="D138"/>
      <c r="E138"/>
    </row>
    <row r="139" spans="1:5" x14ac:dyDescent="0.25">
      <c r="A139" t="s">
        <v>55</v>
      </c>
      <c r="B139" t="s">
        <v>6</v>
      </c>
      <c r="C139" t="s">
        <v>225</v>
      </c>
      <c r="D139"/>
      <c r="E139"/>
    </row>
    <row r="140" spans="1:5" x14ac:dyDescent="0.25">
      <c r="A140" t="s">
        <v>257</v>
      </c>
      <c r="B140" t="s">
        <v>0</v>
      </c>
      <c r="C140" t="s">
        <v>226</v>
      </c>
      <c r="D140" t="s">
        <v>226</v>
      </c>
      <c r="E140" t="s">
        <v>225</v>
      </c>
    </row>
    <row r="141" spans="1:5" x14ac:dyDescent="0.25">
      <c r="A141" t="s">
        <v>257</v>
      </c>
      <c r="B141" t="s">
        <v>6</v>
      </c>
      <c r="C141" t="s">
        <v>226</v>
      </c>
      <c r="D141" t="s">
        <v>226</v>
      </c>
      <c r="E141" t="s">
        <v>225</v>
      </c>
    </row>
    <row r="142" spans="1:5" x14ac:dyDescent="0.25">
      <c r="A142" t="s">
        <v>387</v>
      </c>
      <c r="B142" t="s">
        <v>0</v>
      </c>
      <c r="C142" t="s">
        <v>225</v>
      </c>
      <c r="D142"/>
      <c r="E142"/>
    </row>
    <row r="143" spans="1:5" x14ac:dyDescent="0.25">
      <c r="A143" t="s">
        <v>387</v>
      </c>
      <c r="B143" t="s">
        <v>6</v>
      </c>
      <c r="C143" t="s">
        <v>225</v>
      </c>
      <c r="D143"/>
      <c r="E143"/>
    </row>
    <row r="144" spans="1:5" x14ac:dyDescent="0.25">
      <c r="A144" t="s">
        <v>56</v>
      </c>
      <c r="B144" t="s">
        <v>0</v>
      </c>
      <c r="C144" t="s">
        <v>226</v>
      </c>
      <c r="D144" t="s">
        <v>225</v>
      </c>
      <c r="E144" t="s">
        <v>225</v>
      </c>
    </row>
    <row r="145" spans="1:5" x14ac:dyDescent="0.25">
      <c r="A145" t="s">
        <v>56</v>
      </c>
      <c r="B145" t="s">
        <v>6</v>
      </c>
      <c r="C145" t="s">
        <v>226</v>
      </c>
      <c r="D145" t="s">
        <v>225</v>
      </c>
      <c r="E145" t="s">
        <v>225</v>
      </c>
    </row>
    <row r="146" spans="1:5" x14ac:dyDescent="0.25">
      <c r="A146" t="s">
        <v>388</v>
      </c>
      <c r="B146" t="s">
        <v>0</v>
      </c>
      <c r="C146" t="s">
        <v>225</v>
      </c>
      <c r="D146"/>
      <c r="E146"/>
    </row>
    <row r="147" spans="1:5" x14ac:dyDescent="0.25">
      <c r="A147" t="s">
        <v>388</v>
      </c>
      <c r="B147" t="s">
        <v>6</v>
      </c>
      <c r="C147" t="s">
        <v>225</v>
      </c>
      <c r="D147"/>
      <c r="E147"/>
    </row>
    <row r="148" spans="1:5" x14ac:dyDescent="0.25">
      <c r="A148" t="s">
        <v>57</v>
      </c>
      <c r="B148" t="s">
        <v>0</v>
      </c>
      <c r="C148" t="s">
        <v>226</v>
      </c>
      <c r="D148" t="s">
        <v>225</v>
      </c>
      <c r="E148" t="s">
        <v>226</v>
      </c>
    </row>
    <row r="149" spans="1:5" x14ac:dyDescent="0.25">
      <c r="A149" t="s">
        <v>57</v>
      </c>
      <c r="B149" t="s">
        <v>6</v>
      </c>
      <c r="C149" t="s">
        <v>226</v>
      </c>
      <c r="D149" t="s">
        <v>225</v>
      </c>
      <c r="E149" t="s">
        <v>226</v>
      </c>
    </row>
    <row r="150" spans="1:5" x14ac:dyDescent="0.25">
      <c r="A150" t="s">
        <v>58</v>
      </c>
      <c r="B150" t="s">
        <v>0</v>
      </c>
      <c r="C150" t="s">
        <v>226</v>
      </c>
      <c r="D150" t="s">
        <v>226</v>
      </c>
      <c r="E150" t="s">
        <v>225</v>
      </c>
    </row>
    <row r="151" spans="1:5" x14ac:dyDescent="0.25">
      <c r="A151" t="s">
        <v>58</v>
      </c>
      <c r="B151" t="s">
        <v>6</v>
      </c>
      <c r="C151" t="s">
        <v>225</v>
      </c>
      <c r="D151"/>
      <c r="E151"/>
    </row>
    <row r="152" spans="1:5" x14ac:dyDescent="0.25">
      <c r="A152" t="s">
        <v>59</v>
      </c>
      <c r="B152" t="s">
        <v>0</v>
      </c>
      <c r="C152" t="s">
        <v>226</v>
      </c>
      <c r="D152" t="s">
        <v>225</v>
      </c>
      <c r="E152" t="s">
        <v>226</v>
      </c>
    </row>
    <row r="153" spans="1:5" x14ac:dyDescent="0.25">
      <c r="A153" t="s">
        <v>59</v>
      </c>
      <c r="B153" t="s">
        <v>6</v>
      </c>
      <c r="C153" t="s">
        <v>226</v>
      </c>
      <c r="D153" t="s">
        <v>225</v>
      </c>
      <c r="E153" t="s">
        <v>226</v>
      </c>
    </row>
    <row r="154" spans="1:5" x14ac:dyDescent="0.25">
      <c r="A154" t="s">
        <v>60</v>
      </c>
      <c r="B154" t="s">
        <v>0</v>
      </c>
      <c r="C154" t="s">
        <v>226</v>
      </c>
      <c r="D154" t="s">
        <v>225</v>
      </c>
      <c r="E154" t="s">
        <v>225</v>
      </c>
    </row>
    <row r="155" spans="1:5" x14ac:dyDescent="0.25">
      <c r="A155" t="s">
        <v>60</v>
      </c>
      <c r="B155" t="s">
        <v>6</v>
      </c>
      <c r="C155" t="s">
        <v>226</v>
      </c>
      <c r="D155" t="s">
        <v>225</v>
      </c>
      <c r="E155" t="s">
        <v>225</v>
      </c>
    </row>
    <row r="156" spans="1:5" x14ac:dyDescent="0.25">
      <c r="A156" t="s">
        <v>613</v>
      </c>
      <c r="B156" t="s">
        <v>0</v>
      </c>
      <c r="C156" t="s">
        <v>226</v>
      </c>
      <c r="D156" t="s">
        <v>226</v>
      </c>
      <c r="E156" t="s">
        <v>225</v>
      </c>
    </row>
    <row r="157" spans="1:5" x14ac:dyDescent="0.25">
      <c r="A157" t="s">
        <v>613</v>
      </c>
      <c r="B157" t="s">
        <v>6</v>
      </c>
      <c r="C157" t="s">
        <v>225</v>
      </c>
      <c r="D157"/>
      <c r="E157"/>
    </row>
    <row r="158" spans="1:5" x14ac:dyDescent="0.25">
      <c r="A158" t="s">
        <v>61</v>
      </c>
      <c r="B158" t="s">
        <v>0</v>
      </c>
      <c r="C158" t="s">
        <v>226</v>
      </c>
      <c r="D158" t="s">
        <v>226</v>
      </c>
      <c r="E158" t="s">
        <v>225</v>
      </c>
    </row>
    <row r="159" spans="1:5" x14ac:dyDescent="0.25">
      <c r="A159" t="s">
        <v>61</v>
      </c>
      <c r="B159" t="s">
        <v>6</v>
      </c>
      <c r="C159" t="s">
        <v>226</v>
      </c>
      <c r="D159" t="s">
        <v>226</v>
      </c>
      <c r="E159" t="s">
        <v>225</v>
      </c>
    </row>
    <row r="160" spans="1:5" x14ac:dyDescent="0.25">
      <c r="A160" s="42" t="s">
        <v>260</v>
      </c>
      <c r="B160" s="42" t="s">
        <v>532</v>
      </c>
      <c r="C160" s="42" t="s">
        <v>532</v>
      </c>
      <c r="D160" s="42" t="s">
        <v>532</v>
      </c>
      <c r="E160" s="42" t="s">
        <v>532</v>
      </c>
    </row>
    <row r="161" spans="1:5" x14ac:dyDescent="0.25">
      <c r="A161" t="s">
        <v>62</v>
      </c>
      <c r="B161" t="s">
        <v>0</v>
      </c>
      <c r="C161" t="s">
        <v>225</v>
      </c>
      <c r="D161"/>
      <c r="E161"/>
    </row>
    <row r="162" spans="1:5" x14ac:dyDescent="0.25">
      <c r="A162" t="s">
        <v>62</v>
      </c>
      <c r="B162" t="s">
        <v>6</v>
      </c>
      <c r="C162" t="s">
        <v>225</v>
      </c>
      <c r="D162"/>
      <c r="E162"/>
    </row>
    <row r="163" spans="1:5" x14ac:dyDescent="0.25">
      <c r="A163" t="s">
        <v>63</v>
      </c>
      <c r="B163" t="s">
        <v>0</v>
      </c>
      <c r="C163" t="s">
        <v>225</v>
      </c>
      <c r="D163"/>
      <c r="E163"/>
    </row>
    <row r="164" spans="1:5" x14ac:dyDescent="0.25">
      <c r="A164" t="s">
        <v>63</v>
      </c>
      <c r="B164" t="s">
        <v>6</v>
      </c>
      <c r="C164" t="s">
        <v>225</v>
      </c>
      <c r="D164"/>
      <c r="E164"/>
    </row>
    <row r="165" spans="1:5" x14ac:dyDescent="0.25">
      <c r="A165" t="s">
        <v>64</v>
      </c>
      <c r="B165" t="s">
        <v>0</v>
      </c>
      <c r="C165" t="s">
        <v>225</v>
      </c>
      <c r="D165"/>
      <c r="E165"/>
    </row>
    <row r="166" spans="1:5" x14ac:dyDescent="0.25">
      <c r="A166" t="s">
        <v>64</v>
      </c>
      <c r="B166" t="s">
        <v>6</v>
      </c>
      <c r="C166" t="s">
        <v>225</v>
      </c>
      <c r="D166"/>
      <c r="E166"/>
    </row>
    <row r="167" spans="1:5" x14ac:dyDescent="0.25">
      <c r="A167" t="s">
        <v>65</v>
      </c>
      <c r="B167" t="s">
        <v>0</v>
      </c>
      <c r="C167" t="s">
        <v>225</v>
      </c>
      <c r="D167"/>
      <c r="E167"/>
    </row>
    <row r="168" spans="1:5" x14ac:dyDescent="0.25">
      <c r="A168" t="s">
        <v>65</v>
      </c>
      <c r="B168" t="s">
        <v>6</v>
      </c>
      <c r="C168" t="s">
        <v>225</v>
      </c>
      <c r="D168"/>
      <c r="E168"/>
    </row>
    <row r="169" spans="1:5" x14ac:dyDescent="0.25">
      <c r="A169" t="s">
        <v>594</v>
      </c>
      <c r="B169" t="s">
        <v>0</v>
      </c>
      <c r="C169" t="s">
        <v>226</v>
      </c>
      <c r="D169" t="s">
        <v>226</v>
      </c>
      <c r="E169" t="s">
        <v>226</v>
      </c>
    </row>
    <row r="170" spans="1:5" x14ac:dyDescent="0.25">
      <c r="A170" t="s">
        <v>594</v>
      </c>
      <c r="B170" t="s">
        <v>6</v>
      </c>
      <c r="C170" t="s">
        <v>226</v>
      </c>
      <c r="D170" t="s">
        <v>226</v>
      </c>
      <c r="E170" t="s">
        <v>225</v>
      </c>
    </row>
    <row r="171" spans="1:5" x14ac:dyDescent="0.25">
      <c r="A171" t="s">
        <v>261</v>
      </c>
      <c r="B171" t="s">
        <v>0</v>
      </c>
      <c r="C171" t="s">
        <v>225</v>
      </c>
      <c r="D171"/>
      <c r="E171"/>
    </row>
    <row r="172" spans="1:5" x14ac:dyDescent="0.25">
      <c r="A172" t="s">
        <v>261</v>
      </c>
      <c r="B172" t="s">
        <v>6</v>
      </c>
      <c r="C172" t="s">
        <v>225</v>
      </c>
      <c r="D172"/>
      <c r="E172"/>
    </row>
    <row r="173" spans="1:5" x14ac:dyDescent="0.25">
      <c r="A173" t="s">
        <v>66</v>
      </c>
      <c r="B173" t="s">
        <v>0</v>
      </c>
      <c r="C173" t="s">
        <v>226</v>
      </c>
      <c r="D173" t="s">
        <v>226</v>
      </c>
      <c r="E173" t="s">
        <v>226</v>
      </c>
    </row>
    <row r="174" spans="1:5" x14ac:dyDescent="0.25">
      <c r="A174" t="s">
        <v>66</v>
      </c>
      <c r="B174" t="s">
        <v>6</v>
      </c>
      <c r="C174" t="s">
        <v>226</v>
      </c>
      <c r="D174" t="s">
        <v>226</v>
      </c>
      <c r="E174" t="s">
        <v>226</v>
      </c>
    </row>
    <row r="175" spans="1:5" x14ac:dyDescent="0.25">
      <c r="A175" t="s">
        <v>67</v>
      </c>
      <c r="B175" t="s">
        <v>0</v>
      </c>
      <c r="C175" t="s">
        <v>226</v>
      </c>
      <c r="D175" t="s">
        <v>226</v>
      </c>
      <c r="E175" t="s">
        <v>225</v>
      </c>
    </row>
    <row r="176" spans="1:5" x14ac:dyDescent="0.25">
      <c r="A176" t="s">
        <v>67</v>
      </c>
      <c r="B176" t="s">
        <v>6</v>
      </c>
      <c r="C176" t="s">
        <v>226</v>
      </c>
      <c r="D176" t="s">
        <v>226</v>
      </c>
      <c r="E176" t="s">
        <v>225</v>
      </c>
    </row>
    <row r="177" spans="1:5" x14ac:dyDescent="0.25">
      <c r="A177" t="s">
        <v>68</v>
      </c>
      <c r="B177" t="s">
        <v>0</v>
      </c>
      <c r="C177" t="s">
        <v>225</v>
      </c>
      <c r="D177"/>
      <c r="E177"/>
    </row>
    <row r="178" spans="1:5" x14ac:dyDescent="0.25">
      <c r="A178" t="s">
        <v>68</v>
      </c>
      <c r="B178" t="s">
        <v>6</v>
      </c>
      <c r="C178" t="s">
        <v>225</v>
      </c>
      <c r="D178"/>
      <c r="E178"/>
    </row>
    <row r="179" spans="1:5" x14ac:dyDescent="0.25">
      <c r="A179" t="s">
        <v>69</v>
      </c>
      <c r="B179" t="s">
        <v>0</v>
      </c>
      <c r="C179" t="s">
        <v>225</v>
      </c>
      <c r="D179"/>
      <c r="E179"/>
    </row>
    <row r="180" spans="1:5" x14ac:dyDescent="0.25">
      <c r="A180" t="s">
        <v>69</v>
      </c>
      <c r="B180" t="s">
        <v>6</v>
      </c>
      <c r="C180" t="s">
        <v>225</v>
      </c>
      <c r="D180"/>
      <c r="E180"/>
    </row>
    <row r="181" spans="1:5" x14ac:dyDescent="0.25">
      <c r="A181" t="s">
        <v>70</v>
      </c>
      <c r="B181" t="s">
        <v>0</v>
      </c>
      <c r="C181" t="s">
        <v>225</v>
      </c>
      <c r="D181"/>
      <c r="E181"/>
    </row>
    <row r="182" spans="1:5" x14ac:dyDescent="0.25">
      <c r="A182" t="s">
        <v>70</v>
      </c>
      <c r="B182" t="s">
        <v>6</v>
      </c>
      <c r="C182" t="s">
        <v>225</v>
      </c>
      <c r="D182"/>
      <c r="E182"/>
    </row>
    <row r="183" spans="1:5" x14ac:dyDescent="0.25">
      <c r="A183" s="42" t="s">
        <v>662</v>
      </c>
      <c r="B183" s="42" t="s">
        <v>532</v>
      </c>
      <c r="C183" s="42" t="s">
        <v>532</v>
      </c>
      <c r="D183" s="42" t="s">
        <v>532</v>
      </c>
      <c r="E183" s="42" t="s">
        <v>532</v>
      </c>
    </row>
    <row r="184" spans="1:5" x14ac:dyDescent="0.25">
      <c r="A184" t="s">
        <v>389</v>
      </c>
      <c r="B184" t="s">
        <v>0</v>
      </c>
      <c r="C184" t="s">
        <v>226</v>
      </c>
      <c r="D184" t="s">
        <v>226</v>
      </c>
      <c r="E184" t="s">
        <v>225</v>
      </c>
    </row>
    <row r="185" spans="1:5" x14ac:dyDescent="0.25">
      <c r="A185" t="s">
        <v>389</v>
      </c>
      <c r="B185" t="s">
        <v>6</v>
      </c>
      <c r="C185" t="s">
        <v>226</v>
      </c>
      <c r="D185" t="s">
        <v>226</v>
      </c>
      <c r="E185" t="s">
        <v>225</v>
      </c>
    </row>
    <row r="186" spans="1:5" x14ac:dyDescent="0.25">
      <c r="A186" t="s">
        <v>71</v>
      </c>
      <c r="B186" t="s">
        <v>0</v>
      </c>
      <c r="C186" t="s">
        <v>226</v>
      </c>
      <c r="D186" t="s">
        <v>226</v>
      </c>
      <c r="E186" t="s">
        <v>225</v>
      </c>
    </row>
    <row r="187" spans="1:5" x14ac:dyDescent="0.25">
      <c r="A187" t="s">
        <v>71</v>
      </c>
      <c r="B187" t="s">
        <v>6</v>
      </c>
      <c r="C187" t="s">
        <v>225</v>
      </c>
      <c r="D187"/>
      <c r="E187"/>
    </row>
    <row r="188" spans="1:5" x14ac:dyDescent="0.25">
      <c r="A188" t="s">
        <v>72</v>
      </c>
      <c r="B188" t="s">
        <v>0</v>
      </c>
      <c r="C188" t="s">
        <v>226</v>
      </c>
      <c r="D188" t="s">
        <v>225</v>
      </c>
      <c r="E188" t="s">
        <v>225</v>
      </c>
    </row>
    <row r="189" spans="1:5" x14ac:dyDescent="0.25">
      <c r="A189" t="s">
        <v>72</v>
      </c>
      <c r="B189" t="s">
        <v>6</v>
      </c>
      <c r="C189" t="s">
        <v>226</v>
      </c>
      <c r="D189" t="s">
        <v>225</v>
      </c>
      <c r="E189" t="s">
        <v>225</v>
      </c>
    </row>
    <row r="190" spans="1:5" x14ac:dyDescent="0.25">
      <c r="A190" t="s">
        <v>73</v>
      </c>
      <c r="B190" t="s">
        <v>0</v>
      </c>
      <c r="C190" t="s">
        <v>226</v>
      </c>
      <c r="D190" t="s">
        <v>226</v>
      </c>
      <c r="E190" t="s">
        <v>225</v>
      </c>
    </row>
    <row r="191" spans="1:5" x14ac:dyDescent="0.25">
      <c r="A191" t="s">
        <v>73</v>
      </c>
      <c r="B191" t="s">
        <v>6</v>
      </c>
      <c r="C191" t="s">
        <v>225</v>
      </c>
      <c r="D191"/>
      <c r="E191"/>
    </row>
    <row r="192" spans="1:5" x14ac:dyDescent="0.25">
      <c r="A192" t="s">
        <v>653</v>
      </c>
      <c r="B192" t="s">
        <v>0</v>
      </c>
      <c r="C192" t="s">
        <v>225</v>
      </c>
      <c r="D192"/>
      <c r="E192"/>
    </row>
    <row r="193" spans="1:5" x14ac:dyDescent="0.25">
      <c r="A193" t="s">
        <v>653</v>
      </c>
      <c r="B193" t="s">
        <v>6</v>
      </c>
      <c r="C193" t="s">
        <v>225</v>
      </c>
      <c r="D193"/>
      <c r="E193"/>
    </row>
    <row r="194" spans="1:5" x14ac:dyDescent="0.25">
      <c r="A194" t="s">
        <v>390</v>
      </c>
      <c r="B194" t="s">
        <v>0</v>
      </c>
      <c r="C194" t="s">
        <v>225</v>
      </c>
      <c r="D194"/>
      <c r="E194"/>
    </row>
    <row r="195" spans="1:5" x14ac:dyDescent="0.25">
      <c r="A195" t="s">
        <v>390</v>
      </c>
      <c r="B195" t="s">
        <v>6</v>
      </c>
      <c r="C195" t="s">
        <v>225</v>
      </c>
      <c r="D195"/>
      <c r="E195"/>
    </row>
    <row r="196" spans="1:5" x14ac:dyDescent="0.25">
      <c r="A196" t="s">
        <v>74</v>
      </c>
      <c r="B196" t="s">
        <v>0</v>
      </c>
      <c r="C196" t="s">
        <v>225</v>
      </c>
      <c r="D196"/>
      <c r="E196"/>
    </row>
    <row r="197" spans="1:5" x14ac:dyDescent="0.25">
      <c r="A197" t="s">
        <v>74</v>
      </c>
      <c r="B197" t="s">
        <v>6</v>
      </c>
      <c r="C197" t="s">
        <v>225</v>
      </c>
      <c r="D197"/>
      <c r="E197"/>
    </row>
    <row r="198" spans="1:5" x14ac:dyDescent="0.25">
      <c r="A198" t="s">
        <v>75</v>
      </c>
      <c r="B198" t="s">
        <v>0</v>
      </c>
      <c r="C198" t="s">
        <v>225</v>
      </c>
      <c r="D198"/>
      <c r="E198"/>
    </row>
    <row r="199" spans="1:5" x14ac:dyDescent="0.25">
      <c r="A199" t="s">
        <v>75</v>
      </c>
      <c r="B199" t="s">
        <v>6</v>
      </c>
      <c r="C199" t="s">
        <v>225</v>
      </c>
      <c r="D199"/>
      <c r="E199"/>
    </row>
    <row r="200" spans="1:5" x14ac:dyDescent="0.25">
      <c r="A200" t="s">
        <v>76</v>
      </c>
      <c r="B200" t="s">
        <v>0</v>
      </c>
      <c r="C200" t="s">
        <v>225</v>
      </c>
      <c r="D200"/>
      <c r="E200"/>
    </row>
    <row r="201" spans="1:5" x14ac:dyDescent="0.25">
      <c r="A201" t="s">
        <v>76</v>
      </c>
      <c r="B201" t="s">
        <v>6</v>
      </c>
      <c r="C201" t="s">
        <v>225</v>
      </c>
      <c r="D201"/>
      <c r="E201"/>
    </row>
    <row r="202" spans="1:5" x14ac:dyDescent="0.25">
      <c r="A202" t="s">
        <v>391</v>
      </c>
      <c r="B202" t="s">
        <v>0</v>
      </c>
      <c r="C202" t="s">
        <v>225</v>
      </c>
      <c r="D202"/>
      <c r="E202"/>
    </row>
    <row r="203" spans="1:5" x14ac:dyDescent="0.25">
      <c r="A203" t="s">
        <v>391</v>
      </c>
      <c r="B203" t="s">
        <v>6</v>
      </c>
      <c r="C203" t="s">
        <v>225</v>
      </c>
      <c r="D203"/>
      <c r="E203"/>
    </row>
    <row r="204" spans="1:5" x14ac:dyDescent="0.25">
      <c r="A204" t="s">
        <v>77</v>
      </c>
      <c r="B204" t="s">
        <v>0</v>
      </c>
      <c r="C204" t="s">
        <v>225</v>
      </c>
      <c r="D204"/>
      <c r="E204"/>
    </row>
    <row r="205" spans="1:5" x14ac:dyDescent="0.25">
      <c r="A205" t="s">
        <v>77</v>
      </c>
      <c r="B205" t="s">
        <v>6</v>
      </c>
      <c r="C205" t="s">
        <v>225</v>
      </c>
      <c r="D205"/>
      <c r="E205"/>
    </row>
    <row r="206" spans="1:5" x14ac:dyDescent="0.25">
      <c r="A206" t="s">
        <v>78</v>
      </c>
      <c r="B206" t="s">
        <v>0</v>
      </c>
      <c r="C206" t="s">
        <v>225</v>
      </c>
      <c r="D206"/>
      <c r="E206"/>
    </row>
    <row r="207" spans="1:5" x14ac:dyDescent="0.25">
      <c r="A207" t="s">
        <v>78</v>
      </c>
      <c r="B207" t="s">
        <v>6</v>
      </c>
      <c r="C207" t="s">
        <v>225</v>
      </c>
      <c r="D207"/>
      <c r="E207"/>
    </row>
    <row r="208" spans="1:5" x14ac:dyDescent="0.25">
      <c r="A208" t="s">
        <v>79</v>
      </c>
      <c r="B208" t="s">
        <v>0</v>
      </c>
      <c r="C208" t="s">
        <v>225</v>
      </c>
      <c r="D208"/>
      <c r="E208"/>
    </row>
    <row r="209" spans="1:5" x14ac:dyDescent="0.25">
      <c r="A209" t="s">
        <v>79</v>
      </c>
      <c r="B209" t="s">
        <v>6</v>
      </c>
      <c r="C209" t="s">
        <v>225</v>
      </c>
      <c r="D209"/>
      <c r="E209"/>
    </row>
    <row r="210" spans="1:5" x14ac:dyDescent="0.25">
      <c r="A210" t="s">
        <v>80</v>
      </c>
      <c r="B210" t="s">
        <v>0</v>
      </c>
      <c r="C210" t="s">
        <v>226</v>
      </c>
      <c r="D210" t="s">
        <v>226</v>
      </c>
      <c r="E210" t="s">
        <v>225</v>
      </c>
    </row>
    <row r="211" spans="1:5" x14ac:dyDescent="0.25">
      <c r="A211" t="s">
        <v>80</v>
      </c>
      <c r="B211" t="s">
        <v>6</v>
      </c>
      <c r="C211" t="s">
        <v>226</v>
      </c>
      <c r="D211" t="s">
        <v>226</v>
      </c>
      <c r="E211" t="s">
        <v>225</v>
      </c>
    </row>
    <row r="212" spans="1:5" x14ac:dyDescent="0.25">
      <c r="A212" t="s">
        <v>392</v>
      </c>
      <c r="B212" t="s">
        <v>0</v>
      </c>
      <c r="C212" t="s">
        <v>225</v>
      </c>
      <c r="D212"/>
      <c r="E212"/>
    </row>
    <row r="213" spans="1:5" x14ac:dyDescent="0.25">
      <c r="A213" t="s">
        <v>392</v>
      </c>
      <c r="B213" t="s">
        <v>6</v>
      </c>
      <c r="C213" t="s">
        <v>225</v>
      </c>
      <c r="D213"/>
      <c r="E213"/>
    </row>
    <row r="214" spans="1:5" x14ac:dyDescent="0.25">
      <c r="A214" t="s">
        <v>81</v>
      </c>
      <c r="B214" t="s">
        <v>0</v>
      </c>
      <c r="C214" t="s">
        <v>225</v>
      </c>
      <c r="D214"/>
      <c r="E214"/>
    </row>
    <row r="215" spans="1:5" x14ac:dyDescent="0.25">
      <c r="A215" t="s">
        <v>81</v>
      </c>
      <c r="B215" t="s">
        <v>6</v>
      </c>
      <c r="C215" t="s">
        <v>225</v>
      </c>
      <c r="D215"/>
      <c r="E215"/>
    </row>
    <row r="216" spans="1:5" x14ac:dyDescent="0.25">
      <c r="A216" s="38" t="s">
        <v>265</v>
      </c>
      <c r="B216" s="38" t="s">
        <v>0</v>
      </c>
      <c r="C216" s="38" t="s">
        <v>225</v>
      </c>
      <c r="D216" s="38"/>
      <c r="E216" s="38"/>
    </row>
    <row r="217" spans="1:5" x14ac:dyDescent="0.25">
      <c r="A217" s="38" t="s">
        <v>265</v>
      </c>
      <c r="B217" s="38" t="s">
        <v>6</v>
      </c>
      <c r="C217" s="38" t="s">
        <v>225</v>
      </c>
      <c r="D217" s="38"/>
      <c r="E217" s="38"/>
    </row>
    <row r="218" spans="1:5" x14ac:dyDescent="0.25">
      <c r="A218" t="s">
        <v>393</v>
      </c>
      <c r="B218" t="s">
        <v>0</v>
      </c>
      <c r="C218" t="s">
        <v>225</v>
      </c>
      <c r="D218"/>
      <c r="E218"/>
    </row>
    <row r="219" spans="1:5" x14ac:dyDescent="0.25">
      <c r="A219" t="s">
        <v>393</v>
      </c>
      <c r="B219" t="s">
        <v>6</v>
      </c>
      <c r="C219" t="s">
        <v>225</v>
      </c>
      <c r="D219"/>
      <c r="E219"/>
    </row>
    <row r="220" spans="1:5" x14ac:dyDescent="0.25">
      <c r="A220" t="s">
        <v>82</v>
      </c>
      <c r="B220" t="s">
        <v>0</v>
      </c>
      <c r="C220" t="s">
        <v>226</v>
      </c>
      <c r="D220" t="s">
        <v>226</v>
      </c>
      <c r="E220" t="s">
        <v>225</v>
      </c>
    </row>
    <row r="221" spans="1:5" x14ac:dyDescent="0.25">
      <c r="A221" t="s">
        <v>82</v>
      </c>
      <c r="B221" t="s">
        <v>6</v>
      </c>
      <c r="C221" t="s">
        <v>226</v>
      </c>
      <c r="D221" t="s">
        <v>226</v>
      </c>
      <c r="E221" t="s">
        <v>225</v>
      </c>
    </row>
    <row r="222" spans="1:5" x14ac:dyDescent="0.25">
      <c r="A222" t="s">
        <v>394</v>
      </c>
      <c r="B222" t="s">
        <v>0</v>
      </c>
      <c r="C222" t="s">
        <v>225</v>
      </c>
      <c r="D222"/>
      <c r="E222"/>
    </row>
    <row r="223" spans="1:5" x14ac:dyDescent="0.25">
      <c r="A223" t="s">
        <v>394</v>
      </c>
      <c r="B223" t="s">
        <v>6</v>
      </c>
      <c r="C223" t="s">
        <v>225</v>
      </c>
      <c r="D223"/>
      <c r="E223"/>
    </row>
    <row r="224" spans="1:5" x14ac:dyDescent="0.25">
      <c r="A224" t="s">
        <v>83</v>
      </c>
      <c r="B224" t="s">
        <v>0</v>
      </c>
      <c r="C224" t="s">
        <v>225</v>
      </c>
      <c r="D224"/>
      <c r="E224"/>
    </row>
    <row r="225" spans="1:5" x14ac:dyDescent="0.25">
      <c r="A225" t="s">
        <v>83</v>
      </c>
      <c r="B225" t="s">
        <v>6</v>
      </c>
      <c r="C225" t="s">
        <v>225</v>
      </c>
      <c r="D225"/>
      <c r="E225"/>
    </row>
    <row r="226" spans="1:5" x14ac:dyDescent="0.25">
      <c r="A226" t="s">
        <v>598</v>
      </c>
      <c r="B226" t="s">
        <v>0</v>
      </c>
      <c r="C226" t="s">
        <v>225</v>
      </c>
      <c r="D226"/>
      <c r="E226"/>
    </row>
    <row r="227" spans="1:5" x14ac:dyDescent="0.25">
      <c r="A227" t="s">
        <v>598</v>
      </c>
      <c r="B227" t="s">
        <v>6</v>
      </c>
      <c r="C227" t="s">
        <v>225</v>
      </c>
      <c r="D227"/>
      <c r="E227"/>
    </row>
    <row r="228" spans="1:5" x14ac:dyDescent="0.25">
      <c r="A228" t="s">
        <v>395</v>
      </c>
      <c r="B228" t="s">
        <v>0</v>
      </c>
      <c r="C228" t="s">
        <v>225</v>
      </c>
      <c r="D228"/>
      <c r="E228"/>
    </row>
    <row r="229" spans="1:5" x14ac:dyDescent="0.25">
      <c r="A229" t="s">
        <v>395</v>
      </c>
      <c r="B229" t="s">
        <v>6</v>
      </c>
      <c r="C229" t="s">
        <v>225</v>
      </c>
      <c r="D229"/>
      <c r="E229"/>
    </row>
    <row r="230" spans="1:5" x14ac:dyDescent="0.25">
      <c r="A230" t="s">
        <v>84</v>
      </c>
      <c r="B230" t="s">
        <v>0</v>
      </c>
      <c r="C230" t="s">
        <v>226</v>
      </c>
      <c r="D230" t="s">
        <v>226</v>
      </c>
      <c r="E230" t="s">
        <v>225</v>
      </c>
    </row>
    <row r="231" spans="1:5" x14ac:dyDescent="0.25">
      <c r="A231" t="s">
        <v>84</v>
      </c>
      <c r="B231" t="s">
        <v>6</v>
      </c>
      <c r="C231" t="s">
        <v>226</v>
      </c>
      <c r="D231" t="s">
        <v>226</v>
      </c>
      <c r="E231" t="s">
        <v>225</v>
      </c>
    </row>
    <row r="232" spans="1:5" x14ac:dyDescent="0.25">
      <c r="A232" t="s">
        <v>396</v>
      </c>
      <c r="B232" t="s">
        <v>0</v>
      </c>
      <c r="C232" t="s">
        <v>225</v>
      </c>
      <c r="D232"/>
      <c r="E232"/>
    </row>
    <row r="233" spans="1:5" x14ac:dyDescent="0.25">
      <c r="A233" t="s">
        <v>396</v>
      </c>
      <c r="B233" t="s">
        <v>6</v>
      </c>
      <c r="C233" t="s">
        <v>225</v>
      </c>
      <c r="D233"/>
      <c r="E233"/>
    </row>
    <row r="234" spans="1:5" x14ac:dyDescent="0.25">
      <c r="A234" t="s">
        <v>85</v>
      </c>
      <c r="B234" t="s">
        <v>0</v>
      </c>
      <c r="C234" t="s">
        <v>225</v>
      </c>
      <c r="D234"/>
      <c r="E234"/>
    </row>
    <row r="235" spans="1:5" x14ac:dyDescent="0.25">
      <c r="A235" t="s">
        <v>85</v>
      </c>
      <c r="B235" t="s">
        <v>6</v>
      </c>
      <c r="C235" t="s">
        <v>225</v>
      </c>
      <c r="D235"/>
      <c r="E235"/>
    </row>
    <row r="236" spans="1:5" x14ac:dyDescent="0.25">
      <c r="A236" t="s">
        <v>152</v>
      </c>
      <c r="B236" t="s">
        <v>0</v>
      </c>
      <c r="C236" t="s">
        <v>225</v>
      </c>
      <c r="D236"/>
      <c r="E236"/>
    </row>
    <row r="237" spans="1:5" x14ac:dyDescent="0.25">
      <c r="A237" t="s">
        <v>152</v>
      </c>
      <c r="B237" t="s">
        <v>6</v>
      </c>
      <c r="C237" t="s">
        <v>225</v>
      </c>
      <c r="D237"/>
      <c r="E237"/>
    </row>
    <row r="238" spans="1:5" x14ac:dyDescent="0.25">
      <c r="A238" t="s">
        <v>86</v>
      </c>
      <c r="B238" t="s">
        <v>0</v>
      </c>
      <c r="C238" t="s">
        <v>225</v>
      </c>
      <c r="D238"/>
      <c r="E238"/>
    </row>
    <row r="239" spans="1:5" x14ac:dyDescent="0.25">
      <c r="A239" t="s">
        <v>86</v>
      </c>
      <c r="B239" t="s">
        <v>6</v>
      </c>
      <c r="C239" t="s">
        <v>225</v>
      </c>
      <c r="D239"/>
      <c r="E239"/>
    </row>
    <row r="240" spans="1:5" x14ac:dyDescent="0.25">
      <c r="A240" t="s">
        <v>87</v>
      </c>
      <c r="B240" t="s">
        <v>0</v>
      </c>
      <c r="C240" t="s">
        <v>226</v>
      </c>
      <c r="D240" t="s">
        <v>226</v>
      </c>
      <c r="E240" t="s">
        <v>226</v>
      </c>
    </row>
    <row r="241" spans="1:5" x14ac:dyDescent="0.25">
      <c r="A241" t="s">
        <v>87</v>
      </c>
      <c r="B241" t="s">
        <v>6</v>
      </c>
      <c r="C241" t="s">
        <v>225</v>
      </c>
      <c r="D241"/>
      <c r="E241"/>
    </row>
    <row r="242" spans="1:5" x14ac:dyDescent="0.25">
      <c r="A242" t="s">
        <v>88</v>
      </c>
      <c r="B242" t="s">
        <v>0</v>
      </c>
      <c r="C242" t="s">
        <v>225</v>
      </c>
      <c r="D242"/>
      <c r="E242"/>
    </row>
    <row r="243" spans="1:5" x14ac:dyDescent="0.25">
      <c r="A243" t="s">
        <v>88</v>
      </c>
      <c r="B243" t="s">
        <v>6</v>
      </c>
      <c r="C243" t="s">
        <v>225</v>
      </c>
      <c r="D243"/>
      <c r="E243"/>
    </row>
    <row r="244" spans="1:5" x14ac:dyDescent="0.25">
      <c r="A244" t="s">
        <v>89</v>
      </c>
      <c r="B244" t="s">
        <v>0</v>
      </c>
      <c r="C244" t="s">
        <v>226</v>
      </c>
      <c r="D244" t="s">
        <v>226</v>
      </c>
      <c r="E244" t="s">
        <v>226</v>
      </c>
    </row>
    <row r="245" spans="1:5" x14ac:dyDescent="0.25">
      <c r="A245" t="s">
        <v>89</v>
      </c>
      <c r="B245" t="s">
        <v>6</v>
      </c>
      <c r="C245" t="s">
        <v>226</v>
      </c>
      <c r="D245" t="s">
        <v>226</v>
      </c>
      <c r="E245" t="s">
        <v>226</v>
      </c>
    </row>
    <row r="246" spans="1:5" x14ac:dyDescent="0.25">
      <c r="A246" t="s">
        <v>397</v>
      </c>
      <c r="B246" t="s">
        <v>0</v>
      </c>
      <c r="C246" t="s">
        <v>226</v>
      </c>
      <c r="D246" t="s">
        <v>226</v>
      </c>
      <c r="E246" t="s">
        <v>225</v>
      </c>
    </row>
    <row r="247" spans="1:5" x14ac:dyDescent="0.25">
      <c r="A247" t="s">
        <v>397</v>
      </c>
      <c r="B247" t="s">
        <v>6</v>
      </c>
      <c r="C247" t="s">
        <v>226</v>
      </c>
      <c r="D247" t="s">
        <v>226</v>
      </c>
      <c r="E247" t="s">
        <v>225</v>
      </c>
    </row>
    <row r="248" spans="1:5" x14ac:dyDescent="0.25">
      <c r="A248" t="s">
        <v>90</v>
      </c>
      <c r="B248" t="s">
        <v>0</v>
      </c>
      <c r="C248" t="s">
        <v>226</v>
      </c>
      <c r="D248" t="s">
        <v>226</v>
      </c>
      <c r="E248" t="s">
        <v>225</v>
      </c>
    </row>
    <row r="249" spans="1:5" x14ac:dyDescent="0.25">
      <c r="A249" t="s">
        <v>90</v>
      </c>
      <c r="B249" t="s">
        <v>6</v>
      </c>
      <c r="C249" t="s">
        <v>226</v>
      </c>
      <c r="D249" t="s">
        <v>226</v>
      </c>
      <c r="E249" t="s">
        <v>225</v>
      </c>
    </row>
    <row r="250" spans="1:5" x14ac:dyDescent="0.25">
      <c r="A250" t="s">
        <v>91</v>
      </c>
      <c r="B250" t="s">
        <v>0</v>
      </c>
      <c r="C250" t="s">
        <v>226</v>
      </c>
      <c r="D250" t="s">
        <v>226</v>
      </c>
      <c r="E250" t="s">
        <v>226</v>
      </c>
    </row>
    <row r="251" spans="1:5" x14ac:dyDescent="0.25">
      <c r="A251" t="s">
        <v>91</v>
      </c>
      <c r="B251" t="s">
        <v>6</v>
      </c>
      <c r="C251" t="s">
        <v>225</v>
      </c>
      <c r="D251"/>
      <c r="E251"/>
    </row>
    <row r="252" spans="1:5" x14ac:dyDescent="0.25">
      <c r="A252" t="s">
        <v>92</v>
      </c>
      <c r="B252" t="s">
        <v>0</v>
      </c>
      <c r="C252" t="s">
        <v>226</v>
      </c>
      <c r="D252" t="s">
        <v>226</v>
      </c>
      <c r="E252" t="s">
        <v>225</v>
      </c>
    </row>
    <row r="253" spans="1:5" x14ac:dyDescent="0.25">
      <c r="A253" t="s">
        <v>92</v>
      </c>
      <c r="B253" t="s">
        <v>6</v>
      </c>
      <c r="C253" t="s">
        <v>226</v>
      </c>
      <c r="D253" t="s">
        <v>226</v>
      </c>
      <c r="E253" t="s">
        <v>225</v>
      </c>
    </row>
    <row r="254" spans="1:5" x14ac:dyDescent="0.25">
      <c r="A254" t="s">
        <v>93</v>
      </c>
      <c r="B254" t="s">
        <v>0</v>
      </c>
      <c r="C254" t="s">
        <v>225</v>
      </c>
      <c r="D254"/>
      <c r="E254"/>
    </row>
    <row r="255" spans="1:5" x14ac:dyDescent="0.25">
      <c r="A255" t="s">
        <v>93</v>
      </c>
      <c r="B255" t="s">
        <v>6</v>
      </c>
      <c r="C255" t="s">
        <v>226</v>
      </c>
      <c r="D255" t="s">
        <v>225</v>
      </c>
      <c r="E255" t="s">
        <v>225</v>
      </c>
    </row>
    <row r="256" spans="1:5" x14ac:dyDescent="0.25">
      <c r="A256" t="s">
        <v>94</v>
      </c>
      <c r="B256" t="s">
        <v>0</v>
      </c>
      <c r="C256" t="s">
        <v>225</v>
      </c>
      <c r="D256"/>
      <c r="E256"/>
    </row>
    <row r="257" spans="1:5" x14ac:dyDescent="0.25">
      <c r="A257" t="s">
        <v>94</v>
      </c>
      <c r="B257" t="s">
        <v>6</v>
      </c>
      <c r="C257" t="s">
        <v>225</v>
      </c>
      <c r="D257"/>
      <c r="E257"/>
    </row>
    <row r="258" spans="1:5" x14ac:dyDescent="0.25">
      <c r="A258" t="s">
        <v>95</v>
      </c>
      <c r="B258" t="s">
        <v>0</v>
      </c>
      <c r="C258" t="s">
        <v>226</v>
      </c>
      <c r="D258" t="s">
        <v>226</v>
      </c>
      <c r="E258" t="s">
        <v>225</v>
      </c>
    </row>
    <row r="259" spans="1:5" x14ac:dyDescent="0.25">
      <c r="A259" t="s">
        <v>95</v>
      </c>
      <c r="B259" t="s">
        <v>6</v>
      </c>
      <c r="C259" t="s">
        <v>226</v>
      </c>
      <c r="D259" t="s">
        <v>226</v>
      </c>
      <c r="E259" t="s">
        <v>225</v>
      </c>
    </row>
    <row r="260" spans="1:5" x14ac:dyDescent="0.25">
      <c r="A260" t="s">
        <v>96</v>
      </c>
      <c r="B260" t="s">
        <v>0</v>
      </c>
      <c r="C260" t="s">
        <v>226</v>
      </c>
      <c r="D260" t="s">
        <v>226</v>
      </c>
      <c r="E260" t="s">
        <v>225</v>
      </c>
    </row>
    <row r="261" spans="1:5" x14ac:dyDescent="0.25">
      <c r="A261" t="s">
        <v>96</v>
      </c>
      <c r="B261" t="s">
        <v>6</v>
      </c>
      <c r="C261" t="s">
        <v>226</v>
      </c>
      <c r="D261" t="s">
        <v>226</v>
      </c>
      <c r="E261" t="s">
        <v>225</v>
      </c>
    </row>
    <row r="262" spans="1:5" x14ac:dyDescent="0.25">
      <c r="A262" t="s">
        <v>97</v>
      </c>
      <c r="B262" t="s">
        <v>0</v>
      </c>
      <c r="C262" t="s">
        <v>226</v>
      </c>
      <c r="D262" t="s">
        <v>226</v>
      </c>
      <c r="E262" t="s">
        <v>226</v>
      </c>
    </row>
    <row r="263" spans="1:5" x14ac:dyDescent="0.25">
      <c r="A263" t="s">
        <v>97</v>
      </c>
      <c r="B263" t="s">
        <v>6</v>
      </c>
      <c r="C263" t="s">
        <v>226</v>
      </c>
      <c r="D263" t="s">
        <v>226</v>
      </c>
      <c r="E263" t="s">
        <v>226</v>
      </c>
    </row>
    <row r="264" spans="1:5" x14ac:dyDescent="0.25">
      <c r="A264" t="s">
        <v>98</v>
      </c>
      <c r="B264" t="s">
        <v>0</v>
      </c>
      <c r="C264" t="s">
        <v>225</v>
      </c>
      <c r="D264"/>
      <c r="E264"/>
    </row>
    <row r="265" spans="1:5" x14ac:dyDescent="0.25">
      <c r="A265" t="s">
        <v>98</v>
      </c>
      <c r="B265" t="s">
        <v>6</v>
      </c>
      <c r="C265" t="s">
        <v>225</v>
      </c>
      <c r="D265"/>
      <c r="E265"/>
    </row>
    <row r="266" spans="1:5" x14ac:dyDescent="0.25">
      <c r="A266" t="s">
        <v>99</v>
      </c>
      <c r="B266" t="s">
        <v>0</v>
      </c>
      <c r="C266" t="s">
        <v>225</v>
      </c>
      <c r="D266"/>
      <c r="E266"/>
    </row>
    <row r="267" spans="1:5" x14ac:dyDescent="0.25">
      <c r="A267" t="s">
        <v>99</v>
      </c>
      <c r="B267" t="s">
        <v>6</v>
      </c>
      <c r="C267" t="s">
        <v>225</v>
      </c>
      <c r="D267"/>
      <c r="E267"/>
    </row>
    <row r="268" spans="1:5" x14ac:dyDescent="0.25">
      <c r="A268" s="42" t="s">
        <v>663</v>
      </c>
      <c r="B268" s="42" t="s">
        <v>532</v>
      </c>
      <c r="C268" s="42" t="s">
        <v>532</v>
      </c>
      <c r="D268" s="42" t="s">
        <v>532</v>
      </c>
      <c r="E268" s="42" t="s">
        <v>532</v>
      </c>
    </row>
    <row r="269" spans="1:5" x14ac:dyDescent="0.25">
      <c r="A269" t="s">
        <v>267</v>
      </c>
      <c r="B269" t="s">
        <v>0</v>
      </c>
      <c r="C269" t="s">
        <v>225</v>
      </c>
      <c r="D269"/>
      <c r="E269"/>
    </row>
    <row r="270" spans="1:5" x14ac:dyDescent="0.25">
      <c r="A270" t="s">
        <v>267</v>
      </c>
      <c r="B270" t="s">
        <v>6</v>
      </c>
      <c r="C270" t="s">
        <v>225</v>
      </c>
      <c r="D270"/>
      <c r="E270"/>
    </row>
    <row r="271" spans="1:5" x14ac:dyDescent="0.25">
      <c r="A271" t="s">
        <v>100</v>
      </c>
      <c r="B271" t="s">
        <v>0</v>
      </c>
      <c r="C271" t="s">
        <v>225</v>
      </c>
      <c r="D271"/>
      <c r="E271"/>
    </row>
    <row r="272" spans="1:5" x14ac:dyDescent="0.25">
      <c r="A272" t="s">
        <v>100</v>
      </c>
      <c r="B272" t="s">
        <v>6</v>
      </c>
      <c r="C272" t="s">
        <v>225</v>
      </c>
      <c r="D272"/>
      <c r="E272"/>
    </row>
    <row r="273" spans="1:5" x14ac:dyDescent="0.25">
      <c r="A273" t="s">
        <v>398</v>
      </c>
      <c r="B273" t="s">
        <v>0</v>
      </c>
      <c r="C273" t="s">
        <v>225</v>
      </c>
      <c r="D273"/>
      <c r="E273"/>
    </row>
    <row r="274" spans="1:5" x14ac:dyDescent="0.25">
      <c r="A274" t="s">
        <v>398</v>
      </c>
      <c r="B274" t="s">
        <v>6</v>
      </c>
      <c r="C274" t="s">
        <v>225</v>
      </c>
      <c r="D274"/>
      <c r="E274"/>
    </row>
    <row r="275" spans="1:5" x14ac:dyDescent="0.25">
      <c r="A275" t="s">
        <v>101</v>
      </c>
      <c r="B275" t="s">
        <v>0</v>
      </c>
      <c r="C275" t="s">
        <v>225</v>
      </c>
      <c r="D275"/>
      <c r="E275"/>
    </row>
    <row r="276" spans="1:5" x14ac:dyDescent="0.25">
      <c r="A276" t="s">
        <v>101</v>
      </c>
      <c r="B276" t="s">
        <v>6</v>
      </c>
      <c r="C276" t="s">
        <v>225</v>
      </c>
      <c r="D276"/>
      <c r="E276"/>
    </row>
    <row r="277" spans="1:5" x14ac:dyDescent="0.25">
      <c r="A277" t="s">
        <v>102</v>
      </c>
      <c r="B277" t="s">
        <v>0</v>
      </c>
      <c r="C277" t="s">
        <v>225</v>
      </c>
      <c r="D277"/>
      <c r="E277"/>
    </row>
    <row r="278" spans="1:5" x14ac:dyDescent="0.25">
      <c r="A278" t="s">
        <v>102</v>
      </c>
      <c r="B278" t="s">
        <v>6</v>
      </c>
      <c r="C278" t="s">
        <v>225</v>
      </c>
      <c r="D278"/>
      <c r="E278"/>
    </row>
    <row r="279" spans="1:5" x14ac:dyDescent="0.25">
      <c r="A279" t="s">
        <v>103</v>
      </c>
      <c r="B279" t="s">
        <v>0</v>
      </c>
      <c r="C279" t="s">
        <v>226</v>
      </c>
      <c r="D279" t="s">
        <v>226</v>
      </c>
      <c r="E279" t="s">
        <v>226</v>
      </c>
    </row>
    <row r="280" spans="1:5" x14ac:dyDescent="0.25">
      <c r="A280" t="s">
        <v>103</v>
      </c>
      <c r="B280" t="s">
        <v>6</v>
      </c>
      <c r="C280" t="s">
        <v>226</v>
      </c>
      <c r="D280" t="s">
        <v>226</v>
      </c>
      <c r="E280" t="s">
        <v>225</v>
      </c>
    </row>
    <row r="281" spans="1:5" x14ac:dyDescent="0.25">
      <c r="A281" t="s">
        <v>104</v>
      </c>
      <c r="B281" t="s">
        <v>0</v>
      </c>
      <c r="C281" t="s">
        <v>225</v>
      </c>
      <c r="D281"/>
      <c r="E281"/>
    </row>
    <row r="282" spans="1:5" x14ac:dyDescent="0.25">
      <c r="A282" t="s">
        <v>104</v>
      </c>
      <c r="B282" t="s">
        <v>6</v>
      </c>
      <c r="C282" t="s">
        <v>225</v>
      </c>
      <c r="D282"/>
      <c r="E282"/>
    </row>
    <row r="283" spans="1:5" x14ac:dyDescent="0.25">
      <c r="A283" t="s">
        <v>105</v>
      </c>
      <c r="B283" t="s">
        <v>0</v>
      </c>
      <c r="C283" t="s">
        <v>226</v>
      </c>
      <c r="D283" t="s">
        <v>225</v>
      </c>
      <c r="E283" t="s">
        <v>225</v>
      </c>
    </row>
    <row r="284" spans="1:5" x14ac:dyDescent="0.25">
      <c r="A284" t="s">
        <v>105</v>
      </c>
      <c r="B284" t="s">
        <v>6</v>
      </c>
      <c r="C284" t="s">
        <v>225</v>
      </c>
      <c r="D284"/>
      <c r="E284"/>
    </row>
    <row r="285" spans="1:5" x14ac:dyDescent="0.25">
      <c r="A285" t="s">
        <v>106</v>
      </c>
      <c r="B285" t="s">
        <v>0</v>
      </c>
      <c r="C285" t="s">
        <v>225</v>
      </c>
      <c r="D285"/>
      <c r="E285"/>
    </row>
    <row r="286" spans="1:5" x14ac:dyDescent="0.25">
      <c r="A286" t="s">
        <v>106</v>
      </c>
      <c r="B286" t="s">
        <v>6</v>
      </c>
      <c r="C286" t="s">
        <v>225</v>
      </c>
      <c r="D286"/>
      <c r="E286"/>
    </row>
    <row r="287" spans="1:5" x14ac:dyDescent="0.25">
      <c r="A287" t="s">
        <v>654</v>
      </c>
      <c r="B287" t="s">
        <v>0</v>
      </c>
      <c r="C287" t="s">
        <v>225</v>
      </c>
      <c r="D287"/>
      <c r="E287"/>
    </row>
    <row r="288" spans="1:5" x14ac:dyDescent="0.25">
      <c r="A288" t="s">
        <v>654</v>
      </c>
      <c r="B288" t="s">
        <v>6</v>
      </c>
      <c r="C288" t="s">
        <v>225</v>
      </c>
      <c r="D288"/>
      <c r="E288"/>
    </row>
    <row r="289" spans="1:5" x14ac:dyDescent="0.25">
      <c r="A289" t="s">
        <v>399</v>
      </c>
      <c r="B289" t="s">
        <v>0</v>
      </c>
      <c r="C289" t="s">
        <v>225</v>
      </c>
      <c r="D289"/>
      <c r="E289"/>
    </row>
    <row r="290" spans="1:5" x14ac:dyDescent="0.25">
      <c r="A290" t="s">
        <v>399</v>
      </c>
      <c r="B290" t="s">
        <v>6</v>
      </c>
      <c r="C290" t="s">
        <v>225</v>
      </c>
      <c r="D290"/>
      <c r="E290"/>
    </row>
    <row r="291" spans="1:5" x14ac:dyDescent="0.25">
      <c r="A291" t="s">
        <v>107</v>
      </c>
      <c r="B291" t="s">
        <v>0</v>
      </c>
      <c r="C291" t="s">
        <v>225</v>
      </c>
      <c r="D291"/>
      <c r="E291"/>
    </row>
    <row r="292" spans="1:5" x14ac:dyDescent="0.25">
      <c r="A292" t="s">
        <v>107</v>
      </c>
      <c r="B292" t="s">
        <v>6</v>
      </c>
      <c r="C292" t="s">
        <v>225</v>
      </c>
      <c r="D292"/>
      <c r="E292"/>
    </row>
    <row r="293" spans="1:5" x14ac:dyDescent="0.25">
      <c r="A293" t="s">
        <v>600</v>
      </c>
      <c r="B293" t="s">
        <v>0</v>
      </c>
      <c r="C293" t="s">
        <v>226</v>
      </c>
      <c r="D293" t="s">
        <v>226</v>
      </c>
      <c r="E293" t="s">
        <v>225</v>
      </c>
    </row>
    <row r="294" spans="1:5" x14ac:dyDescent="0.25">
      <c r="A294" t="s">
        <v>600</v>
      </c>
      <c r="B294" t="s">
        <v>6</v>
      </c>
      <c r="C294" t="s">
        <v>226</v>
      </c>
      <c r="D294" t="s">
        <v>226</v>
      </c>
      <c r="E294" t="s">
        <v>225</v>
      </c>
    </row>
    <row r="295" spans="1:5" x14ac:dyDescent="0.25">
      <c r="A295" t="s">
        <v>400</v>
      </c>
      <c r="B295" t="s">
        <v>0</v>
      </c>
      <c r="C295" t="s">
        <v>225</v>
      </c>
      <c r="D295"/>
      <c r="E295"/>
    </row>
    <row r="296" spans="1:5" x14ac:dyDescent="0.25">
      <c r="A296" t="s">
        <v>400</v>
      </c>
      <c r="B296" t="s">
        <v>6</v>
      </c>
      <c r="C296" t="s">
        <v>225</v>
      </c>
      <c r="D296"/>
      <c r="E296"/>
    </row>
    <row r="297" spans="1:5" x14ac:dyDescent="0.25">
      <c r="A297" s="42" t="s">
        <v>664</v>
      </c>
      <c r="B297" s="42" t="s">
        <v>532</v>
      </c>
      <c r="C297" s="42" t="s">
        <v>532</v>
      </c>
      <c r="D297" s="42" t="s">
        <v>532</v>
      </c>
      <c r="E297" s="42" t="s">
        <v>532</v>
      </c>
    </row>
    <row r="298" spans="1:5" x14ac:dyDescent="0.25">
      <c r="A298" t="s">
        <v>108</v>
      </c>
      <c r="B298" t="s">
        <v>0</v>
      </c>
      <c r="C298" t="s">
        <v>225</v>
      </c>
      <c r="D298"/>
      <c r="E298"/>
    </row>
    <row r="299" spans="1:5" x14ac:dyDescent="0.25">
      <c r="A299" t="s">
        <v>108</v>
      </c>
      <c r="B299" t="s">
        <v>6</v>
      </c>
      <c r="C299" t="s">
        <v>225</v>
      </c>
      <c r="D299"/>
      <c r="E299"/>
    </row>
    <row r="300" spans="1:5" x14ac:dyDescent="0.25">
      <c r="A300" t="s">
        <v>109</v>
      </c>
      <c r="B300" t="s">
        <v>0</v>
      </c>
      <c r="C300" t="s">
        <v>225</v>
      </c>
      <c r="D300"/>
      <c r="E300"/>
    </row>
    <row r="301" spans="1:5" x14ac:dyDescent="0.25">
      <c r="A301" t="s">
        <v>109</v>
      </c>
      <c r="B301" t="s">
        <v>6</v>
      </c>
      <c r="C301" t="s">
        <v>225</v>
      </c>
      <c r="D301"/>
      <c r="E301"/>
    </row>
    <row r="302" spans="1:5" x14ac:dyDescent="0.25">
      <c r="A302" t="s">
        <v>110</v>
      </c>
      <c r="B302" t="s">
        <v>0</v>
      </c>
      <c r="C302" t="s">
        <v>225</v>
      </c>
      <c r="D302"/>
      <c r="E302"/>
    </row>
    <row r="303" spans="1:5" x14ac:dyDescent="0.25">
      <c r="A303" t="s">
        <v>110</v>
      </c>
      <c r="B303" t="s">
        <v>6</v>
      </c>
      <c r="C303" t="s">
        <v>226</v>
      </c>
      <c r="D303" t="s">
        <v>226</v>
      </c>
      <c r="E303" t="s">
        <v>225</v>
      </c>
    </row>
    <row r="304" spans="1:5" x14ac:dyDescent="0.25">
      <c r="A304" t="s">
        <v>111</v>
      </c>
      <c r="B304" t="s">
        <v>0</v>
      </c>
      <c r="C304" t="s">
        <v>225</v>
      </c>
      <c r="D304"/>
      <c r="E304"/>
    </row>
    <row r="305" spans="1:5" x14ac:dyDescent="0.25">
      <c r="A305" t="s">
        <v>111</v>
      </c>
      <c r="B305" t="s">
        <v>6</v>
      </c>
      <c r="C305" t="s">
        <v>225</v>
      </c>
      <c r="D305"/>
      <c r="E305"/>
    </row>
    <row r="306" spans="1:5" x14ac:dyDescent="0.25">
      <c r="A306" t="s">
        <v>112</v>
      </c>
      <c r="B306" t="s">
        <v>0</v>
      </c>
      <c r="C306" t="s">
        <v>225</v>
      </c>
      <c r="D306"/>
      <c r="E306"/>
    </row>
    <row r="307" spans="1:5" x14ac:dyDescent="0.25">
      <c r="A307" t="s">
        <v>112</v>
      </c>
      <c r="B307" t="s">
        <v>6</v>
      </c>
      <c r="C307" t="s">
        <v>225</v>
      </c>
      <c r="D307"/>
      <c r="E307"/>
    </row>
    <row r="308" spans="1:5" x14ac:dyDescent="0.25">
      <c r="A308" t="s">
        <v>113</v>
      </c>
      <c r="B308" t="s">
        <v>0</v>
      </c>
      <c r="C308" t="s">
        <v>225</v>
      </c>
      <c r="D308"/>
      <c r="E308"/>
    </row>
    <row r="309" spans="1:5" x14ac:dyDescent="0.25">
      <c r="A309" t="s">
        <v>113</v>
      </c>
      <c r="B309" t="s">
        <v>6</v>
      </c>
      <c r="C309" t="s">
        <v>225</v>
      </c>
      <c r="D309"/>
      <c r="E309"/>
    </row>
    <row r="310" spans="1:5" x14ac:dyDescent="0.25">
      <c r="A310" t="s">
        <v>114</v>
      </c>
      <c r="B310" t="s">
        <v>0</v>
      </c>
      <c r="C310" t="s">
        <v>226</v>
      </c>
      <c r="D310" t="s">
        <v>226</v>
      </c>
      <c r="E310" t="s">
        <v>225</v>
      </c>
    </row>
    <row r="311" spans="1:5" x14ac:dyDescent="0.25">
      <c r="A311" t="s">
        <v>114</v>
      </c>
      <c r="B311" t="s">
        <v>6</v>
      </c>
      <c r="C311" t="s">
        <v>226</v>
      </c>
      <c r="D311" t="s">
        <v>226</v>
      </c>
      <c r="E311" t="s">
        <v>225</v>
      </c>
    </row>
    <row r="312" spans="1:5" x14ac:dyDescent="0.25">
      <c r="A312" t="s">
        <v>115</v>
      </c>
      <c r="B312" t="s">
        <v>0</v>
      </c>
      <c r="C312" t="s">
        <v>225</v>
      </c>
      <c r="D312"/>
      <c r="E312"/>
    </row>
    <row r="313" spans="1:5" x14ac:dyDescent="0.25">
      <c r="A313" t="s">
        <v>115</v>
      </c>
      <c r="B313" t="s">
        <v>6</v>
      </c>
      <c r="C313" t="s">
        <v>225</v>
      </c>
      <c r="D313"/>
      <c r="E313"/>
    </row>
    <row r="314" spans="1:5" x14ac:dyDescent="0.25">
      <c r="A314" t="s">
        <v>116</v>
      </c>
      <c r="B314" t="s">
        <v>0</v>
      </c>
      <c r="C314" t="s">
        <v>226</v>
      </c>
      <c r="D314" t="s">
        <v>226</v>
      </c>
      <c r="E314" t="s">
        <v>225</v>
      </c>
    </row>
    <row r="315" spans="1:5" x14ac:dyDescent="0.25">
      <c r="A315" t="s">
        <v>116</v>
      </c>
      <c r="B315" t="s">
        <v>6</v>
      </c>
      <c r="C315" t="s">
        <v>226</v>
      </c>
      <c r="D315" t="s">
        <v>226</v>
      </c>
      <c r="E315" t="s">
        <v>225</v>
      </c>
    </row>
    <row r="316" spans="1:5" x14ac:dyDescent="0.25">
      <c r="A316" t="s">
        <v>117</v>
      </c>
      <c r="B316" t="s">
        <v>0</v>
      </c>
      <c r="C316" t="s">
        <v>225</v>
      </c>
      <c r="D316"/>
      <c r="E316"/>
    </row>
    <row r="317" spans="1:5" x14ac:dyDescent="0.25">
      <c r="A317" t="s">
        <v>117</v>
      </c>
      <c r="B317" t="s">
        <v>6</v>
      </c>
      <c r="C317" t="s">
        <v>225</v>
      </c>
      <c r="D317"/>
      <c r="E317"/>
    </row>
    <row r="318" spans="1:5" x14ac:dyDescent="0.25">
      <c r="A318" t="s">
        <v>118</v>
      </c>
      <c r="B318" t="s">
        <v>0</v>
      </c>
      <c r="C318" t="s">
        <v>225</v>
      </c>
      <c r="D318"/>
      <c r="E318"/>
    </row>
    <row r="319" spans="1:5" x14ac:dyDescent="0.25">
      <c r="A319" t="s">
        <v>118</v>
      </c>
      <c r="B319" t="s">
        <v>6</v>
      </c>
      <c r="C319" t="s">
        <v>225</v>
      </c>
      <c r="D319"/>
      <c r="E319"/>
    </row>
    <row r="320" spans="1:5" x14ac:dyDescent="0.25">
      <c r="A320" t="s">
        <v>119</v>
      </c>
      <c r="B320" t="s">
        <v>0</v>
      </c>
      <c r="C320" t="s">
        <v>225</v>
      </c>
      <c r="D320"/>
      <c r="E320"/>
    </row>
    <row r="321" spans="1:5" x14ac:dyDescent="0.25">
      <c r="A321" t="s">
        <v>119</v>
      </c>
      <c r="B321" t="s">
        <v>6</v>
      </c>
      <c r="C321" t="s">
        <v>225</v>
      </c>
      <c r="D321"/>
      <c r="E321"/>
    </row>
    <row r="322" spans="1:5" x14ac:dyDescent="0.25">
      <c r="A322" t="s">
        <v>401</v>
      </c>
      <c r="B322" t="s">
        <v>0</v>
      </c>
      <c r="C322" t="s">
        <v>226</v>
      </c>
      <c r="D322" t="s">
        <v>225</v>
      </c>
      <c r="E322" t="s">
        <v>225</v>
      </c>
    </row>
    <row r="323" spans="1:5" x14ac:dyDescent="0.25">
      <c r="A323" t="s">
        <v>401</v>
      </c>
      <c r="B323" t="s">
        <v>6</v>
      </c>
      <c r="C323" t="s">
        <v>226</v>
      </c>
      <c r="D323" t="s">
        <v>225</v>
      </c>
      <c r="E323" t="s">
        <v>225</v>
      </c>
    </row>
    <row r="324" spans="1:5" x14ac:dyDescent="0.25">
      <c r="A324" t="s">
        <v>120</v>
      </c>
      <c r="B324" t="s">
        <v>0</v>
      </c>
      <c r="C324" t="s">
        <v>225</v>
      </c>
      <c r="D324"/>
      <c r="E324"/>
    </row>
    <row r="325" spans="1:5" x14ac:dyDescent="0.25">
      <c r="A325" t="s">
        <v>120</v>
      </c>
      <c r="B325" t="s">
        <v>6</v>
      </c>
      <c r="C325" t="s">
        <v>225</v>
      </c>
      <c r="D325"/>
      <c r="E325"/>
    </row>
    <row r="326" spans="1:5" x14ac:dyDescent="0.25">
      <c r="A326" t="s">
        <v>665</v>
      </c>
      <c r="B326" t="s">
        <v>0</v>
      </c>
      <c r="C326" t="s">
        <v>226</v>
      </c>
      <c r="D326" t="s">
        <v>226</v>
      </c>
      <c r="E326" t="s">
        <v>226</v>
      </c>
    </row>
    <row r="327" spans="1:5" x14ac:dyDescent="0.25">
      <c r="A327" t="s">
        <v>665</v>
      </c>
      <c r="B327" t="s">
        <v>6</v>
      </c>
      <c r="C327" t="s">
        <v>225</v>
      </c>
      <c r="D327"/>
      <c r="E327"/>
    </row>
    <row r="328" spans="1:5" x14ac:dyDescent="0.25">
      <c r="A328" t="s">
        <v>402</v>
      </c>
      <c r="B328" t="s">
        <v>0</v>
      </c>
      <c r="C328" t="s">
        <v>225</v>
      </c>
      <c r="D328"/>
      <c r="E328"/>
    </row>
    <row r="329" spans="1:5" x14ac:dyDescent="0.25">
      <c r="A329" t="s">
        <v>402</v>
      </c>
      <c r="B329" t="s">
        <v>6</v>
      </c>
      <c r="C329" t="s">
        <v>225</v>
      </c>
      <c r="D329"/>
      <c r="E329"/>
    </row>
    <row r="330" spans="1:5" x14ac:dyDescent="0.25">
      <c r="A330" t="s">
        <v>666</v>
      </c>
      <c r="B330" t="s">
        <v>0</v>
      </c>
      <c r="C330" t="s">
        <v>225</v>
      </c>
      <c r="D330"/>
      <c r="E330"/>
    </row>
    <row r="331" spans="1:5" x14ac:dyDescent="0.25">
      <c r="A331" t="s">
        <v>666</v>
      </c>
      <c r="B331" t="s">
        <v>6</v>
      </c>
      <c r="C331" t="s">
        <v>225</v>
      </c>
      <c r="D331"/>
      <c r="E331"/>
    </row>
    <row r="332" spans="1:5" x14ac:dyDescent="0.25">
      <c r="A332" t="s">
        <v>121</v>
      </c>
      <c r="B332" t="s">
        <v>0</v>
      </c>
      <c r="C332" t="s">
        <v>225</v>
      </c>
      <c r="D332"/>
      <c r="E332"/>
    </row>
    <row r="333" spans="1:5" x14ac:dyDescent="0.25">
      <c r="A333" t="s">
        <v>121</v>
      </c>
      <c r="B333" t="s">
        <v>6</v>
      </c>
      <c r="C333" t="s">
        <v>225</v>
      </c>
      <c r="D333"/>
      <c r="E333"/>
    </row>
    <row r="334" spans="1:5" x14ac:dyDescent="0.25">
      <c r="A334" t="s">
        <v>122</v>
      </c>
      <c r="B334" t="s">
        <v>0</v>
      </c>
      <c r="C334" t="s">
        <v>225</v>
      </c>
      <c r="D334"/>
      <c r="E334"/>
    </row>
    <row r="335" spans="1:5" x14ac:dyDescent="0.25">
      <c r="A335" t="s">
        <v>122</v>
      </c>
      <c r="B335" t="s">
        <v>6</v>
      </c>
      <c r="C335" t="s">
        <v>225</v>
      </c>
      <c r="D335"/>
      <c r="E335"/>
    </row>
    <row r="336" spans="1:5" x14ac:dyDescent="0.25">
      <c r="A336" t="s">
        <v>403</v>
      </c>
      <c r="B336" t="s">
        <v>0</v>
      </c>
      <c r="C336" t="s">
        <v>225</v>
      </c>
      <c r="D336"/>
      <c r="E336"/>
    </row>
    <row r="337" spans="1:5" x14ac:dyDescent="0.25">
      <c r="A337" t="s">
        <v>403</v>
      </c>
      <c r="B337" t="s">
        <v>6</v>
      </c>
      <c r="C337" t="s">
        <v>225</v>
      </c>
      <c r="D337"/>
      <c r="E337"/>
    </row>
    <row r="338" spans="1:5" x14ac:dyDescent="0.25">
      <c r="A338" t="s">
        <v>123</v>
      </c>
      <c r="B338" t="s">
        <v>0</v>
      </c>
      <c r="C338" t="s">
        <v>225</v>
      </c>
      <c r="D338"/>
      <c r="E338"/>
    </row>
    <row r="339" spans="1:5" x14ac:dyDescent="0.25">
      <c r="A339" t="s">
        <v>123</v>
      </c>
      <c r="B339" t="s">
        <v>6</v>
      </c>
      <c r="C339" t="s">
        <v>225</v>
      </c>
      <c r="D339"/>
      <c r="E339"/>
    </row>
    <row r="340" spans="1:5" x14ac:dyDescent="0.25">
      <c r="A340" t="s">
        <v>124</v>
      </c>
      <c r="B340" t="s">
        <v>0</v>
      </c>
      <c r="C340" t="s">
        <v>225</v>
      </c>
      <c r="D340"/>
      <c r="E340"/>
    </row>
    <row r="341" spans="1:5" x14ac:dyDescent="0.25">
      <c r="A341" t="s">
        <v>124</v>
      </c>
      <c r="B341" t="s">
        <v>6</v>
      </c>
      <c r="C341" t="s">
        <v>225</v>
      </c>
      <c r="D341"/>
      <c r="E341"/>
    </row>
    <row r="342" spans="1:5" x14ac:dyDescent="0.25">
      <c r="A342" t="s">
        <v>125</v>
      </c>
      <c r="B342" t="s">
        <v>0</v>
      </c>
      <c r="C342" t="s">
        <v>225</v>
      </c>
      <c r="D342"/>
      <c r="E342"/>
    </row>
    <row r="343" spans="1:5" x14ac:dyDescent="0.25">
      <c r="A343" t="s">
        <v>125</v>
      </c>
      <c r="B343" t="s">
        <v>6</v>
      </c>
      <c r="C343" t="s">
        <v>225</v>
      </c>
      <c r="D343"/>
      <c r="E343"/>
    </row>
    <row r="344" spans="1:5" x14ac:dyDescent="0.25">
      <c r="A344" t="s">
        <v>126</v>
      </c>
      <c r="B344" t="s">
        <v>0</v>
      </c>
      <c r="C344" t="s">
        <v>225</v>
      </c>
      <c r="D344"/>
      <c r="E344"/>
    </row>
    <row r="345" spans="1:5" x14ac:dyDescent="0.25">
      <c r="A345" t="s">
        <v>126</v>
      </c>
      <c r="B345" t="s">
        <v>6</v>
      </c>
      <c r="C345" t="s">
        <v>225</v>
      </c>
      <c r="D345"/>
      <c r="E345"/>
    </row>
    <row r="346" spans="1:5" x14ac:dyDescent="0.25">
      <c r="A346" t="s">
        <v>127</v>
      </c>
      <c r="B346" t="s">
        <v>0</v>
      </c>
      <c r="C346" t="s">
        <v>226</v>
      </c>
      <c r="D346" t="s">
        <v>226</v>
      </c>
      <c r="E346" t="s">
        <v>226</v>
      </c>
    </row>
    <row r="347" spans="1:5" x14ac:dyDescent="0.25">
      <c r="A347" t="s">
        <v>127</v>
      </c>
      <c r="B347" t="s">
        <v>6</v>
      </c>
      <c r="C347" t="s">
        <v>226</v>
      </c>
      <c r="D347" t="s">
        <v>226</v>
      </c>
      <c r="E347" t="s">
        <v>226</v>
      </c>
    </row>
    <row r="348" spans="1:5" x14ac:dyDescent="0.25">
      <c r="A348" t="s">
        <v>128</v>
      </c>
      <c r="B348" t="s">
        <v>0</v>
      </c>
      <c r="C348" t="s">
        <v>225</v>
      </c>
      <c r="D348"/>
      <c r="E348"/>
    </row>
    <row r="349" spans="1:5" x14ac:dyDescent="0.25">
      <c r="A349" t="s">
        <v>128</v>
      </c>
      <c r="B349" t="s">
        <v>6</v>
      </c>
      <c r="C349" t="s">
        <v>225</v>
      </c>
      <c r="D349"/>
      <c r="E349"/>
    </row>
    <row r="350" spans="1:5" x14ac:dyDescent="0.25">
      <c r="A350" t="s">
        <v>129</v>
      </c>
      <c r="B350" t="s">
        <v>0</v>
      </c>
      <c r="C350" t="s">
        <v>225</v>
      </c>
      <c r="D350"/>
      <c r="E350"/>
    </row>
    <row r="351" spans="1:5" x14ac:dyDescent="0.25">
      <c r="A351" t="s">
        <v>129</v>
      </c>
      <c r="B351" t="s">
        <v>6</v>
      </c>
      <c r="C351" t="s">
        <v>225</v>
      </c>
      <c r="D351"/>
      <c r="E351"/>
    </row>
    <row r="352" spans="1:5" x14ac:dyDescent="0.25">
      <c r="A352" t="s">
        <v>130</v>
      </c>
      <c r="B352" t="s">
        <v>0</v>
      </c>
      <c r="C352" t="s">
        <v>225</v>
      </c>
      <c r="D352"/>
      <c r="E352"/>
    </row>
    <row r="353" spans="1:5" x14ac:dyDescent="0.25">
      <c r="A353" t="s">
        <v>130</v>
      </c>
      <c r="B353" t="s">
        <v>6</v>
      </c>
      <c r="C353" t="s">
        <v>226</v>
      </c>
      <c r="D353" t="s">
        <v>226</v>
      </c>
      <c r="E353" t="s">
        <v>225</v>
      </c>
    </row>
    <row r="354" spans="1:5" x14ac:dyDescent="0.25">
      <c r="A354" t="s">
        <v>131</v>
      </c>
      <c r="B354" t="s">
        <v>0</v>
      </c>
      <c r="C354" t="s">
        <v>225</v>
      </c>
      <c r="D354"/>
      <c r="E354"/>
    </row>
    <row r="355" spans="1:5" x14ac:dyDescent="0.25">
      <c r="A355" t="s">
        <v>131</v>
      </c>
      <c r="B355" t="s">
        <v>6</v>
      </c>
      <c r="C355" t="s">
        <v>225</v>
      </c>
      <c r="D355"/>
      <c r="E355"/>
    </row>
    <row r="356" spans="1:5" x14ac:dyDescent="0.25">
      <c r="A356" t="s">
        <v>132</v>
      </c>
      <c r="B356" t="s">
        <v>0</v>
      </c>
      <c r="C356" t="s">
        <v>225</v>
      </c>
      <c r="D356"/>
      <c r="E356"/>
    </row>
    <row r="357" spans="1:5" x14ac:dyDescent="0.25">
      <c r="A357" t="s">
        <v>132</v>
      </c>
      <c r="B357" t="s">
        <v>6</v>
      </c>
      <c r="C357" t="s">
        <v>225</v>
      </c>
      <c r="D357"/>
      <c r="E357"/>
    </row>
    <row r="358" spans="1:5" x14ac:dyDescent="0.25">
      <c r="A358" t="s">
        <v>133</v>
      </c>
      <c r="B358" t="s">
        <v>0</v>
      </c>
      <c r="C358" t="s">
        <v>226</v>
      </c>
      <c r="D358" t="s">
        <v>226</v>
      </c>
      <c r="E358" t="s">
        <v>225</v>
      </c>
    </row>
    <row r="359" spans="1:5" x14ac:dyDescent="0.25">
      <c r="A359" t="s">
        <v>133</v>
      </c>
      <c r="B359" t="s">
        <v>6</v>
      </c>
      <c r="C359" t="s">
        <v>226</v>
      </c>
      <c r="D359" t="s">
        <v>226</v>
      </c>
      <c r="E359" t="s">
        <v>225</v>
      </c>
    </row>
    <row r="360" spans="1:5" x14ac:dyDescent="0.25">
      <c r="A360" t="s">
        <v>134</v>
      </c>
      <c r="B360" t="s">
        <v>0</v>
      </c>
      <c r="C360" t="s">
        <v>225</v>
      </c>
      <c r="D360"/>
      <c r="E360"/>
    </row>
    <row r="361" spans="1:5" x14ac:dyDescent="0.25">
      <c r="A361" t="s">
        <v>134</v>
      </c>
      <c r="B361" t="s">
        <v>6</v>
      </c>
      <c r="C361" t="s">
        <v>225</v>
      </c>
      <c r="D361"/>
      <c r="E361"/>
    </row>
    <row r="362" spans="1:5" x14ac:dyDescent="0.25">
      <c r="A362" t="s">
        <v>135</v>
      </c>
      <c r="B362" t="s">
        <v>0</v>
      </c>
      <c r="C362" t="s">
        <v>225</v>
      </c>
      <c r="D362"/>
      <c r="E362"/>
    </row>
    <row r="363" spans="1:5" x14ac:dyDescent="0.25">
      <c r="A363" t="s">
        <v>135</v>
      </c>
      <c r="B363" t="s">
        <v>6</v>
      </c>
      <c r="C363" t="s">
        <v>225</v>
      </c>
      <c r="D363"/>
      <c r="E363"/>
    </row>
    <row r="364" spans="1:5" x14ac:dyDescent="0.25">
      <c r="A364" t="s">
        <v>136</v>
      </c>
      <c r="B364" t="s">
        <v>0</v>
      </c>
      <c r="C364" t="s">
        <v>225</v>
      </c>
      <c r="D364"/>
      <c r="E364"/>
    </row>
    <row r="365" spans="1:5" x14ac:dyDescent="0.25">
      <c r="A365" t="s">
        <v>136</v>
      </c>
      <c r="B365" t="s">
        <v>6</v>
      </c>
      <c r="C365" t="s">
        <v>225</v>
      </c>
      <c r="D365"/>
      <c r="E365"/>
    </row>
    <row r="366" spans="1:5" x14ac:dyDescent="0.25">
      <c r="A366" t="s">
        <v>137</v>
      </c>
      <c r="B366" t="s">
        <v>0</v>
      </c>
      <c r="C366" t="s">
        <v>225</v>
      </c>
      <c r="D366"/>
      <c r="E366"/>
    </row>
    <row r="367" spans="1:5" x14ac:dyDescent="0.25">
      <c r="A367" t="s">
        <v>137</v>
      </c>
      <c r="B367" t="s">
        <v>6</v>
      </c>
      <c r="C367" t="s">
        <v>225</v>
      </c>
      <c r="D367"/>
      <c r="E367"/>
    </row>
    <row r="368" spans="1:5" x14ac:dyDescent="0.25">
      <c r="A368" t="s">
        <v>138</v>
      </c>
      <c r="B368" t="s">
        <v>0</v>
      </c>
      <c r="C368" t="s">
        <v>225</v>
      </c>
      <c r="D368"/>
      <c r="E368"/>
    </row>
    <row r="369" spans="1:5" x14ac:dyDescent="0.25">
      <c r="A369" t="s">
        <v>138</v>
      </c>
      <c r="B369" t="s">
        <v>6</v>
      </c>
      <c r="C369" t="s">
        <v>225</v>
      </c>
      <c r="D369"/>
      <c r="E369"/>
    </row>
    <row r="370" spans="1:5" x14ac:dyDescent="0.25">
      <c r="A370" t="s">
        <v>274</v>
      </c>
      <c r="B370" t="s">
        <v>0</v>
      </c>
      <c r="C370" t="s">
        <v>225</v>
      </c>
      <c r="D370"/>
      <c r="E370"/>
    </row>
    <row r="371" spans="1:5" x14ac:dyDescent="0.25">
      <c r="A371" t="s">
        <v>274</v>
      </c>
      <c r="B371" t="s">
        <v>6</v>
      </c>
      <c r="C371" t="s">
        <v>225</v>
      </c>
      <c r="D371"/>
      <c r="E371"/>
    </row>
    <row r="372" spans="1:5" x14ac:dyDescent="0.25">
      <c r="A372" t="s">
        <v>139</v>
      </c>
      <c r="B372" t="s">
        <v>0</v>
      </c>
      <c r="C372" t="s">
        <v>226</v>
      </c>
      <c r="D372" t="s">
        <v>225</v>
      </c>
      <c r="E372" t="s">
        <v>225</v>
      </c>
    </row>
    <row r="373" spans="1:5" x14ac:dyDescent="0.25">
      <c r="A373" t="s">
        <v>139</v>
      </c>
      <c r="B373" t="s">
        <v>6</v>
      </c>
      <c r="C373" t="s">
        <v>226</v>
      </c>
      <c r="D373" t="s">
        <v>225</v>
      </c>
      <c r="E373" t="s">
        <v>225</v>
      </c>
    </row>
    <row r="374" spans="1:5" x14ac:dyDescent="0.25">
      <c r="A374" t="s">
        <v>140</v>
      </c>
      <c r="B374" t="s">
        <v>0</v>
      </c>
      <c r="C374" t="s">
        <v>225</v>
      </c>
      <c r="D374"/>
      <c r="E374"/>
    </row>
    <row r="375" spans="1:5" x14ac:dyDescent="0.25">
      <c r="A375" t="s">
        <v>140</v>
      </c>
      <c r="B375" t="s">
        <v>6</v>
      </c>
      <c r="C375" t="s">
        <v>225</v>
      </c>
      <c r="D375"/>
      <c r="E375"/>
    </row>
    <row r="376" spans="1:5" x14ac:dyDescent="0.25">
      <c r="A376" t="s">
        <v>404</v>
      </c>
      <c r="B376" t="s">
        <v>0</v>
      </c>
      <c r="C376" t="s">
        <v>226</v>
      </c>
      <c r="D376" t="s">
        <v>226</v>
      </c>
      <c r="E376" t="s">
        <v>225</v>
      </c>
    </row>
    <row r="377" spans="1:5" x14ac:dyDescent="0.25">
      <c r="A377" t="s">
        <v>404</v>
      </c>
      <c r="B377" t="s">
        <v>6</v>
      </c>
      <c r="C377" t="s">
        <v>226</v>
      </c>
      <c r="D377" t="s">
        <v>226</v>
      </c>
      <c r="E377" t="s">
        <v>225</v>
      </c>
    </row>
    <row r="378" spans="1:5" x14ac:dyDescent="0.25">
      <c r="A378" t="s">
        <v>405</v>
      </c>
      <c r="B378" t="s">
        <v>0</v>
      </c>
      <c r="C378" t="s">
        <v>225</v>
      </c>
      <c r="D378"/>
      <c r="E378"/>
    </row>
    <row r="379" spans="1:5" x14ac:dyDescent="0.25">
      <c r="A379" t="s">
        <v>405</v>
      </c>
      <c r="B379" t="s">
        <v>6</v>
      </c>
      <c r="C379" t="s">
        <v>225</v>
      </c>
      <c r="D379"/>
      <c r="E379"/>
    </row>
    <row r="380" spans="1:5" x14ac:dyDescent="0.25">
      <c r="A380" t="s">
        <v>141</v>
      </c>
      <c r="B380" t="s">
        <v>0</v>
      </c>
      <c r="C380" t="s">
        <v>225</v>
      </c>
      <c r="D380"/>
      <c r="E380"/>
    </row>
    <row r="381" spans="1:5" x14ac:dyDescent="0.25">
      <c r="A381" t="s">
        <v>141</v>
      </c>
      <c r="B381" t="s">
        <v>6</v>
      </c>
      <c r="C381" t="s">
        <v>225</v>
      </c>
      <c r="D381"/>
      <c r="E381"/>
    </row>
    <row r="382" spans="1:5" x14ac:dyDescent="0.25">
      <c r="A382" t="s">
        <v>142</v>
      </c>
      <c r="B382" t="s">
        <v>0</v>
      </c>
      <c r="C382" t="s">
        <v>226</v>
      </c>
      <c r="D382" t="s">
        <v>226</v>
      </c>
      <c r="E382" t="s">
        <v>225</v>
      </c>
    </row>
    <row r="383" spans="1:5" x14ac:dyDescent="0.25">
      <c r="A383" t="s">
        <v>142</v>
      </c>
      <c r="B383" t="s">
        <v>6</v>
      </c>
      <c r="C383" t="s">
        <v>226</v>
      </c>
      <c r="D383" t="s">
        <v>226</v>
      </c>
      <c r="E383" t="s">
        <v>225</v>
      </c>
    </row>
    <row r="384" spans="1:5" x14ac:dyDescent="0.25">
      <c r="A384" t="s">
        <v>143</v>
      </c>
      <c r="B384" t="s">
        <v>0</v>
      </c>
      <c r="C384" t="s">
        <v>225</v>
      </c>
      <c r="D384"/>
      <c r="E384"/>
    </row>
    <row r="385" spans="1:5" x14ac:dyDescent="0.25">
      <c r="A385" t="s">
        <v>143</v>
      </c>
      <c r="B385" t="s">
        <v>6</v>
      </c>
      <c r="C385" t="s">
        <v>225</v>
      </c>
      <c r="D385"/>
      <c r="E385"/>
    </row>
    <row r="386" spans="1:5" x14ac:dyDescent="0.25">
      <c r="A386" t="s">
        <v>144</v>
      </c>
      <c r="B386" t="s">
        <v>0</v>
      </c>
      <c r="C386" t="s">
        <v>225</v>
      </c>
      <c r="D386"/>
      <c r="E386"/>
    </row>
    <row r="387" spans="1:5" x14ac:dyDescent="0.25">
      <c r="A387" t="s">
        <v>144</v>
      </c>
      <c r="B387" t="s">
        <v>6</v>
      </c>
      <c r="C387" t="s">
        <v>225</v>
      </c>
      <c r="D387"/>
      <c r="E387"/>
    </row>
    <row r="388" spans="1:5" x14ac:dyDescent="0.25">
      <c r="A388" t="s">
        <v>145</v>
      </c>
      <c r="B388" t="s">
        <v>0</v>
      </c>
      <c r="C388" t="s">
        <v>225</v>
      </c>
      <c r="D388"/>
      <c r="E388"/>
    </row>
    <row r="389" spans="1:5" x14ac:dyDescent="0.25">
      <c r="A389" t="s">
        <v>145</v>
      </c>
      <c r="B389" t="s">
        <v>6</v>
      </c>
      <c r="C389" t="s">
        <v>225</v>
      </c>
      <c r="D389"/>
      <c r="E389"/>
    </row>
    <row r="390" spans="1:5" x14ac:dyDescent="0.25">
      <c r="A390" t="s">
        <v>146</v>
      </c>
      <c r="B390" t="s">
        <v>0</v>
      </c>
      <c r="C390" t="s">
        <v>225</v>
      </c>
      <c r="D390"/>
      <c r="E390"/>
    </row>
    <row r="391" spans="1:5" x14ac:dyDescent="0.25">
      <c r="A391" t="s">
        <v>146</v>
      </c>
      <c r="B391" t="s">
        <v>6</v>
      </c>
      <c r="C391" t="s">
        <v>225</v>
      </c>
      <c r="D391"/>
      <c r="E391"/>
    </row>
    <row r="392" spans="1:5" x14ac:dyDescent="0.25">
      <c r="A392" t="s">
        <v>277</v>
      </c>
      <c r="B392" t="s">
        <v>0</v>
      </c>
      <c r="C392" t="s">
        <v>225</v>
      </c>
      <c r="D392"/>
      <c r="E392"/>
    </row>
    <row r="393" spans="1:5" x14ac:dyDescent="0.25">
      <c r="A393" t="s">
        <v>277</v>
      </c>
      <c r="B393" t="s">
        <v>6</v>
      </c>
      <c r="C393" t="s">
        <v>225</v>
      </c>
      <c r="D393"/>
      <c r="E393"/>
    </row>
    <row r="394" spans="1:5" x14ac:dyDescent="0.25">
      <c r="A394" t="s">
        <v>147</v>
      </c>
      <c r="B394" t="s">
        <v>0</v>
      </c>
      <c r="C394" t="s">
        <v>225</v>
      </c>
      <c r="D394"/>
      <c r="E394"/>
    </row>
    <row r="395" spans="1:5" x14ac:dyDescent="0.25">
      <c r="A395" t="s">
        <v>147</v>
      </c>
      <c r="B395" t="s">
        <v>6</v>
      </c>
      <c r="C395" t="s">
        <v>225</v>
      </c>
      <c r="D395"/>
      <c r="E395"/>
    </row>
    <row r="396" spans="1:5" x14ac:dyDescent="0.25">
      <c r="A396" t="s">
        <v>148</v>
      </c>
      <c r="B396" t="s">
        <v>0</v>
      </c>
      <c r="C396" t="s">
        <v>225</v>
      </c>
      <c r="D396"/>
      <c r="E396"/>
    </row>
    <row r="397" spans="1:5" x14ac:dyDescent="0.25">
      <c r="A397" t="s">
        <v>148</v>
      </c>
      <c r="B397" t="s">
        <v>6</v>
      </c>
      <c r="C397" t="s">
        <v>225</v>
      </c>
      <c r="D397"/>
      <c r="E397"/>
    </row>
    <row r="398" spans="1:5" x14ac:dyDescent="0.25">
      <c r="A398" t="s">
        <v>149</v>
      </c>
      <c r="B398" t="s">
        <v>0</v>
      </c>
      <c r="C398" t="s">
        <v>225</v>
      </c>
      <c r="D398"/>
      <c r="E398"/>
    </row>
    <row r="399" spans="1:5" x14ac:dyDescent="0.25">
      <c r="A399" t="s">
        <v>149</v>
      </c>
      <c r="B399" t="s">
        <v>6</v>
      </c>
      <c r="C399" t="s">
        <v>225</v>
      </c>
      <c r="D399"/>
      <c r="E399"/>
    </row>
    <row r="400" spans="1:5" x14ac:dyDescent="0.25">
      <c r="A400" t="s">
        <v>282</v>
      </c>
      <c r="B400" t="s">
        <v>0</v>
      </c>
      <c r="C400" t="s">
        <v>225</v>
      </c>
      <c r="D400"/>
      <c r="E400"/>
    </row>
    <row r="401" spans="1:5" x14ac:dyDescent="0.25">
      <c r="A401" t="s">
        <v>282</v>
      </c>
      <c r="B401" t="s">
        <v>6</v>
      </c>
      <c r="C401" t="s">
        <v>225</v>
      </c>
      <c r="D401"/>
      <c r="E401"/>
    </row>
    <row r="402" spans="1:5" x14ac:dyDescent="0.25">
      <c r="A402" t="s">
        <v>150</v>
      </c>
      <c r="B402" t="s">
        <v>0</v>
      </c>
      <c r="C402" t="s">
        <v>226</v>
      </c>
      <c r="D402" t="s">
        <v>226</v>
      </c>
      <c r="E402" t="s">
        <v>225</v>
      </c>
    </row>
    <row r="403" spans="1:5" x14ac:dyDescent="0.25">
      <c r="A403" t="s">
        <v>150</v>
      </c>
      <c r="B403" t="s">
        <v>6</v>
      </c>
      <c r="C403" t="s">
        <v>225</v>
      </c>
      <c r="D403"/>
      <c r="E403"/>
    </row>
    <row r="404" spans="1:5" x14ac:dyDescent="0.25">
      <c r="A404" t="s">
        <v>151</v>
      </c>
      <c r="B404" t="s">
        <v>0</v>
      </c>
      <c r="C404" t="s">
        <v>226</v>
      </c>
      <c r="D404" t="s">
        <v>225</v>
      </c>
      <c r="E404" t="s">
        <v>225</v>
      </c>
    </row>
    <row r="405" spans="1:5" x14ac:dyDescent="0.25">
      <c r="A405" t="s">
        <v>151</v>
      </c>
      <c r="B405" t="s">
        <v>6</v>
      </c>
      <c r="C405" t="s">
        <v>226</v>
      </c>
      <c r="D405" t="s">
        <v>225</v>
      </c>
      <c r="E405" t="s">
        <v>225</v>
      </c>
    </row>
    <row r="406" spans="1:5" x14ac:dyDescent="0.25">
      <c r="A406" t="s">
        <v>153</v>
      </c>
      <c r="B406" t="s">
        <v>0</v>
      </c>
      <c r="C406" t="s">
        <v>225</v>
      </c>
      <c r="D406"/>
      <c r="E406"/>
    </row>
    <row r="407" spans="1:5" x14ac:dyDescent="0.25">
      <c r="A407" t="s">
        <v>153</v>
      </c>
      <c r="B407" t="s">
        <v>6</v>
      </c>
      <c r="C407" t="s">
        <v>225</v>
      </c>
      <c r="D407"/>
      <c r="E407"/>
    </row>
    <row r="408" spans="1:5" x14ac:dyDescent="0.25">
      <c r="A408" t="s">
        <v>154</v>
      </c>
      <c r="B408" t="s">
        <v>0</v>
      </c>
      <c r="C408" t="s">
        <v>226</v>
      </c>
      <c r="D408" t="s">
        <v>225</v>
      </c>
      <c r="E408" t="s">
        <v>225</v>
      </c>
    </row>
    <row r="409" spans="1:5" x14ac:dyDescent="0.25">
      <c r="A409" t="s">
        <v>154</v>
      </c>
      <c r="B409" t="s">
        <v>6</v>
      </c>
      <c r="C409" t="s">
        <v>226</v>
      </c>
      <c r="D409" t="s">
        <v>225</v>
      </c>
      <c r="E409" t="s">
        <v>225</v>
      </c>
    </row>
    <row r="410" spans="1:5" x14ac:dyDescent="0.25">
      <c r="A410" t="s">
        <v>155</v>
      </c>
      <c r="B410" t="s">
        <v>0</v>
      </c>
      <c r="C410" t="s">
        <v>225</v>
      </c>
      <c r="D410"/>
      <c r="E410"/>
    </row>
    <row r="411" spans="1:5" x14ac:dyDescent="0.25">
      <c r="A411" t="s">
        <v>155</v>
      </c>
      <c r="B411" t="s">
        <v>6</v>
      </c>
      <c r="C411" t="s">
        <v>225</v>
      </c>
      <c r="D411"/>
      <c r="E411"/>
    </row>
    <row r="412" spans="1:5" x14ac:dyDescent="0.25">
      <c r="A412" t="s">
        <v>156</v>
      </c>
      <c r="B412" t="s">
        <v>0</v>
      </c>
      <c r="C412" t="s">
        <v>225</v>
      </c>
      <c r="D412"/>
      <c r="E412"/>
    </row>
    <row r="413" spans="1:5" x14ac:dyDescent="0.25">
      <c r="A413" t="s">
        <v>156</v>
      </c>
      <c r="B413" t="s">
        <v>6</v>
      </c>
      <c r="C413" t="s">
        <v>225</v>
      </c>
      <c r="D413"/>
      <c r="E413"/>
    </row>
    <row r="414" spans="1:5" x14ac:dyDescent="0.25">
      <c r="A414" t="s">
        <v>157</v>
      </c>
      <c r="B414" t="s">
        <v>0</v>
      </c>
      <c r="C414" t="s">
        <v>225</v>
      </c>
      <c r="D414"/>
      <c r="E414"/>
    </row>
    <row r="415" spans="1:5" x14ac:dyDescent="0.25">
      <c r="A415" t="s">
        <v>157</v>
      </c>
      <c r="B415" t="s">
        <v>6</v>
      </c>
      <c r="C415" t="s">
        <v>225</v>
      </c>
      <c r="D415"/>
      <c r="E415"/>
    </row>
    <row r="416" spans="1:5" x14ac:dyDescent="0.25">
      <c r="A416" t="s">
        <v>158</v>
      </c>
      <c r="B416" t="s">
        <v>0</v>
      </c>
      <c r="C416" t="s">
        <v>225</v>
      </c>
      <c r="D416"/>
      <c r="E416"/>
    </row>
    <row r="417" spans="1:5" x14ac:dyDescent="0.25">
      <c r="A417" t="s">
        <v>158</v>
      </c>
      <c r="B417" t="s">
        <v>6</v>
      </c>
      <c r="C417" t="s">
        <v>225</v>
      </c>
      <c r="D417"/>
      <c r="E417"/>
    </row>
    <row r="418" spans="1:5" x14ac:dyDescent="0.25">
      <c r="A418" t="s">
        <v>159</v>
      </c>
      <c r="B418" t="s">
        <v>0</v>
      </c>
      <c r="C418" t="s">
        <v>225</v>
      </c>
      <c r="D418"/>
      <c r="E418"/>
    </row>
    <row r="419" spans="1:5" x14ac:dyDescent="0.25">
      <c r="A419" t="s">
        <v>159</v>
      </c>
      <c r="B419" t="s">
        <v>6</v>
      </c>
      <c r="C419" t="s">
        <v>225</v>
      </c>
      <c r="D419"/>
      <c r="E419"/>
    </row>
    <row r="420" spans="1:5" x14ac:dyDescent="0.25">
      <c r="A420" t="s">
        <v>406</v>
      </c>
      <c r="B420" t="s">
        <v>0</v>
      </c>
      <c r="C420" t="s">
        <v>225</v>
      </c>
      <c r="D420"/>
      <c r="E420"/>
    </row>
    <row r="421" spans="1:5" x14ac:dyDescent="0.25">
      <c r="A421" t="s">
        <v>406</v>
      </c>
      <c r="B421" t="s">
        <v>6</v>
      </c>
      <c r="C421" t="s">
        <v>225</v>
      </c>
      <c r="D421"/>
      <c r="E421"/>
    </row>
    <row r="422" spans="1:5" x14ac:dyDescent="0.25">
      <c r="A422" t="s">
        <v>407</v>
      </c>
      <c r="B422" t="s">
        <v>0</v>
      </c>
      <c r="C422" t="s">
        <v>225</v>
      </c>
      <c r="D422"/>
      <c r="E422"/>
    </row>
    <row r="423" spans="1:5" x14ac:dyDescent="0.25">
      <c r="A423" t="s">
        <v>407</v>
      </c>
      <c r="B423" t="s">
        <v>6</v>
      </c>
      <c r="C423" t="s">
        <v>225</v>
      </c>
      <c r="D423"/>
      <c r="E423"/>
    </row>
    <row r="424" spans="1:5" x14ac:dyDescent="0.25">
      <c r="A424" t="s">
        <v>160</v>
      </c>
      <c r="B424" t="s">
        <v>0</v>
      </c>
      <c r="C424" t="s">
        <v>225</v>
      </c>
      <c r="D424"/>
      <c r="E424"/>
    </row>
    <row r="425" spans="1:5" x14ac:dyDescent="0.25">
      <c r="A425" t="s">
        <v>160</v>
      </c>
      <c r="B425" t="s">
        <v>6</v>
      </c>
      <c r="C425" t="s">
        <v>225</v>
      </c>
      <c r="D425"/>
      <c r="E425"/>
    </row>
    <row r="426" spans="1:5" x14ac:dyDescent="0.25">
      <c r="A426" t="s">
        <v>408</v>
      </c>
      <c r="B426" t="s">
        <v>0</v>
      </c>
      <c r="C426" t="s">
        <v>225</v>
      </c>
      <c r="D426"/>
      <c r="E426"/>
    </row>
    <row r="427" spans="1:5" x14ac:dyDescent="0.25">
      <c r="A427" t="s">
        <v>408</v>
      </c>
      <c r="B427" t="s">
        <v>6</v>
      </c>
      <c r="C427" t="s">
        <v>225</v>
      </c>
      <c r="D427"/>
      <c r="E427"/>
    </row>
    <row r="428" spans="1:5" x14ac:dyDescent="0.25">
      <c r="A428" t="s">
        <v>161</v>
      </c>
      <c r="B428" t="s">
        <v>0</v>
      </c>
      <c r="C428" t="s">
        <v>226</v>
      </c>
      <c r="D428" t="s">
        <v>226</v>
      </c>
      <c r="E428" t="s">
        <v>225</v>
      </c>
    </row>
    <row r="429" spans="1:5" x14ac:dyDescent="0.25">
      <c r="A429" t="s">
        <v>161</v>
      </c>
      <c r="B429" t="s">
        <v>6</v>
      </c>
      <c r="C429" t="s">
        <v>226</v>
      </c>
      <c r="D429" t="s">
        <v>226</v>
      </c>
      <c r="E429" t="s">
        <v>225</v>
      </c>
    </row>
    <row r="430" spans="1:5" x14ac:dyDescent="0.25">
      <c r="A430" t="s">
        <v>162</v>
      </c>
      <c r="B430" t="s">
        <v>0</v>
      </c>
      <c r="C430" t="s">
        <v>226</v>
      </c>
      <c r="D430" t="s">
        <v>226</v>
      </c>
      <c r="E430" t="s">
        <v>225</v>
      </c>
    </row>
    <row r="431" spans="1:5" x14ac:dyDescent="0.25">
      <c r="A431" t="s">
        <v>162</v>
      </c>
      <c r="B431" t="s">
        <v>6</v>
      </c>
      <c r="C431" t="s">
        <v>225</v>
      </c>
      <c r="D431"/>
      <c r="E431"/>
    </row>
    <row r="432" spans="1:5" x14ac:dyDescent="0.25">
      <c r="A432" t="s">
        <v>163</v>
      </c>
      <c r="B432" t="s">
        <v>0</v>
      </c>
      <c r="C432" t="s">
        <v>226</v>
      </c>
      <c r="D432" t="s">
        <v>226</v>
      </c>
      <c r="E432" t="s">
        <v>225</v>
      </c>
    </row>
    <row r="433" spans="1:5" x14ac:dyDescent="0.25">
      <c r="A433" t="s">
        <v>163</v>
      </c>
      <c r="B433" t="s">
        <v>6</v>
      </c>
      <c r="C433" t="s">
        <v>226</v>
      </c>
      <c r="D433" t="s">
        <v>226</v>
      </c>
      <c r="E433" t="s">
        <v>225</v>
      </c>
    </row>
    <row r="434" spans="1:5" x14ac:dyDescent="0.25">
      <c r="A434" t="s">
        <v>603</v>
      </c>
      <c r="B434" t="s">
        <v>0</v>
      </c>
      <c r="C434" t="s">
        <v>225</v>
      </c>
      <c r="D434"/>
      <c r="E434"/>
    </row>
    <row r="435" spans="1:5" x14ac:dyDescent="0.25">
      <c r="A435" t="s">
        <v>603</v>
      </c>
      <c r="B435" t="s">
        <v>6</v>
      </c>
      <c r="C435" t="s">
        <v>225</v>
      </c>
      <c r="D435"/>
      <c r="E435"/>
    </row>
    <row r="436" spans="1:5" x14ac:dyDescent="0.25">
      <c r="A436" t="s">
        <v>164</v>
      </c>
      <c r="B436" t="s">
        <v>0</v>
      </c>
      <c r="C436" t="s">
        <v>225</v>
      </c>
      <c r="D436"/>
      <c r="E436"/>
    </row>
    <row r="437" spans="1:5" x14ac:dyDescent="0.25">
      <c r="A437" t="s">
        <v>164</v>
      </c>
      <c r="B437" t="s">
        <v>6</v>
      </c>
      <c r="C437" t="s">
        <v>225</v>
      </c>
      <c r="D437"/>
      <c r="E437"/>
    </row>
    <row r="438" spans="1:5" x14ac:dyDescent="0.25">
      <c r="A438" t="s">
        <v>604</v>
      </c>
      <c r="B438" t="s">
        <v>0</v>
      </c>
      <c r="C438" t="s">
        <v>225</v>
      </c>
      <c r="D438"/>
      <c r="E438"/>
    </row>
    <row r="439" spans="1:5" x14ac:dyDescent="0.25">
      <c r="A439" t="s">
        <v>604</v>
      </c>
      <c r="B439" t="s">
        <v>6</v>
      </c>
      <c r="C439" t="s">
        <v>225</v>
      </c>
      <c r="D439"/>
      <c r="E439"/>
    </row>
    <row r="440" spans="1:5" x14ac:dyDescent="0.25">
      <c r="A440" t="s">
        <v>409</v>
      </c>
      <c r="B440" t="s">
        <v>0</v>
      </c>
      <c r="C440" t="s">
        <v>225</v>
      </c>
      <c r="D440"/>
      <c r="E440"/>
    </row>
    <row r="441" spans="1:5" x14ac:dyDescent="0.25">
      <c r="A441" t="s">
        <v>409</v>
      </c>
      <c r="B441" t="s">
        <v>6</v>
      </c>
      <c r="C441" t="s">
        <v>225</v>
      </c>
      <c r="D441"/>
      <c r="E441"/>
    </row>
    <row r="442" spans="1:5" x14ac:dyDescent="0.25">
      <c r="A442" t="s">
        <v>165</v>
      </c>
      <c r="B442" t="s">
        <v>0</v>
      </c>
      <c r="C442" t="s">
        <v>225</v>
      </c>
      <c r="D442"/>
      <c r="E442"/>
    </row>
    <row r="443" spans="1:5" x14ac:dyDescent="0.25">
      <c r="A443" t="s">
        <v>165</v>
      </c>
      <c r="B443" t="s">
        <v>6</v>
      </c>
      <c r="C443" t="s">
        <v>225</v>
      </c>
      <c r="D443"/>
      <c r="E443"/>
    </row>
    <row r="444" spans="1:5" x14ac:dyDescent="0.25">
      <c r="A444" t="s">
        <v>166</v>
      </c>
      <c r="B444" t="s">
        <v>0</v>
      </c>
      <c r="C444" t="s">
        <v>225</v>
      </c>
      <c r="D444"/>
      <c r="E444"/>
    </row>
    <row r="445" spans="1:5" x14ac:dyDescent="0.25">
      <c r="A445" t="s">
        <v>166</v>
      </c>
      <c r="B445" t="s">
        <v>6</v>
      </c>
      <c r="C445" t="s">
        <v>225</v>
      </c>
      <c r="D445"/>
      <c r="E445"/>
    </row>
    <row r="446" spans="1:5" x14ac:dyDescent="0.25">
      <c r="A446" t="s">
        <v>167</v>
      </c>
      <c r="B446" t="s">
        <v>0</v>
      </c>
      <c r="C446" t="s">
        <v>225</v>
      </c>
      <c r="D446"/>
      <c r="E446"/>
    </row>
    <row r="447" spans="1:5" x14ac:dyDescent="0.25">
      <c r="A447" t="s">
        <v>167</v>
      </c>
      <c r="B447" t="s">
        <v>6</v>
      </c>
      <c r="C447" t="s">
        <v>225</v>
      </c>
      <c r="D447"/>
      <c r="E447"/>
    </row>
    <row r="448" spans="1:5" x14ac:dyDescent="0.25">
      <c r="A448" t="s">
        <v>168</v>
      </c>
      <c r="B448" t="s">
        <v>0</v>
      </c>
      <c r="C448" t="s">
        <v>225</v>
      </c>
      <c r="D448"/>
      <c r="E448"/>
    </row>
    <row r="449" spans="1:5" x14ac:dyDescent="0.25">
      <c r="A449" t="s">
        <v>168</v>
      </c>
      <c r="B449" t="s">
        <v>6</v>
      </c>
      <c r="C449" t="s">
        <v>225</v>
      </c>
      <c r="D449"/>
      <c r="E449"/>
    </row>
    <row r="450" spans="1:5" x14ac:dyDescent="0.25">
      <c r="A450" t="s">
        <v>410</v>
      </c>
      <c r="B450" t="s">
        <v>0</v>
      </c>
      <c r="C450" t="s">
        <v>226</v>
      </c>
      <c r="D450" t="s">
        <v>226</v>
      </c>
      <c r="E450" t="s">
        <v>225</v>
      </c>
    </row>
    <row r="451" spans="1:5" x14ac:dyDescent="0.25">
      <c r="A451" t="s">
        <v>410</v>
      </c>
      <c r="B451" t="s">
        <v>6</v>
      </c>
      <c r="C451" t="s">
        <v>225</v>
      </c>
      <c r="D451"/>
      <c r="E451"/>
    </row>
    <row r="452" spans="1:5" x14ac:dyDescent="0.25">
      <c r="A452" t="s">
        <v>169</v>
      </c>
      <c r="B452" t="s">
        <v>0</v>
      </c>
      <c r="C452" t="s">
        <v>225</v>
      </c>
      <c r="D452"/>
      <c r="E452"/>
    </row>
    <row r="453" spans="1:5" x14ac:dyDescent="0.25">
      <c r="A453" t="s">
        <v>169</v>
      </c>
      <c r="B453" t="s">
        <v>6</v>
      </c>
      <c r="C453" t="s">
        <v>225</v>
      </c>
      <c r="D453"/>
      <c r="E453"/>
    </row>
    <row r="454" spans="1:5" x14ac:dyDescent="0.25">
      <c r="A454" t="s">
        <v>655</v>
      </c>
      <c r="B454" t="s">
        <v>0</v>
      </c>
      <c r="C454" t="s">
        <v>225</v>
      </c>
      <c r="D454"/>
      <c r="E454"/>
    </row>
    <row r="455" spans="1:5" x14ac:dyDescent="0.25">
      <c r="A455" t="s">
        <v>655</v>
      </c>
      <c r="B455" t="s">
        <v>6</v>
      </c>
      <c r="C455" t="s">
        <v>225</v>
      </c>
      <c r="D455"/>
      <c r="E455"/>
    </row>
    <row r="456" spans="1:5" x14ac:dyDescent="0.25">
      <c r="A456" t="s">
        <v>170</v>
      </c>
      <c r="B456" t="s">
        <v>0</v>
      </c>
      <c r="C456" t="s">
        <v>226</v>
      </c>
      <c r="D456" t="s">
        <v>225</v>
      </c>
      <c r="E456" t="s">
        <v>225</v>
      </c>
    </row>
    <row r="457" spans="1:5" x14ac:dyDescent="0.25">
      <c r="A457" t="s">
        <v>170</v>
      </c>
      <c r="B457" t="s">
        <v>6</v>
      </c>
      <c r="C457" t="s">
        <v>226</v>
      </c>
      <c r="D457" t="s">
        <v>225</v>
      </c>
      <c r="E457" t="s">
        <v>225</v>
      </c>
    </row>
    <row r="458" spans="1:5" x14ac:dyDescent="0.25">
      <c r="A458" t="s">
        <v>171</v>
      </c>
      <c r="B458" t="s">
        <v>0</v>
      </c>
      <c r="C458" t="s">
        <v>225</v>
      </c>
      <c r="D458"/>
      <c r="E458"/>
    </row>
    <row r="459" spans="1:5" x14ac:dyDescent="0.25">
      <c r="A459" t="s">
        <v>171</v>
      </c>
      <c r="B459" t="s">
        <v>6</v>
      </c>
      <c r="C459" t="s">
        <v>225</v>
      </c>
      <c r="D459"/>
      <c r="E459"/>
    </row>
    <row r="460" spans="1:5" x14ac:dyDescent="0.25">
      <c r="A460" t="s">
        <v>172</v>
      </c>
      <c r="B460" t="s">
        <v>0</v>
      </c>
      <c r="C460" t="s">
        <v>226</v>
      </c>
      <c r="D460" t="s">
        <v>226</v>
      </c>
      <c r="E460" t="s">
        <v>225</v>
      </c>
    </row>
    <row r="461" spans="1:5" x14ac:dyDescent="0.25">
      <c r="A461" t="s">
        <v>172</v>
      </c>
      <c r="B461" t="s">
        <v>6</v>
      </c>
      <c r="C461" t="s">
        <v>226</v>
      </c>
      <c r="D461" t="s">
        <v>225</v>
      </c>
      <c r="E461" t="s">
        <v>225</v>
      </c>
    </row>
    <row r="462" spans="1:5" x14ac:dyDescent="0.25">
      <c r="A462" t="s">
        <v>173</v>
      </c>
      <c r="B462" t="s">
        <v>0</v>
      </c>
      <c r="C462" t="s">
        <v>225</v>
      </c>
      <c r="D462"/>
      <c r="E462"/>
    </row>
    <row r="463" spans="1:5" x14ac:dyDescent="0.25">
      <c r="A463" t="s">
        <v>173</v>
      </c>
      <c r="B463" t="s">
        <v>6</v>
      </c>
      <c r="C463" t="s">
        <v>225</v>
      </c>
      <c r="D463"/>
      <c r="E463"/>
    </row>
    <row r="464" spans="1:5" x14ac:dyDescent="0.25">
      <c r="A464" t="s">
        <v>174</v>
      </c>
      <c r="B464" t="s">
        <v>0</v>
      </c>
      <c r="C464" t="s">
        <v>225</v>
      </c>
      <c r="D464"/>
      <c r="E464"/>
    </row>
    <row r="465" spans="1:5" x14ac:dyDescent="0.25">
      <c r="A465" t="s">
        <v>174</v>
      </c>
      <c r="B465" t="s">
        <v>6</v>
      </c>
      <c r="C465" t="s">
        <v>225</v>
      </c>
      <c r="D465"/>
      <c r="E465"/>
    </row>
    <row r="466" spans="1:5" x14ac:dyDescent="0.25">
      <c r="A466" t="s">
        <v>607</v>
      </c>
      <c r="B466" t="s">
        <v>0</v>
      </c>
      <c r="C466" t="s">
        <v>225</v>
      </c>
      <c r="D466"/>
      <c r="E466"/>
    </row>
    <row r="467" spans="1:5" x14ac:dyDescent="0.25">
      <c r="A467" t="s">
        <v>607</v>
      </c>
      <c r="B467" t="s">
        <v>6</v>
      </c>
      <c r="C467" t="s">
        <v>225</v>
      </c>
      <c r="D467"/>
      <c r="E467"/>
    </row>
    <row r="468" spans="1:5" x14ac:dyDescent="0.25">
      <c r="A468" t="s">
        <v>176</v>
      </c>
      <c r="B468" t="s">
        <v>0</v>
      </c>
      <c r="C468" t="s">
        <v>225</v>
      </c>
      <c r="D468"/>
      <c r="E468"/>
    </row>
    <row r="469" spans="1:5" x14ac:dyDescent="0.25">
      <c r="A469" t="s">
        <v>176</v>
      </c>
      <c r="B469" t="s">
        <v>6</v>
      </c>
      <c r="C469" t="s">
        <v>225</v>
      </c>
      <c r="D469"/>
      <c r="E469"/>
    </row>
    <row r="470" spans="1:5" x14ac:dyDescent="0.25">
      <c r="A470" t="s">
        <v>177</v>
      </c>
      <c r="B470" t="s">
        <v>0</v>
      </c>
      <c r="C470" t="s">
        <v>225</v>
      </c>
      <c r="D470"/>
      <c r="E470"/>
    </row>
    <row r="471" spans="1:5" x14ac:dyDescent="0.25">
      <c r="A471" t="s">
        <v>177</v>
      </c>
      <c r="B471" t="s">
        <v>6</v>
      </c>
      <c r="C471" t="s">
        <v>225</v>
      </c>
      <c r="D471"/>
      <c r="E471"/>
    </row>
    <row r="472" spans="1:5" x14ac:dyDescent="0.25">
      <c r="A472" t="s">
        <v>178</v>
      </c>
      <c r="B472" t="s">
        <v>0</v>
      </c>
      <c r="C472" t="s">
        <v>226</v>
      </c>
      <c r="D472" t="s">
        <v>225</v>
      </c>
      <c r="E472" t="s">
        <v>225</v>
      </c>
    </row>
    <row r="473" spans="1:5" x14ac:dyDescent="0.25">
      <c r="A473" t="s">
        <v>178</v>
      </c>
      <c r="B473" t="s">
        <v>6</v>
      </c>
      <c r="C473" t="s">
        <v>225</v>
      </c>
      <c r="D473"/>
      <c r="E473"/>
    </row>
    <row r="474" spans="1:5" x14ac:dyDescent="0.25">
      <c r="A474" t="s">
        <v>179</v>
      </c>
      <c r="B474" t="s">
        <v>0</v>
      </c>
      <c r="C474" t="s">
        <v>225</v>
      </c>
      <c r="D474"/>
      <c r="E474"/>
    </row>
    <row r="475" spans="1:5" x14ac:dyDescent="0.25">
      <c r="A475" t="s">
        <v>179</v>
      </c>
      <c r="B475" t="s">
        <v>6</v>
      </c>
      <c r="C475" t="s">
        <v>225</v>
      </c>
      <c r="D475"/>
      <c r="E475"/>
    </row>
    <row r="476" spans="1:5" x14ac:dyDescent="0.25">
      <c r="A476" t="s">
        <v>180</v>
      </c>
      <c r="B476" t="s">
        <v>0</v>
      </c>
      <c r="C476" t="s">
        <v>226</v>
      </c>
      <c r="D476" t="s">
        <v>226</v>
      </c>
      <c r="E476" t="s">
        <v>226</v>
      </c>
    </row>
    <row r="477" spans="1:5" x14ac:dyDescent="0.25">
      <c r="A477" t="s">
        <v>180</v>
      </c>
      <c r="B477" t="s">
        <v>6</v>
      </c>
      <c r="C477" t="s">
        <v>226</v>
      </c>
      <c r="D477" t="s">
        <v>226</v>
      </c>
      <c r="E477" t="s">
        <v>226</v>
      </c>
    </row>
    <row r="478" spans="1:5" x14ac:dyDescent="0.25">
      <c r="A478" t="s">
        <v>411</v>
      </c>
      <c r="B478" t="s">
        <v>0</v>
      </c>
      <c r="C478" t="s">
        <v>225</v>
      </c>
      <c r="D478"/>
      <c r="E478"/>
    </row>
    <row r="479" spans="1:5" x14ac:dyDescent="0.25">
      <c r="A479" t="s">
        <v>411</v>
      </c>
      <c r="B479" t="s">
        <v>6</v>
      </c>
      <c r="C479" t="s">
        <v>225</v>
      </c>
      <c r="D479"/>
      <c r="E479"/>
    </row>
    <row r="480" spans="1:5" x14ac:dyDescent="0.25">
      <c r="A480" t="s">
        <v>181</v>
      </c>
      <c r="B480" t="s">
        <v>0</v>
      </c>
      <c r="C480" t="s">
        <v>225</v>
      </c>
      <c r="D480"/>
      <c r="E480"/>
    </row>
    <row r="481" spans="1:5" x14ac:dyDescent="0.25">
      <c r="A481" t="s">
        <v>181</v>
      </c>
      <c r="B481" t="s">
        <v>6</v>
      </c>
      <c r="C481" t="s">
        <v>225</v>
      </c>
      <c r="D481"/>
      <c r="E481"/>
    </row>
    <row r="482" spans="1:5" x14ac:dyDescent="0.25">
      <c r="A482" t="s">
        <v>667</v>
      </c>
      <c r="B482" t="s">
        <v>0</v>
      </c>
      <c r="C482" t="s">
        <v>226</v>
      </c>
      <c r="D482" t="s">
        <v>225</v>
      </c>
      <c r="E482" t="s">
        <v>225</v>
      </c>
    </row>
    <row r="483" spans="1:5" x14ac:dyDescent="0.25">
      <c r="A483" t="s">
        <v>667</v>
      </c>
      <c r="B483" t="s">
        <v>6</v>
      </c>
      <c r="C483" t="s">
        <v>225</v>
      </c>
      <c r="D483"/>
      <c r="E483"/>
    </row>
    <row r="484" spans="1:5" x14ac:dyDescent="0.25">
      <c r="A484" t="s">
        <v>182</v>
      </c>
      <c r="B484" t="s">
        <v>0</v>
      </c>
      <c r="C484" t="s">
        <v>226</v>
      </c>
      <c r="D484" t="s">
        <v>225</v>
      </c>
      <c r="E484" t="s">
        <v>225</v>
      </c>
    </row>
    <row r="485" spans="1:5" x14ac:dyDescent="0.25">
      <c r="A485" t="s">
        <v>182</v>
      </c>
      <c r="B485" t="s">
        <v>6</v>
      </c>
      <c r="C485" t="s">
        <v>225</v>
      </c>
      <c r="D485"/>
      <c r="E485"/>
    </row>
    <row r="486" spans="1:5" x14ac:dyDescent="0.25">
      <c r="A486" t="s">
        <v>668</v>
      </c>
      <c r="B486" t="s">
        <v>0</v>
      </c>
      <c r="C486" t="s">
        <v>225</v>
      </c>
      <c r="D486"/>
      <c r="E486"/>
    </row>
    <row r="487" spans="1:5" x14ac:dyDescent="0.25">
      <c r="A487" t="s">
        <v>668</v>
      </c>
      <c r="B487" t="s">
        <v>6</v>
      </c>
      <c r="C487" t="s">
        <v>225</v>
      </c>
      <c r="D487"/>
      <c r="E487"/>
    </row>
    <row r="488" spans="1:5" x14ac:dyDescent="0.25">
      <c r="A488" t="s">
        <v>183</v>
      </c>
      <c r="B488" t="s">
        <v>0</v>
      </c>
      <c r="C488" t="s">
        <v>225</v>
      </c>
      <c r="D488"/>
      <c r="E488"/>
    </row>
    <row r="489" spans="1:5" x14ac:dyDescent="0.25">
      <c r="A489" t="s">
        <v>183</v>
      </c>
      <c r="B489" t="s">
        <v>6</v>
      </c>
      <c r="C489" t="s">
        <v>225</v>
      </c>
      <c r="D489"/>
      <c r="E489"/>
    </row>
    <row r="490" spans="1:5" x14ac:dyDescent="0.25">
      <c r="A490" t="s">
        <v>184</v>
      </c>
      <c r="B490" t="s">
        <v>0</v>
      </c>
      <c r="C490" t="s">
        <v>226</v>
      </c>
      <c r="D490" t="s">
        <v>226</v>
      </c>
      <c r="E490" t="s">
        <v>225</v>
      </c>
    </row>
    <row r="491" spans="1:5" x14ac:dyDescent="0.25">
      <c r="A491" t="s">
        <v>184</v>
      </c>
      <c r="B491" t="s">
        <v>6</v>
      </c>
      <c r="C491" t="s">
        <v>225</v>
      </c>
      <c r="D491"/>
      <c r="E491"/>
    </row>
    <row r="492" spans="1:5" x14ac:dyDescent="0.25">
      <c r="A492" t="s">
        <v>185</v>
      </c>
      <c r="B492" t="s">
        <v>0</v>
      </c>
      <c r="C492" t="s">
        <v>226</v>
      </c>
      <c r="D492" t="s">
        <v>226</v>
      </c>
      <c r="E492" t="s">
        <v>226</v>
      </c>
    </row>
    <row r="493" spans="1:5" x14ac:dyDescent="0.25">
      <c r="A493" t="s">
        <v>185</v>
      </c>
      <c r="B493" t="s">
        <v>6</v>
      </c>
      <c r="C493" t="s">
        <v>225</v>
      </c>
      <c r="D493"/>
      <c r="E493"/>
    </row>
    <row r="494" spans="1:5" x14ac:dyDescent="0.25">
      <c r="A494" t="s">
        <v>186</v>
      </c>
      <c r="B494" t="s">
        <v>0</v>
      </c>
      <c r="C494" t="s">
        <v>225</v>
      </c>
      <c r="D494"/>
      <c r="E494"/>
    </row>
    <row r="495" spans="1:5" x14ac:dyDescent="0.25">
      <c r="A495" t="s">
        <v>186</v>
      </c>
      <c r="B495" t="s">
        <v>6</v>
      </c>
      <c r="C495" t="s">
        <v>225</v>
      </c>
      <c r="D495"/>
      <c r="E495"/>
    </row>
    <row r="496" spans="1:5" x14ac:dyDescent="0.25">
      <c r="A496" t="s">
        <v>187</v>
      </c>
      <c r="B496" t="s">
        <v>0</v>
      </c>
      <c r="C496" t="s">
        <v>225</v>
      </c>
      <c r="D496"/>
      <c r="E496"/>
    </row>
    <row r="497" spans="1:5" x14ac:dyDescent="0.25">
      <c r="A497" t="s">
        <v>187</v>
      </c>
      <c r="B497" t="s">
        <v>6</v>
      </c>
      <c r="C497" t="s">
        <v>225</v>
      </c>
      <c r="D497"/>
      <c r="E497"/>
    </row>
    <row r="498" spans="1:5" x14ac:dyDescent="0.25">
      <c r="A498" t="s">
        <v>669</v>
      </c>
      <c r="B498" t="s">
        <v>0</v>
      </c>
      <c r="C498" t="s">
        <v>226</v>
      </c>
      <c r="D498" t="s">
        <v>226</v>
      </c>
      <c r="E498" t="s">
        <v>225</v>
      </c>
    </row>
    <row r="499" spans="1:5" x14ac:dyDescent="0.25">
      <c r="A499" t="s">
        <v>669</v>
      </c>
      <c r="B499" t="s">
        <v>6</v>
      </c>
      <c r="C499" t="s">
        <v>226</v>
      </c>
      <c r="D499" t="s">
        <v>226</v>
      </c>
      <c r="E499" t="s">
        <v>225</v>
      </c>
    </row>
    <row r="500" spans="1:5" x14ac:dyDescent="0.25">
      <c r="A500" t="s">
        <v>188</v>
      </c>
      <c r="B500" t="s">
        <v>0</v>
      </c>
      <c r="C500" t="s">
        <v>225</v>
      </c>
      <c r="D500"/>
      <c r="E500"/>
    </row>
    <row r="501" spans="1:5" x14ac:dyDescent="0.25">
      <c r="A501" t="s">
        <v>188</v>
      </c>
      <c r="B501" t="s">
        <v>6</v>
      </c>
      <c r="C501" t="s">
        <v>225</v>
      </c>
      <c r="D501"/>
      <c r="E501"/>
    </row>
    <row r="502" spans="1:5" x14ac:dyDescent="0.25">
      <c r="A502" t="s">
        <v>656</v>
      </c>
      <c r="B502" t="s">
        <v>0</v>
      </c>
      <c r="C502" t="s">
        <v>225</v>
      </c>
      <c r="D502"/>
      <c r="E502"/>
    </row>
    <row r="503" spans="1:5" x14ac:dyDescent="0.25">
      <c r="A503" t="s">
        <v>656</v>
      </c>
      <c r="B503" t="s">
        <v>6</v>
      </c>
      <c r="C503" t="s">
        <v>225</v>
      </c>
      <c r="D503"/>
      <c r="E503"/>
    </row>
    <row r="504" spans="1:5" x14ac:dyDescent="0.25">
      <c r="A504" t="s">
        <v>670</v>
      </c>
      <c r="B504" t="s">
        <v>0</v>
      </c>
      <c r="C504" t="s">
        <v>225</v>
      </c>
      <c r="D504"/>
      <c r="E504"/>
    </row>
    <row r="505" spans="1:5" x14ac:dyDescent="0.25">
      <c r="A505" t="s">
        <v>670</v>
      </c>
      <c r="B505" t="s">
        <v>6</v>
      </c>
      <c r="C505" t="s">
        <v>225</v>
      </c>
      <c r="D505"/>
      <c r="E505"/>
    </row>
    <row r="506" spans="1:5" x14ac:dyDescent="0.25">
      <c r="A506" t="s">
        <v>189</v>
      </c>
      <c r="B506" t="s">
        <v>0</v>
      </c>
      <c r="C506" t="s">
        <v>225</v>
      </c>
      <c r="D506"/>
      <c r="E506"/>
    </row>
    <row r="507" spans="1:5" x14ac:dyDescent="0.25">
      <c r="A507" t="s">
        <v>189</v>
      </c>
      <c r="B507" t="s">
        <v>6</v>
      </c>
      <c r="C507" t="s">
        <v>225</v>
      </c>
      <c r="D507"/>
      <c r="E507"/>
    </row>
    <row r="508" spans="1:5" x14ac:dyDescent="0.25">
      <c r="A508" t="s">
        <v>190</v>
      </c>
      <c r="B508" t="s">
        <v>0</v>
      </c>
      <c r="C508" t="s">
        <v>225</v>
      </c>
      <c r="D508"/>
      <c r="E508"/>
    </row>
    <row r="509" spans="1:5" x14ac:dyDescent="0.25">
      <c r="A509" t="s">
        <v>190</v>
      </c>
      <c r="B509" t="s">
        <v>6</v>
      </c>
      <c r="C509" t="s">
        <v>225</v>
      </c>
      <c r="D509"/>
      <c r="E509"/>
    </row>
    <row r="510" spans="1:5" x14ac:dyDescent="0.25">
      <c r="A510" t="s">
        <v>191</v>
      </c>
      <c r="B510" t="s">
        <v>0</v>
      </c>
      <c r="C510" t="s">
        <v>226</v>
      </c>
      <c r="D510" t="s">
        <v>226</v>
      </c>
      <c r="E510" t="s">
        <v>225</v>
      </c>
    </row>
    <row r="511" spans="1:5" x14ac:dyDescent="0.25">
      <c r="A511" t="s">
        <v>191</v>
      </c>
      <c r="B511" t="s">
        <v>6</v>
      </c>
      <c r="C511" t="s">
        <v>225</v>
      </c>
      <c r="D511"/>
      <c r="E511"/>
    </row>
    <row r="512" spans="1:5" x14ac:dyDescent="0.25">
      <c r="A512" t="s">
        <v>412</v>
      </c>
      <c r="B512" t="s">
        <v>0</v>
      </c>
      <c r="C512" t="s">
        <v>225</v>
      </c>
      <c r="D512"/>
      <c r="E512"/>
    </row>
    <row r="513" spans="1:5" x14ac:dyDescent="0.25">
      <c r="A513" t="s">
        <v>412</v>
      </c>
      <c r="B513" t="s">
        <v>6</v>
      </c>
      <c r="C513" t="s">
        <v>225</v>
      </c>
      <c r="D513"/>
      <c r="E513"/>
    </row>
    <row r="514" spans="1:5" x14ac:dyDescent="0.25">
      <c r="A514" t="s">
        <v>291</v>
      </c>
      <c r="B514" t="s">
        <v>0</v>
      </c>
      <c r="C514" t="s">
        <v>225</v>
      </c>
      <c r="D514"/>
      <c r="E514"/>
    </row>
    <row r="515" spans="1:5" x14ac:dyDescent="0.25">
      <c r="A515" t="s">
        <v>291</v>
      </c>
      <c r="B515" t="s">
        <v>6</v>
      </c>
      <c r="C515" t="s">
        <v>225</v>
      </c>
      <c r="D515"/>
      <c r="E515"/>
    </row>
    <row r="516" spans="1:5" x14ac:dyDescent="0.25">
      <c r="A516" t="s">
        <v>292</v>
      </c>
      <c r="B516" t="s">
        <v>0</v>
      </c>
      <c r="C516" t="s">
        <v>225</v>
      </c>
      <c r="D516"/>
      <c r="E516"/>
    </row>
    <row r="517" spans="1:5" x14ac:dyDescent="0.25">
      <c r="A517" t="s">
        <v>292</v>
      </c>
      <c r="B517" t="s">
        <v>6</v>
      </c>
      <c r="C517" t="s">
        <v>225</v>
      </c>
      <c r="D517"/>
      <c r="E517"/>
    </row>
    <row r="518" spans="1:5" x14ac:dyDescent="0.25">
      <c r="A518" t="s">
        <v>192</v>
      </c>
      <c r="B518" t="s">
        <v>0</v>
      </c>
      <c r="C518" t="s">
        <v>225</v>
      </c>
      <c r="D518"/>
      <c r="E518"/>
    </row>
    <row r="519" spans="1:5" x14ac:dyDescent="0.25">
      <c r="A519" t="s">
        <v>192</v>
      </c>
      <c r="B519" t="s">
        <v>6</v>
      </c>
      <c r="C519" t="s">
        <v>225</v>
      </c>
      <c r="D519"/>
      <c r="E519"/>
    </row>
    <row r="520" spans="1:5" x14ac:dyDescent="0.25">
      <c r="A520" t="s">
        <v>657</v>
      </c>
      <c r="B520" t="s">
        <v>0</v>
      </c>
      <c r="C520" t="s">
        <v>225</v>
      </c>
      <c r="D520"/>
      <c r="E520"/>
    </row>
    <row r="521" spans="1:5" x14ac:dyDescent="0.25">
      <c r="A521" t="s">
        <v>657</v>
      </c>
      <c r="B521" t="s">
        <v>6</v>
      </c>
      <c r="C521" t="s">
        <v>225</v>
      </c>
      <c r="D521"/>
      <c r="E521"/>
    </row>
    <row r="522" spans="1:5" x14ac:dyDescent="0.25">
      <c r="A522" t="s">
        <v>193</v>
      </c>
      <c r="B522" t="s">
        <v>0</v>
      </c>
      <c r="C522" t="s">
        <v>225</v>
      </c>
      <c r="D522"/>
      <c r="E522"/>
    </row>
    <row r="523" spans="1:5" x14ac:dyDescent="0.25">
      <c r="A523" t="s">
        <v>193</v>
      </c>
      <c r="B523" t="s">
        <v>6</v>
      </c>
      <c r="C523" t="s">
        <v>225</v>
      </c>
      <c r="D523"/>
      <c r="E523"/>
    </row>
    <row r="524" spans="1:5" x14ac:dyDescent="0.25">
      <c r="A524" t="s">
        <v>413</v>
      </c>
      <c r="B524" t="s">
        <v>0</v>
      </c>
      <c r="C524" t="s">
        <v>225</v>
      </c>
      <c r="D524"/>
      <c r="E524"/>
    </row>
    <row r="525" spans="1:5" x14ac:dyDescent="0.25">
      <c r="A525" t="s">
        <v>413</v>
      </c>
      <c r="B525" t="s">
        <v>6</v>
      </c>
      <c r="C525" t="s">
        <v>225</v>
      </c>
      <c r="D525"/>
      <c r="E525"/>
    </row>
    <row r="526" spans="1:5" x14ac:dyDescent="0.25">
      <c r="A526" t="s">
        <v>175</v>
      </c>
      <c r="B526" t="s">
        <v>0</v>
      </c>
      <c r="C526" t="s">
        <v>225</v>
      </c>
      <c r="D526"/>
      <c r="E526"/>
    </row>
    <row r="527" spans="1:5" x14ac:dyDescent="0.25">
      <c r="A527" t="s">
        <v>175</v>
      </c>
      <c r="B527" t="s">
        <v>6</v>
      </c>
      <c r="C527" t="s">
        <v>225</v>
      </c>
      <c r="D527"/>
      <c r="E527"/>
    </row>
    <row r="528" spans="1:5" x14ac:dyDescent="0.25">
      <c r="A528" t="s">
        <v>194</v>
      </c>
      <c r="B528" t="s">
        <v>0</v>
      </c>
      <c r="C528" t="s">
        <v>225</v>
      </c>
      <c r="D528"/>
      <c r="E528"/>
    </row>
    <row r="529" spans="1:5" x14ac:dyDescent="0.25">
      <c r="A529" t="s">
        <v>194</v>
      </c>
      <c r="B529" t="s">
        <v>6</v>
      </c>
      <c r="C529" t="s">
        <v>225</v>
      </c>
      <c r="D529"/>
      <c r="E529"/>
    </row>
    <row r="530" spans="1:5" x14ac:dyDescent="0.25">
      <c r="A530" t="s">
        <v>414</v>
      </c>
      <c r="B530" t="s">
        <v>0</v>
      </c>
      <c r="C530" t="s">
        <v>226</v>
      </c>
      <c r="D530" t="s">
        <v>226</v>
      </c>
      <c r="E530" t="s">
        <v>226</v>
      </c>
    </row>
    <row r="531" spans="1:5" x14ac:dyDescent="0.25">
      <c r="A531" t="s">
        <v>414</v>
      </c>
      <c r="B531" t="s">
        <v>6</v>
      </c>
      <c r="C531" t="s">
        <v>226</v>
      </c>
      <c r="D531" t="s">
        <v>226</v>
      </c>
      <c r="E531" t="s">
        <v>226</v>
      </c>
    </row>
    <row r="532" spans="1:5" x14ac:dyDescent="0.25">
      <c r="A532" t="s">
        <v>195</v>
      </c>
      <c r="B532" t="s">
        <v>0</v>
      </c>
      <c r="C532" t="s">
        <v>225</v>
      </c>
      <c r="D532"/>
      <c r="E532"/>
    </row>
    <row r="533" spans="1:5" x14ac:dyDescent="0.25">
      <c r="A533" t="s">
        <v>195</v>
      </c>
      <c r="B533" t="s">
        <v>6</v>
      </c>
      <c r="C533" t="s">
        <v>225</v>
      </c>
      <c r="D533"/>
      <c r="E533"/>
    </row>
    <row r="534" spans="1:5" x14ac:dyDescent="0.25">
      <c r="A534" t="s">
        <v>196</v>
      </c>
      <c r="B534" t="s">
        <v>0</v>
      </c>
      <c r="C534" t="s">
        <v>225</v>
      </c>
      <c r="D534"/>
      <c r="E534"/>
    </row>
    <row r="535" spans="1:5" x14ac:dyDescent="0.25">
      <c r="A535" t="s">
        <v>196</v>
      </c>
      <c r="B535" t="s">
        <v>6</v>
      </c>
      <c r="C535" t="s">
        <v>225</v>
      </c>
      <c r="D535"/>
      <c r="E535"/>
    </row>
    <row r="536" spans="1:5" x14ac:dyDescent="0.25">
      <c r="A536" t="s">
        <v>197</v>
      </c>
      <c r="B536" t="s">
        <v>0</v>
      </c>
      <c r="C536" t="s">
        <v>225</v>
      </c>
      <c r="D536"/>
      <c r="E536"/>
    </row>
    <row r="537" spans="1:5" x14ac:dyDescent="0.25">
      <c r="A537" t="s">
        <v>197</v>
      </c>
      <c r="B537" t="s">
        <v>6</v>
      </c>
      <c r="C537" t="s">
        <v>225</v>
      </c>
      <c r="D537"/>
      <c r="E537"/>
    </row>
    <row r="538" spans="1:5" x14ac:dyDescent="0.25">
      <c r="A538" t="s">
        <v>198</v>
      </c>
      <c r="B538" t="s">
        <v>0</v>
      </c>
      <c r="C538" t="s">
        <v>226</v>
      </c>
      <c r="D538" t="s">
        <v>225</v>
      </c>
      <c r="E538" t="s">
        <v>225</v>
      </c>
    </row>
    <row r="539" spans="1:5" x14ac:dyDescent="0.25">
      <c r="A539" t="s">
        <v>198</v>
      </c>
      <c r="B539" t="s">
        <v>6</v>
      </c>
      <c r="C539" t="s">
        <v>226</v>
      </c>
      <c r="D539" t="s">
        <v>225</v>
      </c>
      <c r="E539" t="s">
        <v>225</v>
      </c>
    </row>
    <row r="540" spans="1:5" x14ac:dyDescent="0.25">
      <c r="A540" t="s">
        <v>199</v>
      </c>
      <c r="B540" t="s">
        <v>0</v>
      </c>
      <c r="C540" t="s">
        <v>225</v>
      </c>
      <c r="D540"/>
      <c r="E540"/>
    </row>
    <row r="541" spans="1:5" x14ac:dyDescent="0.25">
      <c r="A541" t="s">
        <v>199</v>
      </c>
      <c r="B541" t="s">
        <v>6</v>
      </c>
      <c r="C541" t="s">
        <v>225</v>
      </c>
      <c r="D541"/>
      <c r="E541"/>
    </row>
    <row r="542" spans="1:5" x14ac:dyDescent="0.25">
      <c r="A542" t="s">
        <v>200</v>
      </c>
      <c r="B542" t="s">
        <v>0</v>
      </c>
      <c r="C542" t="s">
        <v>225</v>
      </c>
      <c r="D542"/>
      <c r="E542"/>
    </row>
    <row r="543" spans="1:5" x14ac:dyDescent="0.25">
      <c r="A543" t="s">
        <v>200</v>
      </c>
      <c r="B543" t="s">
        <v>6</v>
      </c>
      <c r="C543" t="s">
        <v>225</v>
      </c>
      <c r="D543"/>
      <c r="E543"/>
    </row>
    <row r="544" spans="1:5" x14ac:dyDescent="0.25">
      <c r="A544" t="s">
        <v>201</v>
      </c>
      <c r="B544" t="s">
        <v>0</v>
      </c>
      <c r="C544" t="s">
        <v>225</v>
      </c>
      <c r="D544"/>
      <c r="E544"/>
    </row>
    <row r="545" spans="1:5" x14ac:dyDescent="0.25">
      <c r="A545" t="s">
        <v>201</v>
      </c>
      <c r="B545" t="s">
        <v>6</v>
      </c>
      <c r="C545" t="s">
        <v>225</v>
      </c>
      <c r="D545"/>
      <c r="E545"/>
    </row>
    <row r="546" spans="1:5" x14ac:dyDescent="0.25">
      <c r="A546" t="s">
        <v>202</v>
      </c>
      <c r="B546" t="s">
        <v>0</v>
      </c>
      <c r="C546" t="s">
        <v>225</v>
      </c>
      <c r="D546"/>
      <c r="E546"/>
    </row>
    <row r="547" spans="1:5" x14ac:dyDescent="0.25">
      <c r="A547" t="s">
        <v>202</v>
      </c>
      <c r="B547" t="s">
        <v>6</v>
      </c>
      <c r="C547" t="s">
        <v>225</v>
      </c>
      <c r="D547"/>
      <c r="E547"/>
    </row>
    <row r="548" spans="1:5" x14ac:dyDescent="0.25">
      <c r="A548" t="s">
        <v>203</v>
      </c>
      <c r="B548" t="s">
        <v>0</v>
      </c>
      <c r="C548" t="s">
        <v>226</v>
      </c>
      <c r="D548" t="s">
        <v>226</v>
      </c>
      <c r="E548" t="s">
        <v>226</v>
      </c>
    </row>
    <row r="549" spans="1:5" x14ac:dyDescent="0.25">
      <c r="A549" t="s">
        <v>203</v>
      </c>
      <c r="B549" t="s">
        <v>6</v>
      </c>
      <c r="C549" t="s">
        <v>226</v>
      </c>
      <c r="D549" t="s">
        <v>226</v>
      </c>
      <c r="E549" t="s">
        <v>226</v>
      </c>
    </row>
    <row r="550" spans="1:5" x14ac:dyDescent="0.25">
      <c r="A550" t="s">
        <v>204</v>
      </c>
      <c r="B550" t="s">
        <v>0</v>
      </c>
      <c r="C550" t="s">
        <v>226</v>
      </c>
      <c r="D550" t="s">
        <v>226</v>
      </c>
      <c r="E550" t="s">
        <v>225</v>
      </c>
    </row>
    <row r="551" spans="1:5" x14ac:dyDescent="0.25">
      <c r="A551" t="s">
        <v>204</v>
      </c>
      <c r="B551" t="s">
        <v>6</v>
      </c>
      <c r="C551" t="s">
        <v>226</v>
      </c>
      <c r="D551" t="s">
        <v>226</v>
      </c>
      <c r="E551" t="s">
        <v>225</v>
      </c>
    </row>
    <row r="552" spans="1:5" x14ac:dyDescent="0.25">
      <c r="A552" t="s">
        <v>205</v>
      </c>
      <c r="B552" t="s">
        <v>0</v>
      </c>
      <c r="C552" t="s">
        <v>225</v>
      </c>
      <c r="D552"/>
      <c r="E552"/>
    </row>
    <row r="553" spans="1:5" x14ac:dyDescent="0.25">
      <c r="A553" t="s">
        <v>205</v>
      </c>
      <c r="B553" t="s">
        <v>6</v>
      </c>
      <c r="C553" t="s">
        <v>225</v>
      </c>
      <c r="D553"/>
      <c r="E553"/>
    </row>
    <row r="554" spans="1:5" x14ac:dyDescent="0.25">
      <c r="A554" t="s">
        <v>297</v>
      </c>
      <c r="B554" t="s">
        <v>0</v>
      </c>
      <c r="C554" t="s">
        <v>226</v>
      </c>
      <c r="D554" t="s">
        <v>226</v>
      </c>
      <c r="E554" t="s">
        <v>225</v>
      </c>
    </row>
    <row r="555" spans="1:5" x14ac:dyDescent="0.25">
      <c r="A555" t="s">
        <v>297</v>
      </c>
      <c r="B555" t="s">
        <v>6</v>
      </c>
      <c r="C555" t="s">
        <v>226</v>
      </c>
      <c r="D555" t="s">
        <v>226</v>
      </c>
      <c r="E555" t="s">
        <v>225</v>
      </c>
    </row>
    <row r="556" spans="1:5" x14ac:dyDescent="0.25">
      <c r="A556" t="s">
        <v>206</v>
      </c>
      <c r="B556" t="s">
        <v>0</v>
      </c>
      <c r="C556" t="s">
        <v>225</v>
      </c>
      <c r="D556"/>
      <c r="E556"/>
    </row>
    <row r="557" spans="1:5" x14ac:dyDescent="0.25">
      <c r="A557" t="s">
        <v>206</v>
      </c>
      <c r="B557" t="s">
        <v>6</v>
      </c>
      <c r="C557" t="s">
        <v>225</v>
      </c>
      <c r="D557"/>
      <c r="E557"/>
    </row>
    <row r="558" spans="1:5" x14ac:dyDescent="0.25">
      <c r="A558" t="s">
        <v>207</v>
      </c>
      <c r="B558" t="s">
        <v>0</v>
      </c>
      <c r="C558" t="s">
        <v>225</v>
      </c>
      <c r="D558"/>
      <c r="E558"/>
    </row>
    <row r="559" spans="1:5" x14ac:dyDescent="0.25">
      <c r="A559" t="s">
        <v>207</v>
      </c>
      <c r="B559" t="s">
        <v>6</v>
      </c>
      <c r="C559" t="s">
        <v>225</v>
      </c>
      <c r="D559"/>
      <c r="E559"/>
    </row>
    <row r="560" spans="1:5" x14ac:dyDescent="0.25">
      <c r="A560" t="s">
        <v>208</v>
      </c>
      <c r="B560" t="s">
        <v>0</v>
      </c>
      <c r="C560" t="s">
        <v>225</v>
      </c>
      <c r="D560"/>
      <c r="E560"/>
    </row>
    <row r="561" spans="1:5" x14ac:dyDescent="0.25">
      <c r="A561" t="s">
        <v>208</v>
      </c>
      <c r="B561" t="s">
        <v>6</v>
      </c>
      <c r="C561" t="s">
        <v>225</v>
      </c>
      <c r="D561"/>
      <c r="E561"/>
    </row>
    <row r="562" spans="1:5" x14ac:dyDescent="0.25">
      <c r="A562" t="s">
        <v>415</v>
      </c>
      <c r="B562" t="s">
        <v>0</v>
      </c>
      <c r="C562" t="s">
        <v>225</v>
      </c>
      <c r="D562"/>
      <c r="E562"/>
    </row>
    <row r="563" spans="1:5" x14ac:dyDescent="0.25">
      <c r="A563" t="s">
        <v>415</v>
      </c>
      <c r="B563" t="s">
        <v>6</v>
      </c>
      <c r="C563" t="s">
        <v>225</v>
      </c>
      <c r="D563"/>
      <c r="E563"/>
    </row>
    <row r="564" spans="1:5" x14ac:dyDescent="0.25">
      <c r="A564" t="s">
        <v>209</v>
      </c>
      <c r="B564" t="s">
        <v>0</v>
      </c>
      <c r="C564" t="s">
        <v>225</v>
      </c>
      <c r="D564"/>
      <c r="E564"/>
    </row>
    <row r="565" spans="1:5" x14ac:dyDescent="0.25">
      <c r="A565" t="s">
        <v>209</v>
      </c>
      <c r="B565" t="s">
        <v>6</v>
      </c>
      <c r="C565" t="s">
        <v>225</v>
      </c>
      <c r="D565"/>
      <c r="E565"/>
    </row>
    <row r="566" spans="1:5" x14ac:dyDescent="0.25">
      <c r="A566" t="s">
        <v>671</v>
      </c>
      <c r="B566" t="s">
        <v>0</v>
      </c>
      <c r="C566" t="s">
        <v>225</v>
      </c>
      <c r="D566"/>
      <c r="E566"/>
    </row>
    <row r="567" spans="1:5" x14ac:dyDescent="0.25">
      <c r="A567" t="s">
        <v>671</v>
      </c>
      <c r="B567" t="s">
        <v>6</v>
      </c>
      <c r="C567" t="s">
        <v>225</v>
      </c>
      <c r="D567"/>
      <c r="E567"/>
    </row>
    <row r="568" spans="1:5" x14ac:dyDescent="0.25">
      <c r="A568" t="s">
        <v>210</v>
      </c>
      <c r="B568" t="s">
        <v>0</v>
      </c>
      <c r="C568" t="s">
        <v>225</v>
      </c>
      <c r="D568"/>
      <c r="E568"/>
    </row>
    <row r="569" spans="1:5" x14ac:dyDescent="0.25">
      <c r="A569" t="s">
        <v>210</v>
      </c>
      <c r="B569" t="s">
        <v>6</v>
      </c>
      <c r="C569" t="s">
        <v>225</v>
      </c>
      <c r="D569"/>
      <c r="E569"/>
    </row>
    <row r="570" spans="1:5" x14ac:dyDescent="0.25">
      <c r="A570" t="s">
        <v>211</v>
      </c>
      <c r="B570" t="s">
        <v>0</v>
      </c>
      <c r="C570" t="s">
        <v>225</v>
      </c>
      <c r="D570"/>
      <c r="E570"/>
    </row>
    <row r="571" spans="1:5" x14ac:dyDescent="0.25">
      <c r="A571" t="s">
        <v>211</v>
      </c>
      <c r="B571" t="s">
        <v>6</v>
      </c>
      <c r="C571" t="s">
        <v>225</v>
      </c>
      <c r="D571"/>
      <c r="E571"/>
    </row>
    <row r="572" spans="1:5" x14ac:dyDescent="0.25">
      <c r="A572" t="s">
        <v>212</v>
      </c>
      <c r="B572" t="s">
        <v>0</v>
      </c>
      <c r="C572" t="s">
        <v>225</v>
      </c>
      <c r="D572"/>
      <c r="E572"/>
    </row>
    <row r="573" spans="1:5" x14ac:dyDescent="0.25">
      <c r="A573" t="s">
        <v>212</v>
      </c>
      <c r="B573" t="s">
        <v>6</v>
      </c>
      <c r="C573" t="s">
        <v>225</v>
      </c>
      <c r="D573"/>
      <c r="E573"/>
    </row>
    <row r="574" spans="1:5" x14ac:dyDescent="0.25">
      <c r="A574" t="s">
        <v>672</v>
      </c>
      <c r="B574" t="s">
        <v>0</v>
      </c>
      <c r="C574" t="s">
        <v>226</v>
      </c>
      <c r="D574" t="s">
        <v>225</v>
      </c>
      <c r="E574" t="s">
        <v>225</v>
      </c>
    </row>
    <row r="575" spans="1:5" x14ac:dyDescent="0.25">
      <c r="A575" t="s">
        <v>672</v>
      </c>
      <c r="B575" t="s">
        <v>6</v>
      </c>
      <c r="C575" t="s">
        <v>225</v>
      </c>
      <c r="D575"/>
      <c r="E575"/>
    </row>
    <row r="576" spans="1:5" x14ac:dyDescent="0.25">
      <c r="A576" t="s">
        <v>673</v>
      </c>
      <c r="B576" t="s">
        <v>0</v>
      </c>
      <c r="C576" t="s">
        <v>225</v>
      </c>
      <c r="D576"/>
      <c r="E576"/>
    </row>
    <row r="577" spans="1:5" x14ac:dyDescent="0.25">
      <c r="A577" t="s">
        <v>673</v>
      </c>
      <c r="B577" t="s">
        <v>6</v>
      </c>
      <c r="C577" t="s">
        <v>225</v>
      </c>
      <c r="D577"/>
      <c r="E577"/>
    </row>
    <row r="578" spans="1:5" x14ac:dyDescent="0.25">
      <c r="A578" t="s">
        <v>213</v>
      </c>
      <c r="B578" t="s">
        <v>0</v>
      </c>
      <c r="C578" t="s">
        <v>225</v>
      </c>
      <c r="D578"/>
      <c r="E578"/>
    </row>
    <row r="579" spans="1:5" x14ac:dyDescent="0.25">
      <c r="A579" t="s">
        <v>213</v>
      </c>
      <c r="B579" t="s">
        <v>6</v>
      </c>
      <c r="C579" t="s">
        <v>225</v>
      </c>
      <c r="D579"/>
      <c r="E579"/>
    </row>
    <row r="580" spans="1:5" x14ac:dyDescent="0.25">
      <c r="A580" t="s">
        <v>416</v>
      </c>
      <c r="B580" t="s">
        <v>0</v>
      </c>
      <c r="C580" t="s">
        <v>226</v>
      </c>
      <c r="D580" t="s">
        <v>226</v>
      </c>
      <c r="E580" t="s">
        <v>225</v>
      </c>
    </row>
    <row r="581" spans="1:5" x14ac:dyDescent="0.25">
      <c r="A581" t="s">
        <v>416</v>
      </c>
      <c r="B581" t="s">
        <v>6</v>
      </c>
      <c r="C581" t="s">
        <v>226</v>
      </c>
      <c r="D581" t="s">
        <v>226</v>
      </c>
      <c r="E581" t="s">
        <v>225</v>
      </c>
    </row>
    <row r="582" spans="1:5" x14ac:dyDescent="0.25">
      <c r="A582" t="s">
        <v>214</v>
      </c>
      <c r="B582" t="s">
        <v>0</v>
      </c>
      <c r="C582" t="s">
        <v>226</v>
      </c>
      <c r="D582" t="s">
        <v>226</v>
      </c>
      <c r="E582" t="s">
        <v>225</v>
      </c>
    </row>
    <row r="583" spans="1:5" x14ac:dyDescent="0.25">
      <c r="A583" t="s">
        <v>214</v>
      </c>
      <c r="B583" t="s">
        <v>6</v>
      </c>
      <c r="C583" t="s">
        <v>225</v>
      </c>
      <c r="D583"/>
      <c r="E583"/>
    </row>
    <row r="584" spans="1:5" x14ac:dyDescent="0.25">
      <c r="A584" t="s">
        <v>215</v>
      </c>
      <c r="B584" t="s">
        <v>0</v>
      </c>
      <c r="C584" t="s">
        <v>225</v>
      </c>
      <c r="D584"/>
      <c r="E584"/>
    </row>
    <row r="585" spans="1:5" x14ac:dyDescent="0.25">
      <c r="A585" t="s">
        <v>215</v>
      </c>
      <c r="B585" t="s">
        <v>6</v>
      </c>
      <c r="C585" t="s">
        <v>225</v>
      </c>
      <c r="D585"/>
      <c r="E585"/>
    </row>
    <row r="586" spans="1:5" x14ac:dyDescent="0.25">
      <c r="A586" t="s">
        <v>417</v>
      </c>
      <c r="B586" t="s">
        <v>0</v>
      </c>
      <c r="C586" t="s">
        <v>225</v>
      </c>
      <c r="D586"/>
      <c r="E586"/>
    </row>
    <row r="587" spans="1:5" x14ac:dyDescent="0.25">
      <c r="A587" t="s">
        <v>417</v>
      </c>
      <c r="B587" t="s">
        <v>6</v>
      </c>
      <c r="C587" t="s">
        <v>225</v>
      </c>
      <c r="D587"/>
      <c r="E587"/>
    </row>
    <row r="588" spans="1:5" x14ac:dyDescent="0.25">
      <c r="A588" t="s">
        <v>216</v>
      </c>
      <c r="B588" t="s">
        <v>0</v>
      </c>
      <c r="C588" t="s">
        <v>225</v>
      </c>
      <c r="D588"/>
      <c r="E588"/>
    </row>
    <row r="589" spans="1:5" x14ac:dyDescent="0.25">
      <c r="A589" t="s">
        <v>216</v>
      </c>
      <c r="B589" t="s">
        <v>6</v>
      </c>
      <c r="C589" t="s">
        <v>225</v>
      </c>
      <c r="D589"/>
      <c r="E589"/>
    </row>
    <row r="590" spans="1:5" x14ac:dyDescent="0.25">
      <c r="A590" t="s">
        <v>217</v>
      </c>
      <c r="B590" t="s">
        <v>0</v>
      </c>
      <c r="C590" t="s">
        <v>225</v>
      </c>
      <c r="D590"/>
      <c r="E590"/>
    </row>
    <row r="591" spans="1:5" x14ac:dyDescent="0.25">
      <c r="A591" t="s">
        <v>217</v>
      </c>
      <c r="B591" t="s">
        <v>6</v>
      </c>
      <c r="C591" t="s">
        <v>225</v>
      </c>
      <c r="D591"/>
      <c r="E591"/>
    </row>
  </sheetData>
  <autoFilter ref="A7:E591"/>
  <mergeCells count="2">
    <mergeCell ref="A5:E5"/>
    <mergeCell ref="A6:E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1"/>
  <sheetViews>
    <sheetView topLeftCell="A5" workbookViewId="0">
      <pane ySplit="3" topLeftCell="A8" activePane="bottomLeft" state="frozen"/>
      <selection activeCell="A5" sqref="A5"/>
      <selection pane="bottomLeft" activeCell="A5" sqref="A5:C5"/>
    </sheetView>
  </sheetViews>
  <sheetFormatPr defaultRowHeight="15" x14ac:dyDescent="0.25"/>
  <cols>
    <col min="1" max="1" width="53.28515625" bestFit="1" customWidth="1"/>
    <col min="2" max="2" width="14.85546875" customWidth="1"/>
    <col min="3" max="3" width="17.42578125" style="39" customWidth="1"/>
  </cols>
  <sheetData>
    <row r="1" spans="1:5" hidden="1" x14ac:dyDescent="0.25">
      <c r="A1" s="46" t="s">
        <v>642</v>
      </c>
      <c r="B1" s="46" t="s">
        <v>226</v>
      </c>
      <c r="C1" s="47">
        <v>258</v>
      </c>
    </row>
    <row r="2" spans="1:5" hidden="1" x14ac:dyDescent="0.25">
      <c r="A2" s="46"/>
      <c r="B2" s="46" t="s">
        <v>225</v>
      </c>
      <c r="C2" s="47">
        <v>10</v>
      </c>
    </row>
    <row r="3" spans="1:5" hidden="1" x14ac:dyDescent="0.25">
      <c r="A3" s="46" t="s">
        <v>643</v>
      </c>
      <c r="B3" s="46" t="s">
        <v>226</v>
      </c>
      <c r="C3" s="47">
        <v>246</v>
      </c>
    </row>
    <row r="4" spans="1:5" hidden="1" x14ac:dyDescent="0.25">
      <c r="A4" s="46"/>
      <c r="B4" s="46" t="s">
        <v>225</v>
      </c>
      <c r="C4" s="47">
        <v>22</v>
      </c>
    </row>
    <row r="5" spans="1:5" s="38" customFormat="1" ht="36.75" customHeight="1" x14ac:dyDescent="0.25">
      <c r="A5" s="94" t="s">
        <v>712</v>
      </c>
      <c r="B5" s="94"/>
      <c r="C5" s="94"/>
      <c r="D5" s="68"/>
      <c r="E5" s="68"/>
    </row>
    <row r="6" spans="1:5" s="38" customFormat="1" ht="28.5" customHeight="1" x14ac:dyDescent="0.25">
      <c r="A6" s="95" t="s">
        <v>762</v>
      </c>
      <c r="B6" s="95"/>
      <c r="C6" s="95"/>
      <c r="D6" s="67"/>
      <c r="E6" s="67"/>
    </row>
    <row r="7" spans="1:5" ht="30" x14ac:dyDescent="0.25">
      <c r="A7" s="46" t="s">
        <v>219</v>
      </c>
      <c r="B7" s="46" t="s">
        <v>218</v>
      </c>
      <c r="C7" s="47" t="s">
        <v>692</v>
      </c>
    </row>
    <row r="8" spans="1:5" x14ac:dyDescent="0.25">
      <c r="A8" t="s">
        <v>1</v>
      </c>
      <c r="B8" t="s">
        <v>0</v>
      </c>
      <c r="C8" t="s">
        <v>226</v>
      </c>
    </row>
    <row r="9" spans="1:5" x14ac:dyDescent="0.25">
      <c r="A9" t="s">
        <v>1</v>
      </c>
      <c r="B9" t="s">
        <v>6</v>
      </c>
      <c r="C9" t="s">
        <v>226</v>
      </c>
    </row>
    <row r="10" spans="1:5" x14ac:dyDescent="0.25">
      <c r="A10" t="s">
        <v>7</v>
      </c>
      <c r="B10" t="s">
        <v>0</v>
      </c>
      <c r="C10" t="s">
        <v>226</v>
      </c>
    </row>
    <row r="11" spans="1:5" x14ac:dyDescent="0.25">
      <c r="A11" t="s">
        <v>7</v>
      </c>
      <c r="B11" t="s">
        <v>6</v>
      </c>
      <c r="C11" t="s">
        <v>226</v>
      </c>
    </row>
    <row r="12" spans="1:5" x14ac:dyDescent="0.25">
      <c r="A12" t="s">
        <v>8</v>
      </c>
      <c r="B12" t="s">
        <v>0</v>
      </c>
      <c r="C12" t="s">
        <v>226</v>
      </c>
    </row>
    <row r="13" spans="1:5" x14ac:dyDescent="0.25">
      <c r="A13" t="s">
        <v>8</v>
      </c>
      <c r="B13" t="s">
        <v>6</v>
      </c>
      <c r="C13" t="s">
        <v>226</v>
      </c>
    </row>
    <row r="14" spans="1:5" x14ac:dyDescent="0.25">
      <c r="A14" t="s">
        <v>658</v>
      </c>
      <c r="B14" t="s">
        <v>0</v>
      </c>
      <c r="C14" t="s">
        <v>226</v>
      </c>
    </row>
    <row r="15" spans="1:5" x14ac:dyDescent="0.25">
      <c r="A15" t="s">
        <v>658</v>
      </c>
      <c r="B15" t="s">
        <v>6</v>
      </c>
      <c r="C15" t="s">
        <v>226</v>
      </c>
    </row>
    <row r="16" spans="1:5" x14ac:dyDescent="0.25">
      <c r="A16" t="s">
        <v>9</v>
      </c>
      <c r="B16" t="s">
        <v>0</v>
      </c>
      <c r="C16" t="s">
        <v>226</v>
      </c>
    </row>
    <row r="17" spans="1:3" x14ac:dyDescent="0.25">
      <c r="A17" t="s">
        <v>9</v>
      </c>
      <c r="B17" t="s">
        <v>6</v>
      </c>
      <c r="C17" t="s">
        <v>226</v>
      </c>
    </row>
    <row r="18" spans="1:3" x14ac:dyDescent="0.25">
      <c r="A18" t="s">
        <v>10</v>
      </c>
      <c r="B18" t="s">
        <v>0</v>
      </c>
      <c r="C18" t="s">
        <v>226</v>
      </c>
    </row>
    <row r="19" spans="1:3" x14ac:dyDescent="0.25">
      <c r="A19" t="s">
        <v>10</v>
      </c>
      <c r="B19" t="s">
        <v>6</v>
      </c>
      <c r="C19" t="s">
        <v>226</v>
      </c>
    </row>
    <row r="20" spans="1:3" x14ac:dyDescent="0.25">
      <c r="A20" t="s">
        <v>11</v>
      </c>
      <c r="B20" t="s">
        <v>0</v>
      </c>
      <c r="C20" t="s">
        <v>226</v>
      </c>
    </row>
    <row r="21" spans="1:3" x14ac:dyDescent="0.25">
      <c r="A21" t="s">
        <v>11</v>
      </c>
      <c r="B21" t="s">
        <v>6</v>
      </c>
      <c r="C21" t="s">
        <v>226</v>
      </c>
    </row>
    <row r="22" spans="1:3" x14ac:dyDescent="0.25">
      <c r="A22" t="s">
        <v>12</v>
      </c>
      <c r="B22" t="s">
        <v>0</v>
      </c>
      <c r="C22" t="s">
        <v>226</v>
      </c>
    </row>
    <row r="23" spans="1:3" x14ac:dyDescent="0.25">
      <c r="A23" t="s">
        <v>12</v>
      </c>
      <c r="B23" t="s">
        <v>6</v>
      </c>
      <c r="C23" t="s">
        <v>226</v>
      </c>
    </row>
    <row r="24" spans="1:3" x14ac:dyDescent="0.25">
      <c r="A24" t="s">
        <v>13</v>
      </c>
      <c r="B24" t="s">
        <v>0</v>
      </c>
      <c r="C24" t="s">
        <v>226</v>
      </c>
    </row>
    <row r="25" spans="1:3" x14ac:dyDescent="0.25">
      <c r="A25" t="s">
        <v>13</v>
      </c>
      <c r="B25" t="s">
        <v>6</v>
      </c>
      <c r="C25" t="s">
        <v>226</v>
      </c>
    </row>
    <row r="26" spans="1:3" x14ac:dyDescent="0.25">
      <c r="A26" t="s">
        <v>14</v>
      </c>
      <c r="B26" t="s">
        <v>0</v>
      </c>
      <c r="C26" t="s">
        <v>226</v>
      </c>
    </row>
    <row r="27" spans="1:3" x14ac:dyDescent="0.25">
      <c r="A27" t="s">
        <v>14</v>
      </c>
      <c r="B27" t="s">
        <v>6</v>
      </c>
      <c r="C27" t="s">
        <v>226</v>
      </c>
    </row>
    <row r="28" spans="1:3" x14ac:dyDescent="0.25">
      <c r="A28" t="s">
        <v>15</v>
      </c>
      <c r="B28" t="s">
        <v>0</v>
      </c>
      <c r="C28" t="s">
        <v>226</v>
      </c>
    </row>
    <row r="29" spans="1:3" x14ac:dyDescent="0.25">
      <c r="A29" t="s">
        <v>15</v>
      </c>
      <c r="B29" t="s">
        <v>6</v>
      </c>
      <c r="C29" t="s">
        <v>226</v>
      </c>
    </row>
    <row r="30" spans="1:3" x14ac:dyDescent="0.25">
      <c r="A30" t="s">
        <v>16</v>
      </c>
      <c r="B30" t="s">
        <v>0</v>
      </c>
      <c r="C30" t="s">
        <v>226</v>
      </c>
    </row>
    <row r="31" spans="1:3" x14ac:dyDescent="0.25">
      <c r="A31" t="s">
        <v>16</v>
      </c>
      <c r="B31" t="s">
        <v>6</v>
      </c>
      <c r="C31" t="s">
        <v>226</v>
      </c>
    </row>
    <row r="32" spans="1:3" x14ac:dyDescent="0.25">
      <c r="A32" t="s">
        <v>17</v>
      </c>
      <c r="B32" t="s">
        <v>0</v>
      </c>
      <c r="C32" t="s">
        <v>226</v>
      </c>
    </row>
    <row r="33" spans="1:3" x14ac:dyDescent="0.25">
      <c r="A33" t="s">
        <v>17</v>
      </c>
      <c r="B33" t="s">
        <v>6</v>
      </c>
      <c r="C33" t="s">
        <v>226</v>
      </c>
    </row>
    <row r="34" spans="1:3" x14ac:dyDescent="0.25">
      <c r="A34" t="s">
        <v>380</v>
      </c>
      <c r="B34" t="s">
        <v>0</v>
      </c>
      <c r="C34" t="s">
        <v>226</v>
      </c>
    </row>
    <row r="35" spans="1:3" x14ac:dyDescent="0.25">
      <c r="A35" t="s">
        <v>380</v>
      </c>
      <c r="B35" t="s">
        <v>6</v>
      </c>
      <c r="C35" t="s">
        <v>226</v>
      </c>
    </row>
    <row r="36" spans="1:3" x14ac:dyDescent="0.25">
      <c r="A36" t="s">
        <v>18</v>
      </c>
      <c r="B36" t="s">
        <v>0</v>
      </c>
      <c r="C36" t="s">
        <v>226</v>
      </c>
    </row>
    <row r="37" spans="1:3" x14ac:dyDescent="0.25">
      <c r="A37" t="s">
        <v>18</v>
      </c>
      <c r="B37" t="s">
        <v>6</v>
      </c>
      <c r="C37" t="s">
        <v>226</v>
      </c>
    </row>
    <row r="38" spans="1:3" x14ac:dyDescent="0.25">
      <c r="A38" t="s">
        <v>19</v>
      </c>
      <c r="B38" t="s">
        <v>0</v>
      </c>
      <c r="C38" t="s">
        <v>226</v>
      </c>
    </row>
    <row r="39" spans="1:3" x14ac:dyDescent="0.25">
      <c r="A39" t="s">
        <v>19</v>
      </c>
      <c r="B39" t="s">
        <v>6</v>
      </c>
      <c r="C39" t="s">
        <v>226</v>
      </c>
    </row>
    <row r="40" spans="1:3" x14ac:dyDescent="0.25">
      <c r="A40" t="s">
        <v>20</v>
      </c>
      <c r="B40" t="s">
        <v>0</v>
      </c>
      <c r="C40" t="s">
        <v>226</v>
      </c>
    </row>
    <row r="41" spans="1:3" x14ac:dyDescent="0.25">
      <c r="A41" t="s">
        <v>20</v>
      </c>
      <c r="B41" t="s">
        <v>6</v>
      </c>
      <c r="C41" t="s">
        <v>226</v>
      </c>
    </row>
    <row r="42" spans="1:3" x14ac:dyDescent="0.25">
      <c r="A42" s="38" t="s">
        <v>21</v>
      </c>
      <c r="B42" s="38" t="s">
        <v>0</v>
      </c>
      <c r="C42" s="38" t="s">
        <v>226</v>
      </c>
    </row>
    <row r="43" spans="1:3" x14ac:dyDescent="0.25">
      <c r="A43" s="38" t="s">
        <v>21</v>
      </c>
      <c r="B43" s="38" t="s">
        <v>6</v>
      </c>
      <c r="C43" s="38" t="s">
        <v>226</v>
      </c>
    </row>
    <row r="44" spans="1:3" x14ac:dyDescent="0.25">
      <c r="A44" t="s">
        <v>22</v>
      </c>
      <c r="B44" t="s">
        <v>0</v>
      </c>
      <c r="C44" t="s">
        <v>226</v>
      </c>
    </row>
    <row r="45" spans="1:3" x14ac:dyDescent="0.25">
      <c r="A45" t="s">
        <v>22</v>
      </c>
      <c r="B45" t="s">
        <v>6</v>
      </c>
      <c r="C45" t="s">
        <v>226</v>
      </c>
    </row>
    <row r="46" spans="1:3" x14ac:dyDescent="0.25">
      <c r="A46" t="s">
        <v>23</v>
      </c>
      <c r="B46" t="s">
        <v>0</v>
      </c>
      <c r="C46" t="s">
        <v>226</v>
      </c>
    </row>
    <row r="47" spans="1:3" x14ac:dyDescent="0.25">
      <c r="A47" t="s">
        <v>23</v>
      </c>
      <c r="B47" t="s">
        <v>6</v>
      </c>
      <c r="C47" t="s">
        <v>225</v>
      </c>
    </row>
    <row r="48" spans="1:3" x14ac:dyDescent="0.25">
      <c r="A48" t="s">
        <v>24</v>
      </c>
      <c r="B48" t="s">
        <v>0</v>
      </c>
      <c r="C48" t="s">
        <v>226</v>
      </c>
    </row>
    <row r="49" spans="1:3" x14ac:dyDescent="0.25">
      <c r="A49" t="s">
        <v>24</v>
      </c>
      <c r="B49" t="s">
        <v>6</v>
      </c>
      <c r="C49" t="s">
        <v>226</v>
      </c>
    </row>
    <row r="50" spans="1:3" x14ac:dyDescent="0.25">
      <c r="A50" t="s">
        <v>25</v>
      </c>
      <c r="B50" t="s">
        <v>0</v>
      </c>
      <c r="C50" t="s">
        <v>226</v>
      </c>
    </row>
    <row r="51" spans="1:3" x14ac:dyDescent="0.25">
      <c r="A51" t="s">
        <v>25</v>
      </c>
      <c r="B51" t="s">
        <v>6</v>
      </c>
      <c r="C51" t="s">
        <v>226</v>
      </c>
    </row>
    <row r="52" spans="1:3" x14ac:dyDescent="0.25">
      <c r="A52" t="s">
        <v>381</v>
      </c>
      <c r="B52" t="s">
        <v>0</v>
      </c>
      <c r="C52" t="s">
        <v>226</v>
      </c>
    </row>
    <row r="53" spans="1:3" x14ac:dyDescent="0.25">
      <c r="A53" t="s">
        <v>381</v>
      </c>
      <c r="B53" t="s">
        <v>6</v>
      </c>
      <c r="C53" t="s">
        <v>226</v>
      </c>
    </row>
    <row r="54" spans="1:3" x14ac:dyDescent="0.25">
      <c r="A54" t="s">
        <v>26</v>
      </c>
      <c r="B54" t="s">
        <v>0</v>
      </c>
      <c r="C54" t="s">
        <v>226</v>
      </c>
    </row>
    <row r="55" spans="1:3" x14ac:dyDescent="0.25">
      <c r="A55" t="s">
        <v>26</v>
      </c>
      <c r="B55" t="s">
        <v>6</v>
      </c>
      <c r="C55" t="s">
        <v>226</v>
      </c>
    </row>
    <row r="56" spans="1:3" x14ac:dyDescent="0.25">
      <c r="A56" t="s">
        <v>382</v>
      </c>
      <c r="B56" t="s">
        <v>0</v>
      </c>
      <c r="C56" t="s">
        <v>226</v>
      </c>
    </row>
    <row r="57" spans="1:3" x14ac:dyDescent="0.25">
      <c r="A57" t="s">
        <v>382</v>
      </c>
      <c r="B57" t="s">
        <v>6</v>
      </c>
      <c r="C57" t="s">
        <v>226</v>
      </c>
    </row>
    <row r="58" spans="1:3" x14ac:dyDescent="0.25">
      <c r="A58" t="s">
        <v>27</v>
      </c>
      <c r="B58" t="s">
        <v>0</v>
      </c>
      <c r="C58" t="s">
        <v>226</v>
      </c>
    </row>
    <row r="59" spans="1:3" x14ac:dyDescent="0.25">
      <c r="A59" t="s">
        <v>27</v>
      </c>
      <c r="B59" t="s">
        <v>6</v>
      </c>
      <c r="C59" t="s">
        <v>226</v>
      </c>
    </row>
    <row r="60" spans="1:3" x14ac:dyDescent="0.25">
      <c r="A60" t="s">
        <v>28</v>
      </c>
      <c r="B60" t="s">
        <v>0</v>
      </c>
      <c r="C60" t="s">
        <v>226</v>
      </c>
    </row>
    <row r="61" spans="1:3" x14ac:dyDescent="0.25">
      <c r="A61" t="s">
        <v>28</v>
      </c>
      <c r="B61" t="s">
        <v>6</v>
      </c>
      <c r="C61" t="s">
        <v>226</v>
      </c>
    </row>
    <row r="62" spans="1:3" x14ac:dyDescent="0.25">
      <c r="A62" t="s">
        <v>383</v>
      </c>
      <c r="B62" t="s">
        <v>0</v>
      </c>
      <c r="C62" t="s">
        <v>225</v>
      </c>
    </row>
    <row r="63" spans="1:3" x14ac:dyDescent="0.25">
      <c r="A63" t="s">
        <v>383</v>
      </c>
      <c r="B63" t="s">
        <v>6</v>
      </c>
      <c r="C63" t="s">
        <v>225</v>
      </c>
    </row>
    <row r="64" spans="1:3" x14ac:dyDescent="0.25">
      <c r="A64" t="s">
        <v>29</v>
      </c>
      <c r="B64" t="s">
        <v>0</v>
      </c>
      <c r="C64" t="s">
        <v>226</v>
      </c>
    </row>
    <row r="65" spans="1:3" x14ac:dyDescent="0.25">
      <c r="A65" t="s">
        <v>29</v>
      </c>
      <c r="B65" t="s">
        <v>6</v>
      </c>
      <c r="C65" t="s">
        <v>226</v>
      </c>
    </row>
    <row r="66" spans="1:3" x14ac:dyDescent="0.25">
      <c r="A66" t="s">
        <v>30</v>
      </c>
      <c r="B66" t="s">
        <v>0</v>
      </c>
      <c r="C66" t="s">
        <v>226</v>
      </c>
    </row>
    <row r="67" spans="1:3" x14ac:dyDescent="0.25">
      <c r="A67" t="s">
        <v>30</v>
      </c>
      <c r="B67" t="s">
        <v>6</v>
      </c>
      <c r="C67" t="s">
        <v>226</v>
      </c>
    </row>
    <row r="68" spans="1:3" x14ac:dyDescent="0.25">
      <c r="A68" t="s">
        <v>31</v>
      </c>
      <c r="B68" t="s">
        <v>0</v>
      </c>
      <c r="C68" t="s">
        <v>226</v>
      </c>
    </row>
    <row r="69" spans="1:3" x14ac:dyDescent="0.25">
      <c r="A69" t="s">
        <v>31</v>
      </c>
      <c r="B69" t="s">
        <v>6</v>
      </c>
      <c r="C69" t="s">
        <v>226</v>
      </c>
    </row>
    <row r="70" spans="1:3" x14ac:dyDescent="0.25">
      <c r="A70" t="s">
        <v>32</v>
      </c>
      <c r="B70" t="s">
        <v>0</v>
      </c>
      <c r="C70" t="s">
        <v>226</v>
      </c>
    </row>
    <row r="71" spans="1:3" x14ac:dyDescent="0.25">
      <c r="A71" t="s">
        <v>32</v>
      </c>
      <c r="B71" t="s">
        <v>6</v>
      </c>
      <c r="C71" t="s">
        <v>226</v>
      </c>
    </row>
    <row r="72" spans="1:3" x14ac:dyDescent="0.25">
      <c r="A72" t="s">
        <v>384</v>
      </c>
      <c r="B72" t="s">
        <v>0</v>
      </c>
      <c r="C72" t="s">
        <v>226</v>
      </c>
    </row>
    <row r="73" spans="1:3" x14ac:dyDescent="0.25">
      <c r="A73" t="s">
        <v>384</v>
      </c>
      <c r="B73" t="s">
        <v>6</v>
      </c>
      <c r="C73" t="s">
        <v>226</v>
      </c>
    </row>
    <row r="74" spans="1:3" x14ac:dyDescent="0.25">
      <c r="A74" t="s">
        <v>247</v>
      </c>
      <c r="B74" t="s">
        <v>0</v>
      </c>
      <c r="C74" t="s">
        <v>225</v>
      </c>
    </row>
    <row r="75" spans="1:3" x14ac:dyDescent="0.25">
      <c r="A75" t="s">
        <v>247</v>
      </c>
      <c r="B75" t="s">
        <v>6</v>
      </c>
      <c r="C75" t="s">
        <v>225</v>
      </c>
    </row>
    <row r="76" spans="1:3" x14ac:dyDescent="0.25">
      <c r="A76" t="s">
        <v>248</v>
      </c>
      <c r="B76" t="s">
        <v>0</v>
      </c>
      <c r="C76" t="s">
        <v>226</v>
      </c>
    </row>
    <row r="77" spans="1:3" x14ac:dyDescent="0.25">
      <c r="A77" t="s">
        <v>248</v>
      </c>
      <c r="B77" t="s">
        <v>6</v>
      </c>
      <c r="C77" t="s">
        <v>226</v>
      </c>
    </row>
    <row r="78" spans="1:3" x14ac:dyDescent="0.25">
      <c r="A78" t="s">
        <v>249</v>
      </c>
      <c r="B78" t="s">
        <v>0</v>
      </c>
      <c r="C78" t="s">
        <v>226</v>
      </c>
    </row>
    <row r="79" spans="1:3" x14ac:dyDescent="0.25">
      <c r="A79" t="s">
        <v>249</v>
      </c>
      <c r="B79" t="s">
        <v>6</v>
      </c>
      <c r="C79" t="s">
        <v>226</v>
      </c>
    </row>
    <row r="80" spans="1:3" x14ac:dyDescent="0.25">
      <c r="A80" t="s">
        <v>385</v>
      </c>
      <c r="B80" t="s">
        <v>0</v>
      </c>
      <c r="C80" t="s">
        <v>226</v>
      </c>
    </row>
    <row r="81" spans="1:3" x14ac:dyDescent="0.25">
      <c r="A81" t="s">
        <v>385</v>
      </c>
      <c r="B81" t="s">
        <v>6</v>
      </c>
      <c r="C81" t="s">
        <v>226</v>
      </c>
    </row>
    <row r="82" spans="1:3" x14ac:dyDescent="0.25">
      <c r="A82" t="s">
        <v>33</v>
      </c>
      <c r="B82" t="s">
        <v>0</v>
      </c>
      <c r="C82" t="s">
        <v>226</v>
      </c>
    </row>
    <row r="83" spans="1:3" x14ac:dyDescent="0.25">
      <c r="A83" t="s">
        <v>33</v>
      </c>
      <c r="B83" t="s">
        <v>6</v>
      </c>
      <c r="C83" t="s">
        <v>226</v>
      </c>
    </row>
    <row r="84" spans="1:3" x14ac:dyDescent="0.25">
      <c r="A84" t="s">
        <v>34</v>
      </c>
      <c r="B84" t="s">
        <v>0</v>
      </c>
      <c r="C84" t="s">
        <v>226</v>
      </c>
    </row>
    <row r="85" spans="1:3" x14ac:dyDescent="0.25">
      <c r="A85" t="s">
        <v>34</v>
      </c>
      <c r="B85" t="s">
        <v>6</v>
      </c>
      <c r="C85" t="s">
        <v>226</v>
      </c>
    </row>
    <row r="86" spans="1:3" x14ac:dyDescent="0.25">
      <c r="A86" t="s">
        <v>35</v>
      </c>
      <c r="B86" t="s">
        <v>0</v>
      </c>
      <c r="C86" t="s">
        <v>226</v>
      </c>
    </row>
    <row r="87" spans="1:3" x14ac:dyDescent="0.25">
      <c r="A87" t="s">
        <v>35</v>
      </c>
      <c r="B87" t="s">
        <v>6</v>
      </c>
      <c r="C87" t="s">
        <v>226</v>
      </c>
    </row>
    <row r="88" spans="1:3" x14ac:dyDescent="0.25">
      <c r="A88" t="s">
        <v>250</v>
      </c>
      <c r="B88" t="s">
        <v>0</v>
      </c>
      <c r="C88" t="s">
        <v>226</v>
      </c>
    </row>
    <row r="89" spans="1:3" x14ac:dyDescent="0.25">
      <c r="A89" t="s">
        <v>250</v>
      </c>
      <c r="B89" t="s">
        <v>6</v>
      </c>
      <c r="C89" t="s">
        <v>226</v>
      </c>
    </row>
    <row r="90" spans="1:3" x14ac:dyDescent="0.25">
      <c r="A90" t="s">
        <v>36</v>
      </c>
      <c r="B90" t="s">
        <v>0</v>
      </c>
      <c r="C90" t="s">
        <v>226</v>
      </c>
    </row>
    <row r="91" spans="1:3" x14ac:dyDescent="0.25">
      <c r="A91" t="s">
        <v>36</v>
      </c>
      <c r="B91" t="s">
        <v>6</v>
      </c>
      <c r="C91" t="s">
        <v>226</v>
      </c>
    </row>
    <row r="92" spans="1:3" x14ac:dyDescent="0.25">
      <c r="A92" t="s">
        <v>37</v>
      </c>
      <c r="B92" t="s">
        <v>0</v>
      </c>
      <c r="C92" t="s">
        <v>226</v>
      </c>
    </row>
    <row r="93" spans="1:3" x14ac:dyDescent="0.25">
      <c r="A93" t="s">
        <v>37</v>
      </c>
      <c r="B93" t="s">
        <v>6</v>
      </c>
      <c r="C93" t="s">
        <v>226</v>
      </c>
    </row>
    <row r="94" spans="1:3" x14ac:dyDescent="0.25">
      <c r="A94" t="s">
        <v>38</v>
      </c>
      <c r="B94" t="s">
        <v>0</v>
      </c>
      <c r="C94" t="s">
        <v>226</v>
      </c>
    </row>
    <row r="95" spans="1:3" x14ac:dyDescent="0.25">
      <c r="A95" t="s">
        <v>38</v>
      </c>
      <c r="B95" t="s">
        <v>6</v>
      </c>
      <c r="C95" t="s">
        <v>226</v>
      </c>
    </row>
    <row r="96" spans="1:3" x14ac:dyDescent="0.25">
      <c r="A96" t="s">
        <v>39</v>
      </c>
      <c r="B96" t="s">
        <v>0</v>
      </c>
      <c r="C96" t="s">
        <v>226</v>
      </c>
    </row>
    <row r="97" spans="1:3" x14ac:dyDescent="0.25">
      <c r="A97" t="s">
        <v>39</v>
      </c>
      <c r="B97" t="s">
        <v>6</v>
      </c>
      <c r="C97" t="s">
        <v>226</v>
      </c>
    </row>
    <row r="98" spans="1:3" x14ac:dyDescent="0.25">
      <c r="A98" t="s">
        <v>386</v>
      </c>
      <c r="B98" t="s">
        <v>0</v>
      </c>
      <c r="C98" t="s">
        <v>226</v>
      </c>
    </row>
    <row r="99" spans="1:3" x14ac:dyDescent="0.25">
      <c r="A99" t="s">
        <v>386</v>
      </c>
      <c r="B99" t="s">
        <v>6</v>
      </c>
      <c r="C99" t="s">
        <v>226</v>
      </c>
    </row>
    <row r="100" spans="1:3" x14ac:dyDescent="0.25">
      <c r="A100" s="42" t="s">
        <v>659</v>
      </c>
      <c r="B100" s="42" t="s">
        <v>532</v>
      </c>
      <c r="C100" s="42" t="s">
        <v>532</v>
      </c>
    </row>
    <row r="101" spans="1:3" x14ac:dyDescent="0.25">
      <c r="A101" t="s">
        <v>40</v>
      </c>
      <c r="B101" t="s">
        <v>0</v>
      </c>
      <c r="C101" t="s">
        <v>226</v>
      </c>
    </row>
    <row r="102" spans="1:3" x14ac:dyDescent="0.25">
      <c r="A102" t="s">
        <v>40</v>
      </c>
      <c r="B102" t="s">
        <v>6</v>
      </c>
      <c r="C102" t="s">
        <v>226</v>
      </c>
    </row>
    <row r="103" spans="1:3" x14ac:dyDescent="0.25">
      <c r="A103" t="s">
        <v>41</v>
      </c>
      <c r="B103" t="s">
        <v>0</v>
      </c>
      <c r="C103" t="s">
        <v>226</v>
      </c>
    </row>
    <row r="104" spans="1:3" x14ac:dyDescent="0.25">
      <c r="A104" t="s">
        <v>41</v>
      </c>
      <c r="B104" t="s">
        <v>6</v>
      </c>
      <c r="C104" t="s">
        <v>226</v>
      </c>
    </row>
    <row r="105" spans="1:3" x14ac:dyDescent="0.25">
      <c r="A105" t="s">
        <v>42</v>
      </c>
      <c r="B105" t="s">
        <v>0</v>
      </c>
      <c r="C105" t="s">
        <v>226</v>
      </c>
    </row>
    <row r="106" spans="1:3" x14ac:dyDescent="0.25">
      <c r="A106" t="s">
        <v>42</v>
      </c>
      <c r="B106" t="s">
        <v>6</v>
      </c>
      <c r="C106" t="s">
        <v>225</v>
      </c>
    </row>
    <row r="107" spans="1:3" x14ac:dyDescent="0.25">
      <c r="A107" t="s">
        <v>43</v>
      </c>
      <c r="B107" t="s">
        <v>0</v>
      </c>
      <c r="C107" t="s">
        <v>226</v>
      </c>
    </row>
    <row r="108" spans="1:3" x14ac:dyDescent="0.25">
      <c r="A108" t="s">
        <v>43</v>
      </c>
      <c r="B108" t="s">
        <v>6</v>
      </c>
      <c r="C108" t="s">
        <v>226</v>
      </c>
    </row>
    <row r="109" spans="1:3" x14ac:dyDescent="0.25">
      <c r="A109" t="s">
        <v>44</v>
      </c>
      <c r="B109" t="s">
        <v>0</v>
      </c>
      <c r="C109" t="s">
        <v>226</v>
      </c>
    </row>
    <row r="110" spans="1:3" x14ac:dyDescent="0.25">
      <c r="A110" t="s">
        <v>44</v>
      </c>
      <c r="B110" t="s">
        <v>6</v>
      </c>
      <c r="C110" t="s">
        <v>226</v>
      </c>
    </row>
    <row r="111" spans="1:3" x14ac:dyDescent="0.25">
      <c r="A111" t="s">
        <v>45</v>
      </c>
      <c r="B111" t="s">
        <v>0</v>
      </c>
      <c r="C111" t="s">
        <v>226</v>
      </c>
    </row>
    <row r="112" spans="1:3" x14ac:dyDescent="0.25">
      <c r="A112" t="s">
        <v>45</v>
      </c>
      <c r="B112" t="s">
        <v>6</v>
      </c>
      <c r="C112" t="s">
        <v>226</v>
      </c>
    </row>
    <row r="113" spans="1:3" x14ac:dyDescent="0.25">
      <c r="A113" s="42" t="s">
        <v>660</v>
      </c>
      <c r="B113" s="42" t="s">
        <v>532</v>
      </c>
      <c r="C113" s="42" t="s">
        <v>532</v>
      </c>
    </row>
    <row r="114" spans="1:3" x14ac:dyDescent="0.25">
      <c r="A114" t="s">
        <v>46</v>
      </c>
      <c r="B114" t="s">
        <v>0</v>
      </c>
      <c r="C114" t="s">
        <v>226</v>
      </c>
    </row>
    <row r="115" spans="1:3" x14ac:dyDescent="0.25">
      <c r="A115" t="s">
        <v>46</v>
      </c>
      <c r="B115" t="s">
        <v>6</v>
      </c>
      <c r="C115" t="s">
        <v>226</v>
      </c>
    </row>
    <row r="116" spans="1:3" x14ac:dyDescent="0.25">
      <c r="A116" t="s">
        <v>47</v>
      </c>
      <c r="B116" t="s">
        <v>0</v>
      </c>
      <c r="C116" t="s">
        <v>226</v>
      </c>
    </row>
    <row r="117" spans="1:3" x14ac:dyDescent="0.25">
      <c r="A117" t="s">
        <v>47</v>
      </c>
      <c r="B117" t="s">
        <v>6</v>
      </c>
      <c r="C117" t="s">
        <v>226</v>
      </c>
    </row>
    <row r="118" spans="1:3" x14ac:dyDescent="0.25">
      <c r="A118" t="s">
        <v>254</v>
      </c>
      <c r="B118" t="s">
        <v>0</v>
      </c>
      <c r="C118" t="s">
        <v>226</v>
      </c>
    </row>
    <row r="119" spans="1:3" x14ac:dyDescent="0.25">
      <c r="A119" t="s">
        <v>254</v>
      </c>
      <c r="B119" t="s">
        <v>6</v>
      </c>
      <c r="C119" t="s">
        <v>226</v>
      </c>
    </row>
    <row r="120" spans="1:3" x14ac:dyDescent="0.25">
      <c r="A120" t="s">
        <v>48</v>
      </c>
      <c r="B120" t="s">
        <v>0</v>
      </c>
      <c r="C120" t="s">
        <v>226</v>
      </c>
    </row>
    <row r="121" spans="1:3" x14ac:dyDescent="0.25">
      <c r="A121" t="s">
        <v>48</v>
      </c>
      <c r="B121" t="s">
        <v>6</v>
      </c>
      <c r="C121" t="s">
        <v>226</v>
      </c>
    </row>
    <row r="122" spans="1:3" x14ac:dyDescent="0.25">
      <c r="A122" t="s">
        <v>593</v>
      </c>
      <c r="B122" t="s">
        <v>0</v>
      </c>
      <c r="C122" t="s">
        <v>226</v>
      </c>
    </row>
    <row r="123" spans="1:3" x14ac:dyDescent="0.25">
      <c r="A123" t="s">
        <v>593</v>
      </c>
      <c r="B123" t="s">
        <v>6</v>
      </c>
      <c r="C123" t="s">
        <v>226</v>
      </c>
    </row>
    <row r="124" spans="1:3" x14ac:dyDescent="0.25">
      <c r="A124" t="s">
        <v>661</v>
      </c>
      <c r="B124" t="s">
        <v>0</v>
      </c>
      <c r="C124" t="s">
        <v>226</v>
      </c>
    </row>
    <row r="125" spans="1:3" x14ac:dyDescent="0.25">
      <c r="A125" t="s">
        <v>661</v>
      </c>
      <c r="B125" t="s">
        <v>6</v>
      </c>
      <c r="C125" t="s">
        <v>226</v>
      </c>
    </row>
    <row r="126" spans="1:3" x14ac:dyDescent="0.25">
      <c r="A126" t="s">
        <v>49</v>
      </c>
      <c r="B126" t="s">
        <v>0</v>
      </c>
      <c r="C126" t="s">
        <v>226</v>
      </c>
    </row>
    <row r="127" spans="1:3" x14ac:dyDescent="0.25">
      <c r="A127" t="s">
        <v>49</v>
      </c>
      <c r="B127" t="s">
        <v>6</v>
      </c>
      <c r="C127" t="s">
        <v>226</v>
      </c>
    </row>
    <row r="128" spans="1:3" x14ac:dyDescent="0.25">
      <c r="A128" t="s">
        <v>50</v>
      </c>
      <c r="B128" t="s">
        <v>0</v>
      </c>
      <c r="C128" t="s">
        <v>226</v>
      </c>
    </row>
    <row r="129" spans="1:3" x14ac:dyDescent="0.25">
      <c r="A129" t="s">
        <v>50</v>
      </c>
      <c r="B129" t="s">
        <v>6</v>
      </c>
      <c r="C129" t="s">
        <v>226</v>
      </c>
    </row>
    <row r="130" spans="1:3" x14ac:dyDescent="0.25">
      <c r="A130" t="s">
        <v>51</v>
      </c>
      <c r="B130" t="s">
        <v>0</v>
      </c>
      <c r="C130" t="s">
        <v>226</v>
      </c>
    </row>
    <row r="131" spans="1:3" x14ac:dyDescent="0.25">
      <c r="A131" t="s">
        <v>51</v>
      </c>
      <c r="B131" t="s">
        <v>6</v>
      </c>
      <c r="C131" t="s">
        <v>226</v>
      </c>
    </row>
    <row r="132" spans="1:3" x14ac:dyDescent="0.25">
      <c r="A132" t="s">
        <v>52</v>
      </c>
      <c r="B132" t="s">
        <v>0</v>
      </c>
      <c r="C132" t="s">
        <v>226</v>
      </c>
    </row>
    <row r="133" spans="1:3" x14ac:dyDescent="0.25">
      <c r="A133" t="s">
        <v>52</v>
      </c>
      <c r="B133" t="s">
        <v>6</v>
      </c>
      <c r="C133" t="s">
        <v>226</v>
      </c>
    </row>
    <row r="134" spans="1:3" x14ac:dyDescent="0.25">
      <c r="A134" t="s">
        <v>53</v>
      </c>
      <c r="B134" t="s">
        <v>0</v>
      </c>
      <c r="C134" t="s">
        <v>226</v>
      </c>
    </row>
    <row r="135" spans="1:3" x14ac:dyDescent="0.25">
      <c r="A135" t="s">
        <v>53</v>
      </c>
      <c r="B135" t="s">
        <v>6</v>
      </c>
      <c r="C135" t="s">
        <v>226</v>
      </c>
    </row>
    <row r="136" spans="1:3" x14ac:dyDescent="0.25">
      <c r="A136" t="s">
        <v>54</v>
      </c>
      <c r="B136" t="s">
        <v>0</v>
      </c>
      <c r="C136" t="s">
        <v>226</v>
      </c>
    </row>
    <row r="137" spans="1:3" x14ac:dyDescent="0.25">
      <c r="A137" t="s">
        <v>54</v>
      </c>
      <c r="B137" t="s">
        <v>6</v>
      </c>
      <c r="C137" t="s">
        <v>226</v>
      </c>
    </row>
    <row r="138" spans="1:3" x14ac:dyDescent="0.25">
      <c r="A138" t="s">
        <v>55</v>
      </c>
      <c r="B138" t="s">
        <v>0</v>
      </c>
      <c r="C138" t="s">
        <v>226</v>
      </c>
    </row>
    <row r="139" spans="1:3" x14ac:dyDescent="0.25">
      <c r="A139" t="s">
        <v>55</v>
      </c>
      <c r="B139" t="s">
        <v>6</v>
      </c>
      <c r="C139" t="s">
        <v>226</v>
      </c>
    </row>
    <row r="140" spans="1:3" x14ac:dyDescent="0.25">
      <c r="A140" t="s">
        <v>257</v>
      </c>
      <c r="B140" t="s">
        <v>0</v>
      </c>
      <c r="C140" t="s">
        <v>226</v>
      </c>
    </row>
    <row r="141" spans="1:3" x14ac:dyDescent="0.25">
      <c r="A141" t="s">
        <v>257</v>
      </c>
      <c r="B141" t="s">
        <v>6</v>
      </c>
      <c r="C141" t="s">
        <v>226</v>
      </c>
    </row>
    <row r="142" spans="1:3" x14ac:dyDescent="0.25">
      <c r="A142" t="s">
        <v>387</v>
      </c>
      <c r="B142" t="s">
        <v>0</v>
      </c>
      <c r="C142" t="s">
        <v>226</v>
      </c>
    </row>
    <row r="143" spans="1:3" x14ac:dyDescent="0.25">
      <c r="A143" t="s">
        <v>387</v>
      </c>
      <c r="B143" t="s">
        <v>6</v>
      </c>
      <c r="C143" t="s">
        <v>226</v>
      </c>
    </row>
    <row r="144" spans="1:3" x14ac:dyDescent="0.25">
      <c r="A144" t="s">
        <v>56</v>
      </c>
      <c r="B144" t="s">
        <v>0</v>
      </c>
      <c r="C144" t="s">
        <v>226</v>
      </c>
    </row>
    <row r="145" spans="1:3" x14ac:dyDescent="0.25">
      <c r="A145" t="s">
        <v>56</v>
      </c>
      <c r="B145" t="s">
        <v>6</v>
      </c>
      <c r="C145" t="s">
        <v>226</v>
      </c>
    </row>
    <row r="146" spans="1:3" x14ac:dyDescent="0.25">
      <c r="A146" t="s">
        <v>388</v>
      </c>
      <c r="B146" t="s">
        <v>0</v>
      </c>
      <c r="C146" t="s">
        <v>226</v>
      </c>
    </row>
    <row r="147" spans="1:3" x14ac:dyDescent="0.25">
      <c r="A147" t="s">
        <v>388</v>
      </c>
      <c r="B147" t="s">
        <v>6</v>
      </c>
      <c r="C147" t="s">
        <v>226</v>
      </c>
    </row>
    <row r="148" spans="1:3" x14ac:dyDescent="0.25">
      <c r="A148" t="s">
        <v>57</v>
      </c>
      <c r="B148" t="s">
        <v>0</v>
      </c>
      <c r="C148" t="s">
        <v>226</v>
      </c>
    </row>
    <row r="149" spans="1:3" x14ac:dyDescent="0.25">
      <c r="A149" t="s">
        <v>57</v>
      </c>
      <c r="B149" t="s">
        <v>6</v>
      </c>
      <c r="C149" t="s">
        <v>226</v>
      </c>
    </row>
    <row r="150" spans="1:3" x14ac:dyDescent="0.25">
      <c r="A150" t="s">
        <v>58</v>
      </c>
      <c r="B150" t="s">
        <v>0</v>
      </c>
      <c r="C150" t="s">
        <v>226</v>
      </c>
    </row>
    <row r="151" spans="1:3" x14ac:dyDescent="0.25">
      <c r="A151" t="s">
        <v>58</v>
      </c>
      <c r="B151" t="s">
        <v>6</v>
      </c>
      <c r="C151" t="s">
        <v>225</v>
      </c>
    </row>
    <row r="152" spans="1:3" x14ac:dyDescent="0.25">
      <c r="A152" t="s">
        <v>59</v>
      </c>
      <c r="B152" t="s">
        <v>0</v>
      </c>
      <c r="C152" t="s">
        <v>226</v>
      </c>
    </row>
    <row r="153" spans="1:3" x14ac:dyDescent="0.25">
      <c r="A153" t="s">
        <v>59</v>
      </c>
      <c r="B153" t="s">
        <v>6</v>
      </c>
      <c r="C153" t="s">
        <v>226</v>
      </c>
    </row>
    <row r="154" spans="1:3" x14ac:dyDescent="0.25">
      <c r="A154" t="s">
        <v>60</v>
      </c>
      <c r="B154" t="s">
        <v>0</v>
      </c>
      <c r="C154" t="s">
        <v>226</v>
      </c>
    </row>
    <row r="155" spans="1:3" x14ac:dyDescent="0.25">
      <c r="A155" t="s">
        <v>60</v>
      </c>
      <c r="B155" t="s">
        <v>6</v>
      </c>
      <c r="C155" t="s">
        <v>226</v>
      </c>
    </row>
    <row r="156" spans="1:3" x14ac:dyDescent="0.25">
      <c r="A156" t="s">
        <v>613</v>
      </c>
      <c r="B156" t="s">
        <v>0</v>
      </c>
      <c r="C156" t="s">
        <v>226</v>
      </c>
    </row>
    <row r="157" spans="1:3" x14ac:dyDescent="0.25">
      <c r="A157" t="s">
        <v>613</v>
      </c>
      <c r="B157" t="s">
        <v>6</v>
      </c>
      <c r="C157" t="s">
        <v>226</v>
      </c>
    </row>
    <row r="158" spans="1:3" x14ac:dyDescent="0.25">
      <c r="A158" t="s">
        <v>61</v>
      </c>
      <c r="B158" t="s">
        <v>0</v>
      </c>
      <c r="C158" t="s">
        <v>226</v>
      </c>
    </row>
    <row r="159" spans="1:3" x14ac:dyDescent="0.25">
      <c r="A159" t="s">
        <v>61</v>
      </c>
      <c r="B159" t="s">
        <v>6</v>
      </c>
      <c r="C159" t="s">
        <v>226</v>
      </c>
    </row>
    <row r="160" spans="1:3" x14ac:dyDescent="0.25">
      <c r="A160" s="42" t="s">
        <v>260</v>
      </c>
      <c r="B160" s="42" t="s">
        <v>532</v>
      </c>
      <c r="C160" s="42" t="s">
        <v>532</v>
      </c>
    </row>
    <row r="161" spans="1:3" x14ac:dyDescent="0.25">
      <c r="A161" t="s">
        <v>62</v>
      </c>
      <c r="B161" t="s">
        <v>0</v>
      </c>
      <c r="C161" t="s">
        <v>226</v>
      </c>
    </row>
    <row r="162" spans="1:3" x14ac:dyDescent="0.25">
      <c r="A162" t="s">
        <v>62</v>
      </c>
      <c r="B162" t="s">
        <v>6</v>
      </c>
      <c r="C162" t="s">
        <v>226</v>
      </c>
    </row>
    <row r="163" spans="1:3" x14ac:dyDescent="0.25">
      <c r="A163" t="s">
        <v>63</v>
      </c>
      <c r="B163" t="s">
        <v>0</v>
      </c>
      <c r="C163" t="s">
        <v>226</v>
      </c>
    </row>
    <row r="164" spans="1:3" x14ac:dyDescent="0.25">
      <c r="A164" t="s">
        <v>63</v>
      </c>
      <c r="B164" t="s">
        <v>6</v>
      </c>
      <c r="C164" t="s">
        <v>226</v>
      </c>
    </row>
    <row r="165" spans="1:3" x14ac:dyDescent="0.25">
      <c r="A165" t="s">
        <v>64</v>
      </c>
      <c r="B165" t="s">
        <v>0</v>
      </c>
      <c r="C165" t="s">
        <v>226</v>
      </c>
    </row>
    <row r="166" spans="1:3" x14ac:dyDescent="0.25">
      <c r="A166" t="s">
        <v>64</v>
      </c>
      <c r="B166" t="s">
        <v>6</v>
      </c>
      <c r="C166" t="s">
        <v>226</v>
      </c>
    </row>
    <row r="167" spans="1:3" x14ac:dyDescent="0.25">
      <c r="A167" t="s">
        <v>65</v>
      </c>
      <c r="B167" t="s">
        <v>0</v>
      </c>
      <c r="C167" t="s">
        <v>226</v>
      </c>
    </row>
    <row r="168" spans="1:3" x14ac:dyDescent="0.25">
      <c r="A168" t="s">
        <v>65</v>
      </c>
      <c r="B168" t="s">
        <v>6</v>
      </c>
      <c r="C168" t="s">
        <v>226</v>
      </c>
    </row>
    <row r="169" spans="1:3" x14ac:dyDescent="0.25">
      <c r="A169" t="s">
        <v>594</v>
      </c>
      <c r="B169" t="s">
        <v>0</v>
      </c>
      <c r="C169" t="s">
        <v>226</v>
      </c>
    </row>
    <row r="170" spans="1:3" x14ac:dyDescent="0.25">
      <c r="A170" t="s">
        <v>594</v>
      </c>
      <c r="B170" t="s">
        <v>6</v>
      </c>
      <c r="C170" t="s">
        <v>226</v>
      </c>
    </row>
    <row r="171" spans="1:3" x14ac:dyDescent="0.25">
      <c r="A171" t="s">
        <v>261</v>
      </c>
      <c r="B171" t="s">
        <v>0</v>
      </c>
      <c r="C171" t="s">
        <v>226</v>
      </c>
    </row>
    <row r="172" spans="1:3" x14ac:dyDescent="0.25">
      <c r="A172" t="s">
        <v>261</v>
      </c>
      <c r="B172" t="s">
        <v>6</v>
      </c>
      <c r="C172" t="s">
        <v>226</v>
      </c>
    </row>
    <row r="173" spans="1:3" x14ac:dyDescent="0.25">
      <c r="A173" t="s">
        <v>66</v>
      </c>
      <c r="B173" t="s">
        <v>0</v>
      </c>
      <c r="C173" t="s">
        <v>226</v>
      </c>
    </row>
    <row r="174" spans="1:3" x14ac:dyDescent="0.25">
      <c r="A174" t="s">
        <v>66</v>
      </c>
      <c r="B174" t="s">
        <v>6</v>
      </c>
      <c r="C174" t="s">
        <v>226</v>
      </c>
    </row>
    <row r="175" spans="1:3" x14ac:dyDescent="0.25">
      <c r="A175" t="s">
        <v>67</v>
      </c>
      <c r="B175" t="s">
        <v>0</v>
      </c>
      <c r="C175" t="s">
        <v>226</v>
      </c>
    </row>
    <row r="176" spans="1:3" x14ac:dyDescent="0.25">
      <c r="A176" t="s">
        <v>67</v>
      </c>
      <c r="B176" t="s">
        <v>6</v>
      </c>
      <c r="C176" t="s">
        <v>226</v>
      </c>
    </row>
    <row r="177" spans="1:3" x14ac:dyDescent="0.25">
      <c r="A177" t="s">
        <v>68</v>
      </c>
      <c r="B177" t="s">
        <v>0</v>
      </c>
      <c r="C177" t="s">
        <v>226</v>
      </c>
    </row>
    <row r="178" spans="1:3" x14ac:dyDescent="0.25">
      <c r="A178" t="s">
        <v>68</v>
      </c>
      <c r="B178" t="s">
        <v>6</v>
      </c>
      <c r="C178" t="s">
        <v>226</v>
      </c>
    </row>
    <row r="179" spans="1:3" x14ac:dyDescent="0.25">
      <c r="A179" t="s">
        <v>69</v>
      </c>
      <c r="B179" t="s">
        <v>0</v>
      </c>
      <c r="C179" t="s">
        <v>226</v>
      </c>
    </row>
    <row r="180" spans="1:3" x14ac:dyDescent="0.25">
      <c r="A180" t="s">
        <v>69</v>
      </c>
      <c r="B180" t="s">
        <v>6</v>
      </c>
      <c r="C180" t="s">
        <v>226</v>
      </c>
    </row>
    <row r="181" spans="1:3" x14ac:dyDescent="0.25">
      <c r="A181" t="s">
        <v>70</v>
      </c>
      <c r="B181" t="s">
        <v>0</v>
      </c>
      <c r="C181" t="s">
        <v>226</v>
      </c>
    </row>
    <row r="182" spans="1:3" x14ac:dyDescent="0.25">
      <c r="A182" t="s">
        <v>70</v>
      </c>
      <c r="B182" t="s">
        <v>6</v>
      </c>
      <c r="C182" t="s">
        <v>226</v>
      </c>
    </row>
    <row r="183" spans="1:3" x14ac:dyDescent="0.25">
      <c r="A183" s="42" t="s">
        <v>662</v>
      </c>
      <c r="B183" s="42" t="s">
        <v>532</v>
      </c>
      <c r="C183" s="42" t="s">
        <v>532</v>
      </c>
    </row>
    <row r="184" spans="1:3" x14ac:dyDescent="0.25">
      <c r="A184" t="s">
        <v>389</v>
      </c>
      <c r="B184" t="s">
        <v>0</v>
      </c>
      <c r="C184" t="s">
        <v>226</v>
      </c>
    </row>
    <row r="185" spans="1:3" x14ac:dyDescent="0.25">
      <c r="A185" t="s">
        <v>389</v>
      </c>
      <c r="B185" t="s">
        <v>6</v>
      </c>
      <c r="C185" t="s">
        <v>226</v>
      </c>
    </row>
    <row r="186" spans="1:3" x14ac:dyDescent="0.25">
      <c r="A186" t="s">
        <v>71</v>
      </c>
      <c r="B186" t="s">
        <v>0</v>
      </c>
      <c r="C186" t="s">
        <v>226</v>
      </c>
    </row>
    <row r="187" spans="1:3" x14ac:dyDescent="0.25">
      <c r="A187" t="s">
        <v>71</v>
      </c>
      <c r="B187" t="s">
        <v>6</v>
      </c>
      <c r="C187" t="s">
        <v>226</v>
      </c>
    </row>
    <row r="188" spans="1:3" x14ac:dyDescent="0.25">
      <c r="A188" t="s">
        <v>72</v>
      </c>
      <c r="B188" t="s">
        <v>0</v>
      </c>
      <c r="C188" t="s">
        <v>226</v>
      </c>
    </row>
    <row r="189" spans="1:3" x14ac:dyDescent="0.25">
      <c r="A189" t="s">
        <v>72</v>
      </c>
      <c r="B189" t="s">
        <v>6</v>
      </c>
      <c r="C189" t="s">
        <v>226</v>
      </c>
    </row>
    <row r="190" spans="1:3" x14ac:dyDescent="0.25">
      <c r="A190" t="s">
        <v>73</v>
      </c>
      <c r="B190" t="s">
        <v>0</v>
      </c>
      <c r="C190" t="s">
        <v>226</v>
      </c>
    </row>
    <row r="191" spans="1:3" x14ac:dyDescent="0.25">
      <c r="A191" t="s">
        <v>73</v>
      </c>
      <c r="B191" t="s">
        <v>6</v>
      </c>
      <c r="C191" t="s">
        <v>226</v>
      </c>
    </row>
    <row r="192" spans="1:3" x14ac:dyDescent="0.25">
      <c r="A192" t="s">
        <v>653</v>
      </c>
      <c r="B192" t="s">
        <v>0</v>
      </c>
      <c r="C192" t="s">
        <v>226</v>
      </c>
    </row>
    <row r="193" spans="1:3" x14ac:dyDescent="0.25">
      <c r="A193" t="s">
        <v>653</v>
      </c>
      <c r="B193" t="s">
        <v>6</v>
      </c>
      <c r="C193" t="s">
        <v>226</v>
      </c>
    </row>
    <row r="194" spans="1:3" x14ac:dyDescent="0.25">
      <c r="A194" t="s">
        <v>390</v>
      </c>
      <c r="B194" t="s">
        <v>0</v>
      </c>
      <c r="C194" t="s">
        <v>226</v>
      </c>
    </row>
    <row r="195" spans="1:3" x14ac:dyDescent="0.25">
      <c r="A195" t="s">
        <v>390</v>
      </c>
      <c r="B195" t="s">
        <v>6</v>
      </c>
      <c r="C195" t="s">
        <v>226</v>
      </c>
    </row>
    <row r="196" spans="1:3" x14ac:dyDescent="0.25">
      <c r="A196" t="s">
        <v>74</v>
      </c>
      <c r="B196" t="s">
        <v>0</v>
      </c>
      <c r="C196" t="s">
        <v>226</v>
      </c>
    </row>
    <row r="197" spans="1:3" x14ac:dyDescent="0.25">
      <c r="A197" t="s">
        <v>74</v>
      </c>
      <c r="B197" t="s">
        <v>6</v>
      </c>
      <c r="C197" t="s">
        <v>226</v>
      </c>
    </row>
    <row r="198" spans="1:3" x14ac:dyDescent="0.25">
      <c r="A198" t="s">
        <v>75</v>
      </c>
      <c r="B198" t="s">
        <v>0</v>
      </c>
      <c r="C198" t="s">
        <v>226</v>
      </c>
    </row>
    <row r="199" spans="1:3" x14ac:dyDescent="0.25">
      <c r="A199" t="s">
        <v>75</v>
      </c>
      <c r="B199" t="s">
        <v>6</v>
      </c>
      <c r="C199" t="s">
        <v>226</v>
      </c>
    </row>
    <row r="200" spans="1:3" x14ac:dyDescent="0.25">
      <c r="A200" t="s">
        <v>76</v>
      </c>
      <c r="B200" t="s">
        <v>0</v>
      </c>
      <c r="C200" t="s">
        <v>226</v>
      </c>
    </row>
    <row r="201" spans="1:3" x14ac:dyDescent="0.25">
      <c r="A201" t="s">
        <v>76</v>
      </c>
      <c r="B201" t="s">
        <v>6</v>
      </c>
      <c r="C201" t="s">
        <v>226</v>
      </c>
    </row>
    <row r="202" spans="1:3" x14ac:dyDescent="0.25">
      <c r="A202" t="s">
        <v>391</v>
      </c>
      <c r="B202" t="s">
        <v>0</v>
      </c>
      <c r="C202" t="s">
        <v>226</v>
      </c>
    </row>
    <row r="203" spans="1:3" x14ac:dyDescent="0.25">
      <c r="A203" t="s">
        <v>391</v>
      </c>
      <c r="B203" t="s">
        <v>6</v>
      </c>
      <c r="C203" t="s">
        <v>226</v>
      </c>
    </row>
    <row r="204" spans="1:3" x14ac:dyDescent="0.25">
      <c r="A204" t="s">
        <v>77</v>
      </c>
      <c r="B204" t="s">
        <v>0</v>
      </c>
      <c r="C204" t="s">
        <v>226</v>
      </c>
    </row>
    <row r="205" spans="1:3" x14ac:dyDescent="0.25">
      <c r="A205" t="s">
        <v>77</v>
      </c>
      <c r="B205" t="s">
        <v>6</v>
      </c>
      <c r="C205" t="s">
        <v>226</v>
      </c>
    </row>
    <row r="206" spans="1:3" x14ac:dyDescent="0.25">
      <c r="A206" t="s">
        <v>78</v>
      </c>
      <c r="B206" t="s">
        <v>0</v>
      </c>
      <c r="C206" t="s">
        <v>226</v>
      </c>
    </row>
    <row r="207" spans="1:3" x14ac:dyDescent="0.25">
      <c r="A207" t="s">
        <v>78</v>
      </c>
      <c r="B207" t="s">
        <v>6</v>
      </c>
      <c r="C207" t="s">
        <v>226</v>
      </c>
    </row>
    <row r="208" spans="1:3" x14ac:dyDescent="0.25">
      <c r="A208" t="s">
        <v>79</v>
      </c>
      <c r="B208" t="s">
        <v>0</v>
      </c>
      <c r="C208" t="s">
        <v>226</v>
      </c>
    </row>
    <row r="209" spans="1:3" x14ac:dyDescent="0.25">
      <c r="A209" t="s">
        <v>79</v>
      </c>
      <c r="B209" t="s">
        <v>6</v>
      </c>
      <c r="C209" t="s">
        <v>226</v>
      </c>
    </row>
    <row r="210" spans="1:3" x14ac:dyDescent="0.25">
      <c r="A210" t="s">
        <v>80</v>
      </c>
      <c r="B210" t="s">
        <v>0</v>
      </c>
      <c r="C210" t="s">
        <v>226</v>
      </c>
    </row>
    <row r="211" spans="1:3" x14ac:dyDescent="0.25">
      <c r="A211" t="s">
        <v>80</v>
      </c>
      <c r="B211" t="s">
        <v>6</v>
      </c>
      <c r="C211" t="s">
        <v>226</v>
      </c>
    </row>
    <row r="212" spans="1:3" x14ac:dyDescent="0.25">
      <c r="A212" t="s">
        <v>392</v>
      </c>
      <c r="B212" t="s">
        <v>0</v>
      </c>
      <c r="C212" t="s">
        <v>226</v>
      </c>
    </row>
    <row r="213" spans="1:3" x14ac:dyDescent="0.25">
      <c r="A213" t="s">
        <v>392</v>
      </c>
      <c r="B213" t="s">
        <v>6</v>
      </c>
      <c r="C213" t="s">
        <v>226</v>
      </c>
    </row>
    <row r="214" spans="1:3" x14ac:dyDescent="0.25">
      <c r="A214" t="s">
        <v>81</v>
      </c>
      <c r="B214" t="s">
        <v>0</v>
      </c>
      <c r="C214" t="s">
        <v>226</v>
      </c>
    </row>
    <row r="215" spans="1:3" x14ac:dyDescent="0.25">
      <c r="A215" t="s">
        <v>81</v>
      </c>
      <c r="B215" t="s">
        <v>6</v>
      </c>
      <c r="C215" t="s">
        <v>226</v>
      </c>
    </row>
    <row r="216" spans="1:3" x14ac:dyDescent="0.25">
      <c r="A216" s="38" t="s">
        <v>265</v>
      </c>
      <c r="B216" t="s">
        <v>0</v>
      </c>
      <c r="C216" t="s">
        <v>226</v>
      </c>
    </row>
    <row r="217" spans="1:3" x14ac:dyDescent="0.25">
      <c r="A217" s="38" t="s">
        <v>265</v>
      </c>
      <c r="B217" t="s">
        <v>6</v>
      </c>
      <c r="C217" t="s">
        <v>226</v>
      </c>
    </row>
    <row r="218" spans="1:3" x14ac:dyDescent="0.25">
      <c r="A218" t="s">
        <v>393</v>
      </c>
      <c r="B218" t="s">
        <v>0</v>
      </c>
      <c r="C218" t="s">
        <v>226</v>
      </c>
    </row>
    <row r="219" spans="1:3" x14ac:dyDescent="0.25">
      <c r="A219" t="s">
        <v>393</v>
      </c>
      <c r="B219" t="s">
        <v>6</v>
      </c>
      <c r="C219" t="s">
        <v>226</v>
      </c>
    </row>
    <row r="220" spans="1:3" x14ac:dyDescent="0.25">
      <c r="A220" t="s">
        <v>82</v>
      </c>
      <c r="B220" t="s">
        <v>0</v>
      </c>
      <c r="C220" t="s">
        <v>226</v>
      </c>
    </row>
    <row r="221" spans="1:3" x14ac:dyDescent="0.25">
      <c r="A221" t="s">
        <v>82</v>
      </c>
      <c r="B221" t="s">
        <v>6</v>
      </c>
      <c r="C221" t="s">
        <v>226</v>
      </c>
    </row>
    <row r="222" spans="1:3" x14ac:dyDescent="0.25">
      <c r="A222" t="s">
        <v>394</v>
      </c>
      <c r="B222" t="s">
        <v>0</v>
      </c>
      <c r="C222" t="s">
        <v>226</v>
      </c>
    </row>
    <row r="223" spans="1:3" x14ac:dyDescent="0.25">
      <c r="A223" t="s">
        <v>394</v>
      </c>
      <c r="B223" t="s">
        <v>6</v>
      </c>
      <c r="C223" t="s">
        <v>226</v>
      </c>
    </row>
    <row r="224" spans="1:3" x14ac:dyDescent="0.25">
      <c r="A224" t="s">
        <v>83</v>
      </c>
      <c r="B224" t="s">
        <v>0</v>
      </c>
      <c r="C224" t="s">
        <v>226</v>
      </c>
    </row>
    <row r="225" spans="1:3" x14ac:dyDescent="0.25">
      <c r="A225" t="s">
        <v>83</v>
      </c>
      <c r="B225" t="s">
        <v>6</v>
      </c>
      <c r="C225" t="s">
        <v>226</v>
      </c>
    </row>
    <row r="226" spans="1:3" x14ac:dyDescent="0.25">
      <c r="A226" t="s">
        <v>598</v>
      </c>
      <c r="B226" t="s">
        <v>0</v>
      </c>
      <c r="C226" t="s">
        <v>226</v>
      </c>
    </row>
    <row r="227" spans="1:3" x14ac:dyDescent="0.25">
      <c r="A227" t="s">
        <v>598</v>
      </c>
      <c r="B227" t="s">
        <v>6</v>
      </c>
      <c r="C227" t="s">
        <v>226</v>
      </c>
    </row>
    <row r="228" spans="1:3" x14ac:dyDescent="0.25">
      <c r="A228" t="s">
        <v>395</v>
      </c>
      <c r="B228" t="s">
        <v>0</v>
      </c>
      <c r="C228" t="s">
        <v>226</v>
      </c>
    </row>
    <row r="229" spans="1:3" x14ac:dyDescent="0.25">
      <c r="A229" t="s">
        <v>395</v>
      </c>
      <c r="B229" t="s">
        <v>6</v>
      </c>
      <c r="C229" t="s">
        <v>226</v>
      </c>
    </row>
    <row r="230" spans="1:3" x14ac:dyDescent="0.25">
      <c r="A230" t="s">
        <v>84</v>
      </c>
      <c r="B230" t="s">
        <v>0</v>
      </c>
      <c r="C230" t="s">
        <v>226</v>
      </c>
    </row>
    <row r="231" spans="1:3" x14ac:dyDescent="0.25">
      <c r="A231" t="s">
        <v>84</v>
      </c>
      <c r="B231" t="s">
        <v>6</v>
      </c>
      <c r="C231" t="s">
        <v>226</v>
      </c>
    </row>
    <row r="232" spans="1:3" x14ac:dyDescent="0.25">
      <c r="A232" t="s">
        <v>396</v>
      </c>
      <c r="B232" t="s">
        <v>0</v>
      </c>
      <c r="C232" t="s">
        <v>226</v>
      </c>
    </row>
    <row r="233" spans="1:3" x14ac:dyDescent="0.25">
      <c r="A233" t="s">
        <v>396</v>
      </c>
      <c r="B233" t="s">
        <v>6</v>
      </c>
      <c r="C233" t="s">
        <v>226</v>
      </c>
    </row>
    <row r="234" spans="1:3" x14ac:dyDescent="0.25">
      <c r="A234" t="s">
        <v>85</v>
      </c>
      <c r="B234" t="s">
        <v>0</v>
      </c>
      <c r="C234" t="s">
        <v>226</v>
      </c>
    </row>
    <row r="235" spans="1:3" x14ac:dyDescent="0.25">
      <c r="A235" t="s">
        <v>85</v>
      </c>
      <c r="B235" t="s">
        <v>6</v>
      </c>
      <c r="C235" t="s">
        <v>226</v>
      </c>
    </row>
    <row r="236" spans="1:3" x14ac:dyDescent="0.25">
      <c r="A236" t="s">
        <v>152</v>
      </c>
      <c r="B236" t="s">
        <v>0</v>
      </c>
      <c r="C236" t="s">
        <v>226</v>
      </c>
    </row>
    <row r="237" spans="1:3" x14ac:dyDescent="0.25">
      <c r="A237" t="s">
        <v>152</v>
      </c>
      <c r="B237" t="s">
        <v>6</v>
      </c>
      <c r="C237" t="s">
        <v>226</v>
      </c>
    </row>
    <row r="238" spans="1:3" x14ac:dyDescent="0.25">
      <c r="A238" t="s">
        <v>86</v>
      </c>
      <c r="B238" t="s">
        <v>0</v>
      </c>
      <c r="C238" t="s">
        <v>226</v>
      </c>
    </row>
    <row r="239" spans="1:3" x14ac:dyDescent="0.25">
      <c r="A239" t="s">
        <v>86</v>
      </c>
      <c r="B239" t="s">
        <v>6</v>
      </c>
      <c r="C239" t="s">
        <v>226</v>
      </c>
    </row>
    <row r="240" spans="1:3" x14ac:dyDescent="0.25">
      <c r="A240" t="s">
        <v>87</v>
      </c>
      <c r="B240" t="s">
        <v>0</v>
      </c>
      <c r="C240" t="s">
        <v>226</v>
      </c>
    </row>
    <row r="241" spans="1:3" x14ac:dyDescent="0.25">
      <c r="A241" t="s">
        <v>87</v>
      </c>
      <c r="B241" t="s">
        <v>6</v>
      </c>
      <c r="C241" t="s">
        <v>226</v>
      </c>
    </row>
    <row r="242" spans="1:3" x14ac:dyDescent="0.25">
      <c r="A242" t="s">
        <v>88</v>
      </c>
      <c r="B242" t="s">
        <v>0</v>
      </c>
      <c r="C242" t="s">
        <v>226</v>
      </c>
    </row>
    <row r="243" spans="1:3" x14ac:dyDescent="0.25">
      <c r="A243" t="s">
        <v>88</v>
      </c>
      <c r="B243" t="s">
        <v>6</v>
      </c>
      <c r="C243" t="s">
        <v>226</v>
      </c>
    </row>
    <row r="244" spans="1:3" x14ac:dyDescent="0.25">
      <c r="A244" t="s">
        <v>89</v>
      </c>
      <c r="B244" t="s">
        <v>0</v>
      </c>
      <c r="C244" t="s">
        <v>226</v>
      </c>
    </row>
    <row r="245" spans="1:3" x14ac:dyDescent="0.25">
      <c r="A245" t="s">
        <v>89</v>
      </c>
      <c r="B245" t="s">
        <v>6</v>
      </c>
      <c r="C245" t="s">
        <v>226</v>
      </c>
    </row>
    <row r="246" spans="1:3" x14ac:dyDescent="0.25">
      <c r="A246" t="s">
        <v>397</v>
      </c>
      <c r="B246" t="s">
        <v>0</v>
      </c>
      <c r="C246" t="s">
        <v>226</v>
      </c>
    </row>
    <row r="247" spans="1:3" x14ac:dyDescent="0.25">
      <c r="A247" t="s">
        <v>397</v>
      </c>
      <c r="B247" t="s">
        <v>6</v>
      </c>
      <c r="C247" t="s">
        <v>226</v>
      </c>
    </row>
    <row r="248" spans="1:3" x14ac:dyDescent="0.25">
      <c r="A248" t="s">
        <v>90</v>
      </c>
      <c r="B248" t="s">
        <v>0</v>
      </c>
      <c r="C248" t="s">
        <v>226</v>
      </c>
    </row>
    <row r="249" spans="1:3" x14ac:dyDescent="0.25">
      <c r="A249" t="s">
        <v>90</v>
      </c>
      <c r="B249" t="s">
        <v>6</v>
      </c>
      <c r="C249" t="s">
        <v>226</v>
      </c>
    </row>
    <row r="250" spans="1:3" x14ac:dyDescent="0.25">
      <c r="A250" t="s">
        <v>91</v>
      </c>
      <c r="B250" t="s">
        <v>0</v>
      </c>
      <c r="C250" t="s">
        <v>226</v>
      </c>
    </row>
    <row r="251" spans="1:3" x14ac:dyDescent="0.25">
      <c r="A251" t="s">
        <v>91</v>
      </c>
      <c r="B251" t="s">
        <v>6</v>
      </c>
      <c r="C251" t="s">
        <v>226</v>
      </c>
    </row>
    <row r="252" spans="1:3" x14ac:dyDescent="0.25">
      <c r="A252" t="s">
        <v>92</v>
      </c>
      <c r="B252" t="s">
        <v>0</v>
      </c>
      <c r="C252" t="s">
        <v>226</v>
      </c>
    </row>
    <row r="253" spans="1:3" x14ac:dyDescent="0.25">
      <c r="A253" t="s">
        <v>92</v>
      </c>
      <c r="B253" t="s">
        <v>6</v>
      </c>
      <c r="C253" t="s">
        <v>226</v>
      </c>
    </row>
    <row r="254" spans="1:3" x14ac:dyDescent="0.25">
      <c r="A254" t="s">
        <v>93</v>
      </c>
      <c r="B254" t="s">
        <v>0</v>
      </c>
      <c r="C254" t="s">
        <v>226</v>
      </c>
    </row>
    <row r="255" spans="1:3" x14ac:dyDescent="0.25">
      <c r="A255" t="s">
        <v>93</v>
      </c>
      <c r="B255" t="s">
        <v>6</v>
      </c>
      <c r="C255" t="s">
        <v>226</v>
      </c>
    </row>
    <row r="256" spans="1:3" x14ac:dyDescent="0.25">
      <c r="A256" t="s">
        <v>94</v>
      </c>
      <c r="B256" t="s">
        <v>0</v>
      </c>
      <c r="C256" t="s">
        <v>226</v>
      </c>
    </row>
    <row r="257" spans="1:3" x14ac:dyDescent="0.25">
      <c r="A257" t="s">
        <v>94</v>
      </c>
      <c r="B257" t="s">
        <v>6</v>
      </c>
      <c r="C257" t="s">
        <v>226</v>
      </c>
    </row>
    <row r="258" spans="1:3" x14ac:dyDescent="0.25">
      <c r="A258" t="s">
        <v>95</v>
      </c>
      <c r="B258" t="s">
        <v>0</v>
      </c>
      <c r="C258" t="s">
        <v>226</v>
      </c>
    </row>
    <row r="259" spans="1:3" x14ac:dyDescent="0.25">
      <c r="A259" t="s">
        <v>95</v>
      </c>
      <c r="B259" t="s">
        <v>6</v>
      </c>
      <c r="C259" t="s">
        <v>226</v>
      </c>
    </row>
    <row r="260" spans="1:3" x14ac:dyDescent="0.25">
      <c r="A260" t="s">
        <v>96</v>
      </c>
      <c r="B260" t="s">
        <v>0</v>
      </c>
      <c r="C260" t="s">
        <v>226</v>
      </c>
    </row>
    <row r="261" spans="1:3" x14ac:dyDescent="0.25">
      <c r="A261" t="s">
        <v>96</v>
      </c>
      <c r="B261" t="s">
        <v>6</v>
      </c>
      <c r="C261" t="s">
        <v>226</v>
      </c>
    </row>
    <row r="262" spans="1:3" x14ac:dyDescent="0.25">
      <c r="A262" t="s">
        <v>97</v>
      </c>
      <c r="B262" t="s">
        <v>0</v>
      </c>
      <c r="C262" t="s">
        <v>226</v>
      </c>
    </row>
    <row r="263" spans="1:3" x14ac:dyDescent="0.25">
      <c r="A263" t="s">
        <v>97</v>
      </c>
      <c r="B263" t="s">
        <v>6</v>
      </c>
      <c r="C263" t="s">
        <v>226</v>
      </c>
    </row>
    <row r="264" spans="1:3" x14ac:dyDescent="0.25">
      <c r="A264" t="s">
        <v>98</v>
      </c>
      <c r="B264" t="s">
        <v>0</v>
      </c>
      <c r="C264" t="s">
        <v>226</v>
      </c>
    </row>
    <row r="265" spans="1:3" x14ac:dyDescent="0.25">
      <c r="A265" t="s">
        <v>98</v>
      </c>
      <c r="B265" t="s">
        <v>6</v>
      </c>
      <c r="C265" t="s">
        <v>226</v>
      </c>
    </row>
    <row r="266" spans="1:3" x14ac:dyDescent="0.25">
      <c r="A266" t="s">
        <v>99</v>
      </c>
      <c r="B266" t="s">
        <v>0</v>
      </c>
      <c r="C266" t="s">
        <v>226</v>
      </c>
    </row>
    <row r="267" spans="1:3" x14ac:dyDescent="0.25">
      <c r="A267" t="s">
        <v>99</v>
      </c>
      <c r="B267" t="s">
        <v>6</v>
      </c>
      <c r="C267" t="s">
        <v>226</v>
      </c>
    </row>
    <row r="268" spans="1:3" x14ac:dyDescent="0.25">
      <c r="A268" s="42" t="s">
        <v>663</v>
      </c>
      <c r="B268" s="42" t="s">
        <v>532</v>
      </c>
      <c r="C268" s="42" t="s">
        <v>532</v>
      </c>
    </row>
    <row r="269" spans="1:3" x14ac:dyDescent="0.25">
      <c r="A269" t="s">
        <v>267</v>
      </c>
      <c r="B269" t="s">
        <v>0</v>
      </c>
      <c r="C269" t="s">
        <v>226</v>
      </c>
    </row>
    <row r="270" spans="1:3" x14ac:dyDescent="0.25">
      <c r="A270" t="s">
        <v>267</v>
      </c>
      <c r="B270" t="s">
        <v>6</v>
      </c>
      <c r="C270" t="s">
        <v>226</v>
      </c>
    </row>
    <row r="271" spans="1:3" x14ac:dyDescent="0.25">
      <c r="A271" t="s">
        <v>100</v>
      </c>
      <c r="B271" t="s">
        <v>0</v>
      </c>
      <c r="C271" t="s">
        <v>226</v>
      </c>
    </row>
    <row r="272" spans="1:3" x14ac:dyDescent="0.25">
      <c r="A272" t="s">
        <v>100</v>
      </c>
      <c r="B272" t="s">
        <v>6</v>
      </c>
      <c r="C272" t="s">
        <v>226</v>
      </c>
    </row>
    <row r="273" spans="1:3" x14ac:dyDescent="0.25">
      <c r="A273" t="s">
        <v>398</v>
      </c>
      <c r="B273" t="s">
        <v>0</v>
      </c>
      <c r="C273" t="s">
        <v>226</v>
      </c>
    </row>
    <row r="274" spans="1:3" x14ac:dyDescent="0.25">
      <c r="A274" t="s">
        <v>398</v>
      </c>
      <c r="B274" t="s">
        <v>6</v>
      </c>
      <c r="C274" t="s">
        <v>226</v>
      </c>
    </row>
    <row r="275" spans="1:3" x14ac:dyDescent="0.25">
      <c r="A275" t="s">
        <v>101</v>
      </c>
      <c r="B275" t="s">
        <v>0</v>
      </c>
      <c r="C275" t="s">
        <v>226</v>
      </c>
    </row>
    <row r="276" spans="1:3" x14ac:dyDescent="0.25">
      <c r="A276" t="s">
        <v>101</v>
      </c>
      <c r="B276" t="s">
        <v>6</v>
      </c>
      <c r="C276" t="s">
        <v>226</v>
      </c>
    </row>
    <row r="277" spans="1:3" x14ac:dyDescent="0.25">
      <c r="A277" t="s">
        <v>102</v>
      </c>
      <c r="B277" t="s">
        <v>0</v>
      </c>
      <c r="C277" t="s">
        <v>226</v>
      </c>
    </row>
    <row r="278" spans="1:3" x14ac:dyDescent="0.25">
      <c r="A278" t="s">
        <v>102</v>
      </c>
      <c r="B278" t="s">
        <v>6</v>
      </c>
      <c r="C278" t="s">
        <v>226</v>
      </c>
    </row>
    <row r="279" spans="1:3" x14ac:dyDescent="0.25">
      <c r="A279" t="s">
        <v>103</v>
      </c>
      <c r="B279" t="s">
        <v>0</v>
      </c>
      <c r="C279" t="s">
        <v>226</v>
      </c>
    </row>
    <row r="280" spans="1:3" x14ac:dyDescent="0.25">
      <c r="A280" t="s">
        <v>103</v>
      </c>
      <c r="B280" t="s">
        <v>6</v>
      </c>
      <c r="C280" t="s">
        <v>226</v>
      </c>
    </row>
    <row r="281" spans="1:3" x14ac:dyDescent="0.25">
      <c r="A281" t="s">
        <v>104</v>
      </c>
      <c r="B281" t="s">
        <v>0</v>
      </c>
      <c r="C281" t="s">
        <v>226</v>
      </c>
    </row>
    <row r="282" spans="1:3" x14ac:dyDescent="0.25">
      <c r="A282" t="s">
        <v>104</v>
      </c>
      <c r="B282" t="s">
        <v>6</v>
      </c>
      <c r="C282" t="s">
        <v>226</v>
      </c>
    </row>
    <row r="283" spans="1:3" x14ac:dyDescent="0.25">
      <c r="A283" t="s">
        <v>105</v>
      </c>
      <c r="B283" t="s">
        <v>0</v>
      </c>
      <c r="C283" t="s">
        <v>226</v>
      </c>
    </row>
    <row r="284" spans="1:3" x14ac:dyDescent="0.25">
      <c r="A284" t="s">
        <v>105</v>
      </c>
      <c r="B284" t="s">
        <v>6</v>
      </c>
      <c r="C284" t="s">
        <v>226</v>
      </c>
    </row>
    <row r="285" spans="1:3" x14ac:dyDescent="0.25">
      <c r="A285" t="s">
        <v>106</v>
      </c>
      <c r="B285" t="s">
        <v>0</v>
      </c>
      <c r="C285" t="s">
        <v>226</v>
      </c>
    </row>
    <row r="286" spans="1:3" x14ac:dyDescent="0.25">
      <c r="A286" t="s">
        <v>106</v>
      </c>
      <c r="B286" t="s">
        <v>6</v>
      </c>
      <c r="C286" t="s">
        <v>226</v>
      </c>
    </row>
    <row r="287" spans="1:3" x14ac:dyDescent="0.25">
      <c r="A287" t="s">
        <v>654</v>
      </c>
      <c r="B287" t="s">
        <v>0</v>
      </c>
      <c r="C287" t="s">
        <v>226</v>
      </c>
    </row>
    <row r="288" spans="1:3" x14ac:dyDescent="0.25">
      <c r="A288" t="s">
        <v>654</v>
      </c>
      <c r="B288" t="s">
        <v>6</v>
      </c>
      <c r="C288" t="s">
        <v>226</v>
      </c>
    </row>
    <row r="289" spans="1:3" x14ac:dyDescent="0.25">
      <c r="A289" t="s">
        <v>399</v>
      </c>
      <c r="B289" t="s">
        <v>0</v>
      </c>
      <c r="C289" t="s">
        <v>226</v>
      </c>
    </row>
    <row r="290" spans="1:3" x14ac:dyDescent="0.25">
      <c r="A290" t="s">
        <v>399</v>
      </c>
      <c r="B290" t="s">
        <v>6</v>
      </c>
      <c r="C290" t="s">
        <v>226</v>
      </c>
    </row>
    <row r="291" spans="1:3" x14ac:dyDescent="0.25">
      <c r="A291" t="s">
        <v>107</v>
      </c>
      <c r="B291" t="s">
        <v>0</v>
      </c>
      <c r="C291" t="s">
        <v>226</v>
      </c>
    </row>
    <row r="292" spans="1:3" x14ac:dyDescent="0.25">
      <c r="A292" t="s">
        <v>107</v>
      </c>
      <c r="B292" t="s">
        <v>6</v>
      </c>
      <c r="C292" t="s">
        <v>226</v>
      </c>
    </row>
    <row r="293" spans="1:3" x14ac:dyDescent="0.25">
      <c r="A293" t="s">
        <v>600</v>
      </c>
      <c r="B293" t="s">
        <v>0</v>
      </c>
      <c r="C293" t="s">
        <v>226</v>
      </c>
    </row>
    <row r="294" spans="1:3" x14ac:dyDescent="0.25">
      <c r="A294" t="s">
        <v>600</v>
      </c>
      <c r="B294" t="s">
        <v>6</v>
      </c>
      <c r="C294" t="s">
        <v>225</v>
      </c>
    </row>
    <row r="295" spans="1:3" x14ac:dyDescent="0.25">
      <c r="A295" t="s">
        <v>400</v>
      </c>
      <c r="B295" t="s">
        <v>0</v>
      </c>
      <c r="C295" t="s">
        <v>226</v>
      </c>
    </row>
    <row r="296" spans="1:3" x14ac:dyDescent="0.25">
      <c r="A296" t="s">
        <v>400</v>
      </c>
      <c r="B296" t="s">
        <v>6</v>
      </c>
      <c r="C296" t="s">
        <v>226</v>
      </c>
    </row>
    <row r="297" spans="1:3" x14ac:dyDescent="0.25">
      <c r="A297" s="42" t="s">
        <v>664</v>
      </c>
      <c r="B297" s="42" t="s">
        <v>532</v>
      </c>
      <c r="C297" s="42" t="s">
        <v>532</v>
      </c>
    </row>
    <row r="298" spans="1:3" x14ac:dyDescent="0.25">
      <c r="A298" t="s">
        <v>108</v>
      </c>
      <c r="B298" t="s">
        <v>0</v>
      </c>
      <c r="C298" t="s">
        <v>226</v>
      </c>
    </row>
    <row r="299" spans="1:3" x14ac:dyDescent="0.25">
      <c r="A299" t="s">
        <v>108</v>
      </c>
      <c r="B299" t="s">
        <v>6</v>
      </c>
      <c r="C299" t="s">
        <v>226</v>
      </c>
    </row>
    <row r="300" spans="1:3" x14ac:dyDescent="0.25">
      <c r="A300" t="s">
        <v>109</v>
      </c>
      <c r="B300" t="s">
        <v>0</v>
      </c>
      <c r="C300" t="s">
        <v>226</v>
      </c>
    </row>
    <row r="301" spans="1:3" x14ac:dyDescent="0.25">
      <c r="A301" t="s">
        <v>109</v>
      </c>
      <c r="B301" t="s">
        <v>6</v>
      </c>
      <c r="C301" t="s">
        <v>226</v>
      </c>
    </row>
    <row r="302" spans="1:3" x14ac:dyDescent="0.25">
      <c r="A302" t="s">
        <v>110</v>
      </c>
      <c r="B302" t="s">
        <v>0</v>
      </c>
      <c r="C302" t="s">
        <v>226</v>
      </c>
    </row>
    <row r="303" spans="1:3" x14ac:dyDescent="0.25">
      <c r="A303" t="s">
        <v>110</v>
      </c>
      <c r="B303" t="s">
        <v>6</v>
      </c>
      <c r="C303" t="s">
        <v>226</v>
      </c>
    </row>
    <row r="304" spans="1:3" x14ac:dyDescent="0.25">
      <c r="A304" t="s">
        <v>111</v>
      </c>
      <c r="B304" t="s">
        <v>0</v>
      </c>
      <c r="C304" t="s">
        <v>225</v>
      </c>
    </row>
    <row r="305" spans="1:3" x14ac:dyDescent="0.25">
      <c r="A305" t="s">
        <v>111</v>
      </c>
      <c r="B305" t="s">
        <v>6</v>
      </c>
      <c r="C305" t="s">
        <v>225</v>
      </c>
    </row>
    <row r="306" spans="1:3" x14ac:dyDescent="0.25">
      <c r="A306" t="s">
        <v>112</v>
      </c>
      <c r="B306" t="s">
        <v>0</v>
      </c>
      <c r="C306" t="s">
        <v>226</v>
      </c>
    </row>
    <row r="307" spans="1:3" x14ac:dyDescent="0.25">
      <c r="A307" t="s">
        <v>112</v>
      </c>
      <c r="B307" t="s">
        <v>6</v>
      </c>
      <c r="C307" t="s">
        <v>226</v>
      </c>
    </row>
    <row r="308" spans="1:3" x14ac:dyDescent="0.25">
      <c r="A308" t="s">
        <v>113</v>
      </c>
      <c r="B308" t="s">
        <v>0</v>
      </c>
      <c r="C308" t="s">
        <v>226</v>
      </c>
    </row>
    <row r="309" spans="1:3" x14ac:dyDescent="0.25">
      <c r="A309" t="s">
        <v>113</v>
      </c>
      <c r="B309" t="s">
        <v>6</v>
      </c>
      <c r="C309" t="s">
        <v>226</v>
      </c>
    </row>
    <row r="310" spans="1:3" x14ac:dyDescent="0.25">
      <c r="A310" t="s">
        <v>114</v>
      </c>
      <c r="B310" t="s">
        <v>0</v>
      </c>
      <c r="C310" t="s">
        <v>226</v>
      </c>
    </row>
    <row r="311" spans="1:3" x14ac:dyDescent="0.25">
      <c r="A311" t="s">
        <v>114</v>
      </c>
      <c r="B311" t="s">
        <v>6</v>
      </c>
      <c r="C311" t="s">
        <v>226</v>
      </c>
    </row>
    <row r="312" spans="1:3" x14ac:dyDescent="0.25">
      <c r="A312" t="s">
        <v>115</v>
      </c>
      <c r="B312" t="s">
        <v>0</v>
      </c>
      <c r="C312" t="s">
        <v>226</v>
      </c>
    </row>
    <row r="313" spans="1:3" x14ac:dyDescent="0.25">
      <c r="A313" t="s">
        <v>115</v>
      </c>
      <c r="B313" t="s">
        <v>6</v>
      </c>
      <c r="C313" t="s">
        <v>226</v>
      </c>
    </row>
    <row r="314" spans="1:3" x14ac:dyDescent="0.25">
      <c r="A314" t="s">
        <v>116</v>
      </c>
      <c r="B314" t="s">
        <v>0</v>
      </c>
      <c r="C314" t="s">
        <v>226</v>
      </c>
    </row>
    <row r="315" spans="1:3" x14ac:dyDescent="0.25">
      <c r="A315" t="s">
        <v>116</v>
      </c>
      <c r="B315" t="s">
        <v>6</v>
      </c>
      <c r="C315" t="s">
        <v>225</v>
      </c>
    </row>
    <row r="316" spans="1:3" x14ac:dyDescent="0.25">
      <c r="A316" t="s">
        <v>117</v>
      </c>
      <c r="B316" t="s">
        <v>0</v>
      </c>
      <c r="C316" t="s">
        <v>226</v>
      </c>
    </row>
    <row r="317" spans="1:3" x14ac:dyDescent="0.25">
      <c r="A317" t="s">
        <v>117</v>
      </c>
      <c r="B317" t="s">
        <v>6</v>
      </c>
      <c r="C317" t="s">
        <v>226</v>
      </c>
    </row>
    <row r="318" spans="1:3" x14ac:dyDescent="0.25">
      <c r="A318" t="s">
        <v>118</v>
      </c>
      <c r="B318" t="s">
        <v>0</v>
      </c>
      <c r="C318" t="s">
        <v>226</v>
      </c>
    </row>
    <row r="319" spans="1:3" x14ac:dyDescent="0.25">
      <c r="A319" t="s">
        <v>118</v>
      </c>
      <c r="B319" t="s">
        <v>6</v>
      </c>
      <c r="C319" t="s">
        <v>226</v>
      </c>
    </row>
    <row r="320" spans="1:3" x14ac:dyDescent="0.25">
      <c r="A320" t="s">
        <v>119</v>
      </c>
      <c r="B320" t="s">
        <v>0</v>
      </c>
      <c r="C320" t="s">
        <v>226</v>
      </c>
    </row>
    <row r="321" spans="1:3" x14ac:dyDescent="0.25">
      <c r="A321" t="s">
        <v>119</v>
      </c>
      <c r="B321" t="s">
        <v>6</v>
      </c>
      <c r="C321" t="s">
        <v>226</v>
      </c>
    </row>
    <row r="322" spans="1:3" x14ac:dyDescent="0.25">
      <c r="A322" t="s">
        <v>401</v>
      </c>
      <c r="B322" t="s">
        <v>0</v>
      </c>
      <c r="C322" t="s">
        <v>226</v>
      </c>
    </row>
    <row r="323" spans="1:3" x14ac:dyDescent="0.25">
      <c r="A323" t="s">
        <v>401</v>
      </c>
      <c r="B323" t="s">
        <v>6</v>
      </c>
      <c r="C323" t="s">
        <v>226</v>
      </c>
    </row>
    <row r="324" spans="1:3" x14ac:dyDescent="0.25">
      <c r="A324" t="s">
        <v>120</v>
      </c>
      <c r="B324" t="s">
        <v>0</v>
      </c>
      <c r="C324" t="s">
        <v>226</v>
      </c>
    </row>
    <row r="325" spans="1:3" x14ac:dyDescent="0.25">
      <c r="A325" t="s">
        <v>120</v>
      </c>
      <c r="B325" t="s">
        <v>6</v>
      </c>
      <c r="C325" t="s">
        <v>226</v>
      </c>
    </row>
    <row r="326" spans="1:3" x14ac:dyDescent="0.25">
      <c r="A326" t="s">
        <v>665</v>
      </c>
      <c r="B326" t="s">
        <v>0</v>
      </c>
      <c r="C326" t="s">
        <v>226</v>
      </c>
    </row>
    <row r="327" spans="1:3" x14ac:dyDescent="0.25">
      <c r="A327" t="s">
        <v>665</v>
      </c>
      <c r="B327" t="s">
        <v>6</v>
      </c>
      <c r="C327" t="s">
        <v>226</v>
      </c>
    </row>
    <row r="328" spans="1:3" x14ac:dyDescent="0.25">
      <c r="A328" t="s">
        <v>402</v>
      </c>
      <c r="B328" t="s">
        <v>0</v>
      </c>
      <c r="C328" t="s">
        <v>226</v>
      </c>
    </row>
    <row r="329" spans="1:3" x14ac:dyDescent="0.25">
      <c r="A329" t="s">
        <v>402</v>
      </c>
      <c r="B329" t="s">
        <v>6</v>
      </c>
      <c r="C329" t="s">
        <v>226</v>
      </c>
    </row>
    <row r="330" spans="1:3" x14ac:dyDescent="0.25">
      <c r="A330" t="s">
        <v>666</v>
      </c>
      <c r="B330" t="s">
        <v>0</v>
      </c>
      <c r="C330" t="s">
        <v>226</v>
      </c>
    </row>
    <row r="331" spans="1:3" x14ac:dyDescent="0.25">
      <c r="A331" t="s">
        <v>666</v>
      </c>
      <c r="B331" t="s">
        <v>6</v>
      </c>
      <c r="C331" t="s">
        <v>226</v>
      </c>
    </row>
    <row r="332" spans="1:3" x14ac:dyDescent="0.25">
      <c r="A332" t="s">
        <v>121</v>
      </c>
      <c r="B332" t="s">
        <v>0</v>
      </c>
      <c r="C332" t="s">
        <v>226</v>
      </c>
    </row>
    <row r="333" spans="1:3" x14ac:dyDescent="0.25">
      <c r="A333" t="s">
        <v>121</v>
      </c>
      <c r="B333" t="s">
        <v>6</v>
      </c>
      <c r="C333" t="s">
        <v>226</v>
      </c>
    </row>
    <row r="334" spans="1:3" x14ac:dyDescent="0.25">
      <c r="A334" t="s">
        <v>122</v>
      </c>
      <c r="B334" t="s">
        <v>0</v>
      </c>
      <c r="C334" t="s">
        <v>226</v>
      </c>
    </row>
    <row r="335" spans="1:3" x14ac:dyDescent="0.25">
      <c r="A335" t="s">
        <v>122</v>
      </c>
      <c r="B335" t="s">
        <v>6</v>
      </c>
      <c r="C335" t="s">
        <v>226</v>
      </c>
    </row>
    <row r="336" spans="1:3" x14ac:dyDescent="0.25">
      <c r="A336" t="s">
        <v>403</v>
      </c>
      <c r="B336" t="s">
        <v>0</v>
      </c>
      <c r="C336" t="s">
        <v>226</v>
      </c>
    </row>
    <row r="337" spans="1:3" x14ac:dyDescent="0.25">
      <c r="A337" t="s">
        <v>403</v>
      </c>
      <c r="B337" t="s">
        <v>6</v>
      </c>
      <c r="C337" t="s">
        <v>226</v>
      </c>
    </row>
    <row r="338" spans="1:3" x14ac:dyDescent="0.25">
      <c r="A338" t="s">
        <v>123</v>
      </c>
      <c r="B338" t="s">
        <v>0</v>
      </c>
      <c r="C338" t="s">
        <v>226</v>
      </c>
    </row>
    <row r="339" spans="1:3" x14ac:dyDescent="0.25">
      <c r="A339" t="s">
        <v>123</v>
      </c>
      <c r="B339" t="s">
        <v>6</v>
      </c>
      <c r="C339" t="s">
        <v>226</v>
      </c>
    </row>
    <row r="340" spans="1:3" x14ac:dyDescent="0.25">
      <c r="A340" t="s">
        <v>124</v>
      </c>
      <c r="B340" t="s">
        <v>0</v>
      </c>
      <c r="C340" t="s">
        <v>226</v>
      </c>
    </row>
    <row r="341" spans="1:3" x14ac:dyDescent="0.25">
      <c r="A341" t="s">
        <v>124</v>
      </c>
      <c r="B341" t="s">
        <v>6</v>
      </c>
      <c r="C341" t="s">
        <v>226</v>
      </c>
    </row>
    <row r="342" spans="1:3" x14ac:dyDescent="0.25">
      <c r="A342" t="s">
        <v>125</v>
      </c>
      <c r="B342" t="s">
        <v>0</v>
      </c>
      <c r="C342" t="s">
        <v>226</v>
      </c>
    </row>
    <row r="343" spans="1:3" x14ac:dyDescent="0.25">
      <c r="A343" t="s">
        <v>125</v>
      </c>
      <c r="B343" t="s">
        <v>6</v>
      </c>
      <c r="C343" t="s">
        <v>226</v>
      </c>
    </row>
    <row r="344" spans="1:3" x14ac:dyDescent="0.25">
      <c r="A344" t="s">
        <v>126</v>
      </c>
      <c r="B344" t="s">
        <v>0</v>
      </c>
      <c r="C344" t="s">
        <v>226</v>
      </c>
    </row>
    <row r="345" spans="1:3" x14ac:dyDescent="0.25">
      <c r="A345" t="s">
        <v>126</v>
      </c>
      <c r="B345" t="s">
        <v>6</v>
      </c>
      <c r="C345" t="s">
        <v>226</v>
      </c>
    </row>
    <row r="346" spans="1:3" x14ac:dyDescent="0.25">
      <c r="A346" t="s">
        <v>127</v>
      </c>
      <c r="B346" t="s">
        <v>0</v>
      </c>
      <c r="C346" t="s">
        <v>226</v>
      </c>
    </row>
    <row r="347" spans="1:3" x14ac:dyDescent="0.25">
      <c r="A347" t="s">
        <v>127</v>
      </c>
      <c r="B347" t="s">
        <v>6</v>
      </c>
      <c r="C347" t="s">
        <v>226</v>
      </c>
    </row>
    <row r="348" spans="1:3" x14ac:dyDescent="0.25">
      <c r="A348" t="s">
        <v>128</v>
      </c>
      <c r="B348" t="s">
        <v>0</v>
      </c>
      <c r="C348" t="s">
        <v>226</v>
      </c>
    </row>
    <row r="349" spans="1:3" x14ac:dyDescent="0.25">
      <c r="A349" t="s">
        <v>128</v>
      </c>
      <c r="B349" t="s">
        <v>6</v>
      </c>
      <c r="C349" t="s">
        <v>226</v>
      </c>
    </row>
    <row r="350" spans="1:3" x14ac:dyDescent="0.25">
      <c r="A350" t="s">
        <v>129</v>
      </c>
      <c r="B350" t="s">
        <v>0</v>
      </c>
      <c r="C350" t="s">
        <v>226</v>
      </c>
    </row>
    <row r="351" spans="1:3" x14ac:dyDescent="0.25">
      <c r="A351" t="s">
        <v>129</v>
      </c>
      <c r="B351" t="s">
        <v>6</v>
      </c>
      <c r="C351" t="s">
        <v>226</v>
      </c>
    </row>
    <row r="352" spans="1:3" x14ac:dyDescent="0.25">
      <c r="A352" t="s">
        <v>130</v>
      </c>
      <c r="B352" t="s">
        <v>0</v>
      </c>
      <c r="C352" t="s">
        <v>226</v>
      </c>
    </row>
    <row r="353" spans="1:3" x14ac:dyDescent="0.25">
      <c r="A353" t="s">
        <v>130</v>
      </c>
      <c r="B353" t="s">
        <v>6</v>
      </c>
      <c r="C353" t="s">
        <v>226</v>
      </c>
    </row>
    <row r="354" spans="1:3" x14ac:dyDescent="0.25">
      <c r="A354" t="s">
        <v>131</v>
      </c>
      <c r="B354" t="s">
        <v>0</v>
      </c>
      <c r="C354" t="s">
        <v>226</v>
      </c>
    </row>
    <row r="355" spans="1:3" x14ac:dyDescent="0.25">
      <c r="A355" t="s">
        <v>131</v>
      </c>
      <c r="B355" t="s">
        <v>6</v>
      </c>
      <c r="C355" t="s">
        <v>226</v>
      </c>
    </row>
    <row r="356" spans="1:3" x14ac:dyDescent="0.25">
      <c r="A356" t="s">
        <v>132</v>
      </c>
      <c r="B356" t="s">
        <v>0</v>
      </c>
      <c r="C356" t="s">
        <v>226</v>
      </c>
    </row>
    <row r="357" spans="1:3" x14ac:dyDescent="0.25">
      <c r="A357" t="s">
        <v>132</v>
      </c>
      <c r="B357" t="s">
        <v>6</v>
      </c>
      <c r="C357" t="s">
        <v>226</v>
      </c>
    </row>
    <row r="358" spans="1:3" x14ac:dyDescent="0.25">
      <c r="A358" t="s">
        <v>133</v>
      </c>
      <c r="B358" t="s">
        <v>0</v>
      </c>
      <c r="C358" t="s">
        <v>226</v>
      </c>
    </row>
    <row r="359" spans="1:3" x14ac:dyDescent="0.25">
      <c r="A359" t="s">
        <v>133</v>
      </c>
      <c r="B359" t="s">
        <v>6</v>
      </c>
      <c r="C359" t="s">
        <v>226</v>
      </c>
    </row>
    <row r="360" spans="1:3" x14ac:dyDescent="0.25">
      <c r="A360" t="s">
        <v>134</v>
      </c>
      <c r="B360" t="s">
        <v>0</v>
      </c>
      <c r="C360" t="s">
        <v>226</v>
      </c>
    </row>
    <row r="361" spans="1:3" x14ac:dyDescent="0.25">
      <c r="A361" t="s">
        <v>134</v>
      </c>
      <c r="B361" t="s">
        <v>6</v>
      </c>
      <c r="C361" t="s">
        <v>226</v>
      </c>
    </row>
    <row r="362" spans="1:3" x14ac:dyDescent="0.25">
      <c r="A362" t="s">
        <v>135</v>
      </c>
      <c r="B362" t="s">
        <v>0</v>
      </c>
      <c r="C362" t="s">
        <v>226</v>
      </c>
    </row>
    <row r="363" spans="1:3" x14ac:dyDescent="0.25">
      <c r="A363" t="s">
        <v>135</v>
      </c>
      <c r="B363" t="s">
        <v>6</v>
      </c>
      <c r="C363" t="s">
        <v>226</v>
      </c>
    </row>
    <row r="364" spans="1:3" x14ac:dyDescent="0.25">
      <c r="A364" t="s">
        <v>136</v>
      </c>
      <c r="B364" t="s">
        <v>0</v>
      </c>
      <c r="C364" t="s">
        <v>226</v>
      </c>
    </row>
    <row r="365" spans="1:3" x14ac:dyDescent="0.25">
      <c r="A365" t="s">
        <v>136</v>
      </c>
      <c r="B365" t="s">
        <v>6</v>
      </c>
      <c r="C365" t="s">
        <v>226</v>
      </c>
    </row>
    <row r="366" spans="1:3" x14ac:dyDescent="0.25">
      <c r="A366" t="s">
        <v>137</v>
      </c>
      <c r="B366" t="s">
        <v>0</v>
      </c>
      <c r="C366" t="s">
        <v>226</v>
      </c>
    </row>
    <row r="367" spans="1:3" x14ac:dyDescent="0.25">
      <c r="A367" t="s">
        <v>137</v>
      </c>
      <c r="B367" t="s">
        <v>6</v>
      </c>
      <c r="C367" t="s">
        <v>226</v>
      </c>
    </row>
    <row r="368" spans="1:3" x14ac:dyDescent="0.25">
      <c r="A368" t="s">
        <v>138</v>
      </c>
      <c r="B368" t="s">
        <v>0</v>
      </c>
      <c r="C368" t="s">
        <v>226</v>
      </c>
    </row>
    <row r="369" spans="1:3" x14ac:dyDescent="0.25">
      <c r="A369" t="s">
        <v>138</v>
      </c>
      <c r="B369" t="s">
        <v>6</v>
      </c>
      <c r="C369" t="s">
        <v>226</v>
      </c>
    </row>
    <row r="370" spans="1:3" x14ac:dyDescent="0.25">
      <c r="A370" t="s">
        <v>274</v>
      </c>
      <c r="B370" t="s">
        <v>0</v>
      </c>
      <c r="C370" t="s">
        <v>226</v>
      </c>
    </row>
    <row r="371" spans="1:3" x14ac:dyDescent="0.25">
      <c r="A371" t="s">
        <v>274</v>
      </c>
      <c r="B371" t="s">
        <v>6</v>
      </c>
      <c r="C371" t="s">
        <v>226</v>
      </c>
    </row>
    <row r="372" spans="1:3" x14ac:dyDescent="0.25">
      <c r="A372" t="s">
        <v>139</v>
      </c>
      <c r="B372" t="s">
        <v>0</v>
      </c>
      <c r="C372" t="s">
        <v>226</v>
      </c>
    </row>
    <row r="373" spans="1:3" x14ac:dyDescent="0.25">
      <c r="A373" t="s">
        <v>139</v>
      </c>
      <c r="B373" t="s">
        <v>6</v>
      </c>
      <c r="C373" t="s">
        <v>226</v>
      </c>
    </row>
    <row r="374" spans="1:3" x14ac:dyDescent="0.25">
      <c r="A374" t="s">
        <v>140</v>
      </c>
      <c r="B374" t="s">
        <v>0</v>
      </c>
      <c r="C374" t="s">
        <v>226</v>
      </c>
    </row>
    <row r="375" spans="1:3" x14ac:dyDescent="0.25">
      <c r="A375" t="s">
        <v>140</v>
      </c>
      <c r="B375" t="s">
        <v>6</v>
      </c>
      <c r="C375" t="s">
        <v>226</v>
      </c>
    </row>
    <row r="376" spans="1:3" x14ac:dyDescent="0.25">
      <c r="A376" t="s">
        <v>404</v>
      </c>
      <c r="B376" t="s">
        <v>0</v>
      </c>
      <c r="C376" t="s">
        <v>226</v>
      </c>
    </row>
    <row r="377" spans="1:3" x14ac:dyDescent="0.25">
      <c r="A377" t="s">
        <v>404</v>
      </c>
      <c r="B377" t="s">
        <v>6</v>
      </c>
      <c r="C377" t="s">
        <v>226</v>
      </c>
    </row>
    <row r="378" spans="1:3" x14ac:dyDescent="0.25">
      <c r="A378" t="s">
        <v>405</v>
      </c>
      <c r="B378" t="s">
        <v>0</v>
      </c>
      <c r="C378" t="s">
        <v>226</v>
      </c>
    </row>
    <row r="379" spans="1:3" x14ac:dyDescent="0.25">
      <c r="A379" t="s">
        <v>405</v>
      </c>
      <c r="B379" t="s">
        <v>6</v>
      </c>
      <c r="C379" t="s">
        <v>226</v>
      </c>
    </row>
    <row r="380" spans="1:3" x14ac:dyDescent="0.25">
      <c r="A380" t="s">
        <v>141</v>
      </c>
      <c r="B380" t="s">
        <v>0</v>
      </c>
      <c r="C380" t="s">
        <v>226</v>
      </c>
    </row>
    <row r="381" spans="1:3" x14ac:dyDescent="0.25">
      <c r="A381" t="s">
        <v>141</v>
      </c>
      <c r="B381" t="s">
        <v>6</v>
      </c>
      <c r="C381" t="s">
        <v>225</v>
      </c>
    </row>
    <row r="382" spans="1:3" x14ac:dyDescent="0.25">
      <c r="A382" t="s">
        <v>142</v>
      </c>
      <c r="B382" t="s">
        <v>0</v>
      </c>
      <c r="C382" t="s">
        <v>226</v>
      </c>
    </row>
    <row r="383" spans="1:3" x14ac:dyDescent="0.25">
      <c r="A383" t="s">
        <v>142</v>
      </c>
      <c r="B383" t="s">
        <v>6</v>
      </c>
      <c r="C383" t="s">
        <v>226</v>
      </c>
    </row>
    <row r="384" spans="1:3" x14ac:dyDescent="0.25">
      <c r="A384" t="s">
        <v>143</v>
      </c>
      <c r="B384" t="s">
        <v>0</v>
      </c>
      <c r="C384" t="s">
        <v>226</v>
      </c>
    </row>
    <row r="385" spans="1:3" x14ac:dyDescent="0.25">
      <c r="A385" t="s">
        <v>143</v>
      </c>
      <c r="B385" t="s">
        <v>6</v>
      </c>
      <c r="C385" t="s">
        <v>226</v>
      </c>
    </row>
    <row r="386" spans="1:3" x14ac:dyDescent="0.25">
      <c r="A386" t="s">
        <v>144</v>
      </c>
      <c r="B386" t="s">
        <v>0</v>
      </c>
      <c r="C386" t="s">
        <v>226</v>
      </c>
    </row>
    <row r="387" spans="1:3" x14ac:dyDescent="0.25">
      <c r="A387" t="s">
        <v>144</v>
      </c>
      <c r="B387" t="s">
        <v>6</v>
      </c>
      <c r="C387" t="s">
        <v>226</v>
      </c>
    </row>
    <row r="388" spans="1:3" x14ac:dyDescent="0.25">
      <c r="A388" t="s">
        <v>145</v>
      </c>
      <c r="B388" t="s">
        <v>0</v>
      </c>
      <c r="C388" t="s">
        <v>226</v>
      </c>
    </row>
    <row r="389" spans="1:3" x14ac:dyDescent="0.25">
      <c r="A389" t="s">
        <v>145</v>
      </c>
      <c r="B389" t="s">
        <v>6</v>
      </c>
      <c r="C389" t="s">
        <v>226</v>
      </c>
    </row>
    <row r="390" spans="1:3" x14ac:dyDescent="0.25">
      <c r="A390" t="s">
        <v>146</v>
      </c>
      <c r="B390" t="s">
        <v>0</v>
      </c>
      <c r="C390" t="s">
        <v>226</v>
      </c>
    </row>
    <row r="391" spans="1:3" x14ac:dyDescent="0.25">
      <c r="A391" t="s">
        <v>146</v>
      </c>
      <c r="B391" t="s">
        <v>6</v>
      </c>
      <c r="C391" t="s">
        <v>226</v>
      </c>
    </row>
    <row r="392" spans="1:3" x14ac:dyDescent="0.25">
      <c r="A392" t="s">
        <v>277</v>
      </c>
      <c r="B392" t="s">
        <v>0</v>
      </c>
      <c r="C392" t="s">
        <v>226</v>
      </c>
    </row>
    <row r="393" spans="1:3" x14ac:dyDescent="0.25">
      <c r="A393" t="s">
        <v>277</v>
      </c>
      <c r="B393" t="s">
        <v>6</v>
      </c>
      <c r="C393" t="s">
        <v>226</v>
      </c>
    </row>
    <row r="394" spans="1:3" x14ac:dyDescent="0.25">
      <c r="A394" t="s">
        <v>147</v>
      </c>
      <c r="B394" t="s">
        <v>0</v>
      </c>
      <c r="C394" t="s">
        <v>226</v>
      </c>
    </row>
    <row r="395" spans="1:3" x14ac:dyDescent="0.25">
      <c r="A395" t="s">
        <v>147</v>
      </c>
      <c r="B395" t="s">
        <v>6</v>
      </c>
      <c r="C395" t="s">
        <v>226</v>
      </c>
    </row>
    <row r="396" spans="1:3" x14ac:dyDescent="0.25">
      <c r="A396" t="s">
        <v>148</v>
      </c>
      <c r="B396" t="s">
        <v>0</v>
      </c>
      <c r="C396" t="s">
        <v>226</v>
      </c>
    </row>
    <row r="397" spans="1:3" x14ac:dyDescent="0.25">
      <c r="A397" t="s">
        <v>148</v>
      </c>
      <c r="B397" t="s">
        <v>6</v>
      </c>
      <c r="C397" t="s">
        <v>226</v>
      </c>
    </row>
    <row r="398" spans="1:3" x14ac:dyDescent="0.25">
      <c r="A398" t="s">
        <v>149</v>
      </c>
      <c r="B398" t="s">
        <v>0</v>
      </c>
      <c r="C398" t="s">
        <v>226</v>
      </c>
    </row>
    <row r="399" spans="1:3" x14ac:dyDescent="0.25">
      <c r="A399" t="s">
        <v>149</v>
      </c>
      <c r="B399" t="s">
        <v>6</v>
      </c>
      <c r="C399" t="s">
        <v>226</v>
      </c>
    </row>
    <row r="400" spans="1:3" x14ac:dyDescent="0.25">
      <c r="A400" t="s">
        <v>282</v>
      </c>
      <c r="B400" t="s">
        <v>0</v>
      </c>
      <c r="C400" t="s">
        <v>226</v>
      </c>
    </row>
    <row r="401" spans="1:3" x14ac:dyDescent="0.25">
      <c r="A401" t="s">
        <v>282</v>
      </c>
      <c r="B401" t="s">
        <v>6</v>
      </c>
      <c r="C401" t="s">
        <v>226</v>
      </c>
    </row>
    <row r="402" spans="1:3" x14ac:dyDescent="0.25">
      <c r="A402" t="s">
        <v>150</v>
      </c>
      <c r="B402" t="s">
        <v>0</v>
      </c>
      <c r="C402" t="s">
        <v>226</v>
      </c>
    </row>
    <row r="403" spans="1:3" x14ac:dyDescent="0.25">
      <c r="A403" t="s">
        <v>150</v>
      </c>
      <c r="B403" t="s">
        <v>6</v>
      </c>
      <c r="C403" t="s">
        <v>226</v>
      </c>
    </row>
    <row r="404" spans="1:3" x14ac:dyDescent="0.25">
      <c r="A404" t="s">
        <v>151</v>
      </c>
      <c r="B404" t="s">
        <v>0</v>
      </c>
      <c r="C404" t="s">
        <v>226</v>
      </c>
    </row>
    <row r="405" spans="1:3" x14ac:dyDescent="0.25">
      <c r="A405" t="s">
        <v>151</v>
      </c>
      <c r="B405" t="s">
        <v>6</v>
      </c>
      <c r="C405" t="s">
        <v>226</v>
      </c>
    </row>
    <row r="406" spans="1:3" x14ac:dyDescent="0.25">
      <c r="A406" t="s">
        <v>153</v>
      </c>
      <c r="B406" t="s">
        <v>0</v>
      </c>
      <c r="C406" t="s">
        <v>226</v>
      </c>
    </row>
    <row r="407" spans="1:3" x14ac:dyDescent="0.25">
      <c r="A407" t="s">
        <v>153</v>
      </c>
      <c r="B407" t="s">
        <v>6</v>
      </c>
      <c r="C407" t="s">
        <v>226</v>
      </c>
    </row>
    <row r="408" spans="1:3" x14ac:dyDescent="0.25">
      <c r="A408" t="s">
        <v>154</v>
      </c>
      <c r="B408" t="s">
        <v>0</v>
      </c>
      <c r="C408" t="s">
        <v>225</v>
      </c>
    </row>
    <row r="409" spans="1:3" x14ac:dyDescent="0.25">
      <c r="A409" t="s">
        <v>154</v>
      </c>
      <c r="B409" t="s">
        <v>6</v>
      </c>
      <c r="C409" t="s">
        <v>226</v>
      </c>
    </row>
    <row r="410" spans="1:3" x14ac:dyDescent="0.25">
      <c r="A410" t="s">
        <v>155</v>
      </c>
      <c r="B410" t="s">
        <v>0</v>
      </c>
      <c r="C410" t="s">
        <v>226</v>
      </c>
    </row>
    <row r="411" spans="1:3" x14ac:dyDescent="0.25">
      <c r="A411" t="s">
        <v>155</v>
      </c>
      <c r="B411" t="s">
        <v>6</v>
      </c>
      <c r="C411" t="s">
        <v>226</v>
      </c>
    </row>
    <row r="412" spans="1:3" x14ac:dyDescent="0.25">
      <c r="A412" t="s">
        <v>156</v>
      </c>
      <c r="B412" t="s">
        <v>0</v>
      </c>
      <c r="C412" t="s">
        <v>225</v>
      </c>
    </row>
    <row r="413" spans="1:3" x14ac:dyDescent="0.25">
      <c r="A413" t="s">
        <v>156</v>
      </c>
      <c r="B413" t="s">
        <v>6</v>
      </c>
      <c r="C413" t="s">
        <v>225</v>
      </c>
    </row>
    <row r="414" spans="1:3" x14ac:dyDescent="0.25">
      <c r="A414" t="s">
        <v>157</v>
      </c>
      <c r="B414" t="s">
        <v>0</v>
      </c>
      <c r="C414" t="s">
        <v>226</v>
      </c>
    </row>
    <row r="415" spans="1:3" x14ac:dyDescent="0.25">
      <c r="A415" t="s">
        <v>157</v>
      </c>
      <c r="B415" t="s">
        <v>6</v>
      </c>
      <c r="C415" t="s">
        <v>226</v>
      </c>
    </row>
    <row r="416" spans="1:3" x14ac:dyDescent="0.25">
      <c r="A416" t="s">
        <v>158</v>
      </c>
      <c r="B416" t="s">
        <v>0</v>
      </c>
      <c r="C416" t="s">
        <v>226</v>
      </c>
    </row>
    <row r="417" spans="1:3" x14ac:dyDescent="0.25">
      <c r="A417" t="s">
        <v>158</v>
      </c>
      <c r="B417" t="s">
        <v>6</v>
      </c>
      <c r="C417" t="s">
        <v>226</v>
      </c>
    </row>
    <row r="418" spans="1:3" x14ac:dyDescent="0.25">
      <c r="A418" t="s">
        <v>159</v>
      </c>
      <c r="B418" t="s">
        <v>0</v>
      </c>
      <c r="C418" t="s">
        <v>226</v>
      </c>
    </row>
    <row r="419" spans="1:3" x14ac:dyDescent="0.25">
      <c r="A419" t="s">
        <v>159</v>
      </c>
      <c r="B419" t="s">
        <v>6</v>
      </c>
      <c r="C419" t="s">
        <v>226</v>
      </c>
    </row>
    <row r="420" spans="1:3" x14ac:dyDescent="0.25">
      <c r="A420" t="s">
        <v>406</v>
      </c>
      <c r="B420" t="s">
        <v>0</v>
      </c>
      <c r="C420" t="s">
        <v>226</v>
      </c>
    </row>
    <row r="421" spans="1:3" x14ac:dyDescent="0.25">
      <c r="A421" t="s">
        <v>406</v>
      </c>
      <c r="B421" t="s">
        <v>6</v>
      </c>
      <c r="C421" t="s">
        <v>226</v>
      </c>
    </row>
    <row r="422" spans="1:3" x14ac:dyDescent="0.25">
      <c r="A422" t="s">
        <v>407</v>
      </c>
      <c r="B422" t="s">
        <v>0</v>
      </c>
      <c r="C422" t="s">
        <v>226</v>
      </c>
    </row>
    <row r="423" spans="1:3" x14ac:dyDescent="0.25">
      <c r="A423" t="s">
        <v>407</v>
      </c>
      <c r="B423" t="s">
        <v>6</v>
      </c>
      <c r="C423" t="s">
        <v>226</v>
      </c>
    </row>
    <row r="424" spans="1:3" x14ac:dyDescent="0.25">
      <c r="A424" t="s">
        <v>160</v>
      </c>
      <c r="B424" t="s">
        <v>0</v>
      </c>
      <c r="C424" t="s">
        <v>226</v>
      </c>
    </row>
    <row r="425" spans="1:3" x14ac:dyDescent="0.25">
      <c r="A425" t="s">
        <v>160</v>
      </c>
      <c r="B425" t="s">
        <v>6</v>
      </c>
      <c r="C425" t="s">
        <v>226</v>
      </c>
    </row>
    <row r="426" spans="1:3" x14ac:dyDescent="0.25">
      <c r="A426" t="s">
        <v>408</v>
      </c>
      <c r="B426" t="s">
        <v>0</v>
      </c>
      <c r="C426" t="s">
        <v>226</v>
      </c>
    </row>
    <row r="427" spans="1:3" x14ac:dyDescent="0.25">
      <c r="A427" t="s">
        <v>408</v>
      </c>
      <c r="B427" t="s">
        <v>6</v>
      </c>
      <c r="C427" t="s">
        <v>226</v>
      </c>
    </row>
    <row r="428" spans="1:3" x14ac:dyDescent="0.25">
      <c r="A428" t="s">
        <v>161</v>
      </c>
      <c r="B428" t="s">
        <v>0</v>
      </c>
      <c r="C428" t="s">
        <v>226</v>
      </c>
    </row>
    <row r="429" spans="1:3" x14ac:dyDescent="0.25">
      <c r="A429" t="s">
        <v>161</v>
      </c>
      <c r="B429" t="s">
        <v>6</v>
      </c>
      <c r="C429" t="s">
        <v>226</v>
      </c>
    </row>
    <row r="430" spans="1:3" x14ac:dyDescent="0.25">
      <c r="A430" t="s">
        <v>162</v>
      </c>
      <c r="B430" t="s">
        <v>0</v>
      </c>
      <c r="C430" t="s">
        <v>226</v>
      </c>
    </row>
    <row r="431" spans="1:3" x14ac:dyDescent="0.25">
      <c r="A431" t="s">
        <v>162</v>
      </c>
      <c r="B431" t="s">
        <v>6</v>
      </c>
      <c r="C431" t="s">
        <v>226</v>
      </c>
    </row>
    <row r="432" spans="1:3" x14ac:dyDescent="0.25">
      <c r="A432" t="s">
        <v>163</v>
      </c>
      <c r="B432" t="s">
        <v>0</v>
      </c>
      <c r="C432" t="s">
        <v>226</v>
      </c>
    </row>
    <row r="433" spans="1:3" x14ac:dyDescent="0.25">
      <c r="A433" t="s">
        <v>163</v>
      </c>
      <c r="B433" t="s">
        <v>6</v>
      </c>
      <c r="C433" t="s">
        <v>226</v>
      </c>
    </row>
    <row r="434" spans="1:3" x14ac:dyDescent="0.25">
      <c r="A434" t="s">
        <v>603</v>
      </c>
      <c r="B434" t="s">
        <v>0</v>
      </c>
      <c r="C434" t="s">
        <v>226</v>
      </c>
    </row>
    <row r="435" spans="1:3" x14ac:dyDescent="0.25">
      <c r="A435" t="s">
        <v>603</v>
      </c>
      <c r="B435" t="s">
        <v>6</v>
      </c>
      <c r="C435" t="s">
        <v>226</v>
      </c>
    </row>
    <row r="436" spans="1:3" x14ac:dyDescent="0.25">
      <c r="A436" t="s">
        <v>164</v>
      </c>
      <c r="B436" t="s">
        <v>0</v>
      </c>
      <c r="C436" t="s">
        <v>225</v>
      </c>
    </row>
    <row r="437" spans="1:3" x14ac:dyDescent="0.25">
      <c r="A437" t="s">
        <v>164</v>
      </c>
      <c r="B437" t="s">
        <v>6</v>
      </c>
      <c r="C437" t="s">
        <v>225</v>
      </c>
    </row>
    <row r="438" spans="1:3" x14ac:dyDescent="0.25">
      <c r="A438" t="s">
        <v>604</v>
      </c>
      <c r="B438" t="s">
        <v>0</v>
      </c>
      <c r="C438" t="s">
        <v>226</v>
      </c>
    </row>
    <row r="439" spans="1:3" x14ac:dyDescent="0.25">
      <c r="A439" t="s">
        <v>604</v>
      </c>
      <c r="B439" t="s">
        <v>6</v>
      </c>
      <c r="C439" t="s">
        <v>226</v>
      </c>
    </row>
    <row r="440" spans="1:3" x14ac:dyDescent="0.25">
      <c r="A440" t="s">
        <v>409</v>
      </c>
      <c r="B440" t="s">
        <v>0</v>
      </c>
      <c r="C440" t="s">
        <v>226</v>
      </c>
    </row>
    <row r="441" spans="1:3" x14ac:dyDescent="0.25">
      <c r="A441" t="s">
        <v>409</v>
      </c>
      <c r="B441" t="s">
        <v>6</v>
      </c>
      <c r="C441" t="s">
        <v>226</v>
      </c>
    </row>
    <row r="442" spans="1:3" x14ac:dyDescent="0.25">
      <c r="A442" t="s">
        <v>165</v>
      </c>
      <c r="B442" t="s">
        <v>0</v>
      </c>
      <c r="C442" t="s">
        <v>226</v>
      </c>
    </row>
    <row r="443" spans="1:3" x14ac:dyDescent="0.25">
      <c r="A443" t="s">
        <v>165</v>
      </c>
      <c r="B443" t="s">
        <v>6</v>
      </c>
      <c r="C443" t="s">
        <v>226</v>
      </c>
    </row>
    <row r="444" spans="1:3" x14ac:dyDescent="0.25">
      <c r="A444" t="s">
        <v>166</v>
      </c>
      <c r="B444" t="s">
        <v>0</v>
      </c>
      <c r="C444" t="s">
        <v>226</v>
      </c>
    </row>
    <row r="445" spans="1:3" x14ac:dyDescent="0.25">
      <c r="A445" t="s">
        <v>166</v>
      </c>
      <c r="B445" t="s">
        <v>6</v>
      </c>
      <c r="C445" t="s">
        <v>226</v>
      </c>
    </row>
    <row r="446" spans="1:3" x14ac:dyDescent="0.25">
      <c r="A446" t="s">
        <v>167</v>
      </c>
      <c r="B446" t="s">
        <v>0</v>
      </c>
      <c r="C446" t="s">
        <v>226</v>
      </c>
    </row>
    <row r="447" spans="1:3" x14ac:dyDescent="0.25">
      <c r="A447" t="s">
        <v>167</v>
      </c>
      <c r="B447" t="s">
        <v>6</v>
      </c>
      <c r="C447" t="s">
        <v>226</v>
      </c>
    </row>
    <row r="448" spans="1:3" x14ac:dyDescent="0.25">
      <c r="A448" t="s">
        <v>168</v>
      </c>
      <c r="B448" t="s">
        <v>0</v>
      </c>
      <c r="C448" t="s">
        <v>226</v>
      </c>
    </row>
    <row r="449" spans="1:3" x14ac:dyDescent="0.25">
      <c r="A449" t="s">
        <v>168</v>
      </c>
      <c r="B449" t="s">
        <v>6</v>
      </c>
      <c r="C449" t="s">
        <v>226</v>
      </c>
    </row>
    <row r="450" spans="1:3" x14ac:dyDescent="0.25">
      <c r="A450" t="s">
        <v>410</v>
      </c>
      <c r="B450" t="s">
        <v>0</v>
      </c>
      <c r="C450" t="s">
        <v>226</v>
      </c>
    </row>
    <row r="451" spans="1:3" x14ac:dyDescent="0.25">
      <c r="A451" t="s">
        <v>410</v>
      </c>
      <c r="B451" t="s">
        <v>6</v>
      </c>
      <c r="C451" t="s">
        <v>226</v>
      </c>
    </row>
    <row r="452" spans="1:3" x14ac:dyDescent="0.25">
      <c r="A452" t="s">
        <v>169</v>
      </c>
      <c r="B452" t="s">
        <v>0</v>
      </c>
      <c r="C452" t="s">
        <v>226</v>
      </c>
    </row>
    <row r="453" spans="1:3" x14ac:dyDescent="0.25">
      <c r="A453" t="s">
        <v>169</v>
      </c>
      <c r="B453" t="s">
        <v>6</v>
      </c>
      <c r="C453" t="s">
        <v>226</v>
      </c>
    </row>
    <row r="454" spans="1:3" x14ac:dyDescent="0.25">
      <c r="A454" t="s">
        <v>655</v>
      </c>
      <c r="B454" t="s">
        <v>0</v>
      </c>
      <c r="C454" t="s">
        <v>226</v>
      </c>
    </row>
    <row r="455" spans="1:3" x14ac:dyDescent="0.25">
      <c r="A455" t="s">
        <v>655</v>
      </c>
      <c r="B455" t="s">
        <v>6</v>
      </c>
      <c r="C455" t="s">
        <v>226</v>
      </c>
    </row>
    <row r="456" spans="1:3" x14ac:dyDescent="0.25">
      <c r="A456" t="s">
        <v>170</v>
      </c>
      <c r="B456" t="s">
        <v>0</v>
      </c>
      <c r="C456" t="s">
        <v>226</v>
      </c>
    </row>
    <row r="457" spans="1:3" x14ac:dyDescent="0.25">
      <c r="A457" t="s">
        <v>170</v>
      </c>
      <c r="B457" t="s">
        <v>6</v>
      </c>
      <c r="C457" t="s">
        <v>226</v>
      </c>
    </row>
    <row r="458" spans="1:3" x14ac:dyDescent="0.25">
      <c r="A458" t="s">
        <v>171</v>
      </c>
      <c r="B458" t="s">
        <v>0</v>
      </c>
      <c r="C458" t="s">
        <v>226</v>
      </c>
    </row>
    <row r="459" spans="1:3" x14ac:dyDescent="0.25">
      <c r="A459" t="s">
        <v>171</v>
      </c>
      <c r="B459" t="s">
        <v>6</v>
      </c>
      <c r="C459" t="s">
        <v>226</v>
      </c>
    </row>
    <row r="460" spans="1:3" x14ac:dyDescent="0.25">
      <c r="A460" t="s">
        <v>172</v>
      </c>
      <c r="B460" t="s">
        <v>0</v>
      </c>
      <c r="C460" t="s">
        <v>226</v>
      </c>
    </row>
    <row r="461" spans="1:3" x14ac:dyDescent="0.25">
      <c r="A461" t="s">
        <v>172</v>
      </c>
      <c r="B461" t="s">
        <v>6</v>
      </c>
      <c r="C461" t="s">
        <v>226</v>
      </c>
    </row>
    <row r="462" spans="1:3" x14ac:dyDescent="0.25">
      <c r="A462" t="s">
        <v>173</v>
      </c>
      <c r="B462" t="s">
        <v>0</v>
      </c>
      <c r="C462" t="s">
        <v>225</v>
      </c>
    </row>
    <row r="463" spans="1:3" x14ac:dyDescent="0.25">
      <c r="A463" t="s">
        <v>173</v>
      </c>
      <c r="B463" t="s">
        <v>6</v>
      </c>
      <c r="C463" t="s">
        <v>226</v>
      </c>
    </row>
    <row r="464" spans="1:3" x14ac:dyDescent="0.25">
      <c r="A464" t="s">
        <v>174</v>
      </c>
      <c r="B464" t="s">
        <v>0</v>
      </c>
      <c r="C464" t="s">
        <v>226</v>
      </c>
    </row>
    <row r="465" spans="1:3" x14ac:dyDescent="0.25">
      <c r="A465" t="s">
        <v>174</v>
      </c>
      <c r="B465" t="s">
        <v>6</v>
      </c>
      <c r="C465" t="s">
        <v>226</v>
      </c>
    </row>
    <row r="466" spans="1:3" x14ac:dyDescent="0.25">
      <c r="A466" t="s">
        <v>607</v>
      </c>
      <c r="B466" t="s">
        <v>0</v>
      </c>
      <c r="C466" t="s">
        <v>226</v>
      </c>
    </row>
    <row r="467" spans="1:3" x14ac:dyDescent="0.25">
      <c r="A467" t="s">
        <v>607</v>
      </c>
      <c r="B467" t="s">
        <v>6</v>
      </c>
      <c r="C467" t="s">
        <v>226</v>
      </c>
    </row>
    <row r="468" spans="1:3" x14ac:dyDescent="0.25">
      <c r="A468" t="s">
        <v>176</v>
      </c>
      <c r="B468" t="s">
        <v>0</v>
      </c>
      <c r="C468" t="s">
        <v>226</v>
      </c>
    </row>
    <row r="469" spans="1:3" x14ac:dyDescent="0.25">
      <c r="A469" t="s">
        <v>176</v>
      </c>
      <c r="B469" t="s">
        <v>6</v>
      </c>
      <c r="C469" t="s">
        <v>226</v>
      </c>
    </row>
    <row r="470" spans="1:3" x14ac:dyDescent="0.25">
      <c r="A470" t="s">
        <v>177</v>
      </c>
      <c r="B470" t="s">
        <v>0</v>
      </c>
      <c r="C470" t="s">
        <v>226</v>
      </c>
    </row>
    <row r="471" spans="1:3" x14ac:dyDescent="0.25">
      <c r="A471" t="s">
        <v>177</v>
      </c>
      <c r="B471" t="s">
        <v>6</v>
      </c>
      <c r="C471" t="s">
        <v>226</v>
      </c>
    </row>
    <row r="472" spans="1:3" x14ac:dyDescent="0.25">
      <c r="A472" t="s">
        <v>178</v>
      </c>
      <c r="B472" t="s">
        <v>0</v>
      </c>
      <c r="C472" t="s">
        <v>226</v>
      </c>
    </row>
    <row r="473" spans="1:3" x14ac:dyDescent="0.25">
      <c r="A473" t="s">
        <v>178</v>
      </c>
      <c r="B473" t="s">
        <v>6</v>
      </c>
      <c r="C473" t="s">
        <v>226</v>
      </c>
    </row>
    <row r="474" spans="1:3" x14ac:dyDescent="0.25">
      <c r="A474" t="s">
        <v>179</v>
      </c>
      <c r="B474" t="s">
        <v>0</v>
      </c>
      <c r="C474" t="s">
        <v>226</v>
      </c>
    </row>
    <row r="475" spans="1:3" x14ac:dyDescent="0.25">
      <c r="A475" t="s">
        <v>179</v>
      </c>
      <c r="B475" t="s">
        <v>6</v>
      </c>
      <c r="C475" t="s">
        <v>226</v>
      </c>
    </row>
    <row r="476" spans="1:3" x14ac:dyDescent="0.25">
      <c r="A476" t="s">
        <v>180</v>
      </c>
      <c r="B476" t="s">
        <v>0</v>
      </c>
      <c r="C476" t="s">
        <v>226</v>
      </c>
    </row>
    <row r="477" spans="1:3" x14ac:dyDescent="0.25">
      <c r="A477" t="s">
        <v>180</v>
      </c>
      <c r="B477" t="s">
        <v>6</v>
      </c>
      <c r="C477" t="s">
        <v>226</v>
      </c>
    </row>
    <row r="478" spans="1:3" x14ac:dyDescent="0.25">
      <c r="A478" t="s">
        <v>411</v>
      </c>
      <c r="B478" t="s">
        <v>0</v>
      </c>
      <c r="C478" t="s">
        <v>226</v>
      </c>
    </row>
    <row r="479" spans="1:3" x14ac:dyDescent="0.25">
      <c r="A479" t="s">
        <v>411</v>
      </c>
      <c r="B479" t="s">
        <v>6</v>
      </c>
      <c r="C479" t="s">
        <v>226</v>
      </c>
    </row>
    <row r="480" spans="1:3" x14ac:dyDescent="0.25">
      <c r="A480" t="s">
        <v>181</v>
      </c>
      <c r="B480" t="s">
        <v>0</v>
      </c>
      <c r="C480" t="s">
        <v>226</v>
      </c>
    </row>
    <row r="481" spans="1:3" x14ac:dyDescent="0.25">
      <c r="A481" t="s">
        <v>181</v>
      </c>
      <c r="B481" t="s">
        <v>6</v>
      </c>
      <c r="C481" t="s">
        <v>226</v>
      </c>
    </row>
    <row r="482" spans="1:3" x14ac:dyDescent="0.25">
      <c r="A482" t="s">
        <v>667</v>
      </c>
      <c r="B482" t="s">
        <v>0</v>
      </c>
      <c r="C482" t="s">
        <v>226</v>
      </c>
    </row>
    <row r="483" spans="1:3" x14ac:dyDescent="0.25">
      <c r="A483" t="s">
        <v>667</v>
      </c>
      <c r="B483" t="s">
        <v>6</v>
      </c>
      <c r="C483" t="s">
        <v>226</v>
      </c>
    </row>
    <row r="484" spans="1:3" x14ac:dyDescent="0.25">
      <c r="A484" t="s">
        <v>182</v>
      </c>
      <c r="B484" t="s">
        <v>0</v>
      </c>
      <c r="C484" t="s">
        <v>226</v>
      </c>
    </row>
    <row r="485" spans="1:3" x14ac:dyDescent="0.25">
      <c r="A485" t="s">
        <v>182</v>
      </c>
      <c r="B485" t="s">
        <v>6</v>
      </c>
      <c r="C485" t="s">
        <v>226</v>
      </c>
    </row>
    <row r="486" spans="1:3" x14ac:dyDescent="0.25">
      <c r="A486" t="s">
        <v>668</v>
      </c>
      <c r="B486" t="s">
        <v>0</v>
      </c>
      <c r="C486" t="s">
        <v>226</v>
      </c>
    </row>
    <row r="487" spans="1:3" x14ac:dyDescent="0.25">
      <c r="A487" t="s">
        <v>668</v>
      </c>
      <c r="B487" t="s">
        <v>6</v>
      </c>
      <c r="C487" t="s">
        <v>226</v>
      </c>
    </row>
    <row r="488" spans="1:3" x14ac:dyDescent="0.25">
      <c r="A488" t="s">
        <v>183</v>
      </c>
      <c r="B488" t="s">
        <v>0</v>
      </c>
      <c r="C488" t="s">
        <v>226</v>
      </c>
    </row>
    <row r="489" spans="1:3" x14ac:dyDescent="0.25">
      <c r="A489" t="s">
        <v>183</v>
      </c>
      <c r="B489" t="s">
        <v>6</v>
      </c>
      <c r="C489" t="s">
        <v>226</v>
      </c>
    </row>
    <row r="490" spans="1:3" x14ac:dyDescent="0.25">
      <c r="A490" t="s">
        <v>184</v>
      </c>
      <c r="B490" t="s">
        <v>0</v>
      </c>
      <c r="C490" t="s">
        <v>226</v>
      </c>
    </row>
    <row r="491" spans="1:3" x14ac:dyDescent="0.25">
      <c r="A491" t="s">
        <v>184</v>
      </c>
      <c r="B491" t="s">
        <v>6</v>
      </c>
      <c r="C491" t="s">
        <v>226</v>
      </c>
    </row>
    <row r="492" spans="1:3" x14ac:dyDescent="0.25">
      <c r="A492" t="s">
        <v>185</v>
      </c>
      <c r="B492" t="s">
        <v>0</v>
      </c>
      <c r="C492" t="s">
        <v>226</v>
      </c>
    </row>
    <row r="493" spans="1:3" x14ac:dyDescent="0.25">
      <c r="A493" t="s">
        <v>185</v>
      </c>
      <c r="B493" t="s">
        <v>6</v>
      </c>
      <c r="C493" t="s">
        <v>226</v>
      </c>
    </row>
    <row r="494" spans="1:3" x14ac:dyDescent="0.25">
      <c r="A494" t="s">
        <v>186</v>
      </c>
      <c r="B494" t="s">
        <v>0</v>
      </c>
      <c r="C494" t="s">
        <v>226</v>
      </c>
    </row>
    <row r="495" spans="1:3" x14ac:dyDescent="0.25">
      <c r="A495" t="s">
        <v>186</v>
      </c>
      <c r="B495" t="s">
        <v>6</v>
      </c>
      <c r="C495" t="s">
        <v>226</v>
      </c>
    </row>
    <row r="496" spans="1:3" x14ac:dyDescent="0.25">
      <c r="A496" t="s">
        <v>187</v>
      </c>
      <c r="B496" t="s">
        <v>0</v>
      </c>
      <c r="C496" t="s">
        <v>226</v>
      </c>
    </row>
    <row r="497" spans="1:3" x14ac:dyDescent="0.25">
      <c r="A497" t="s">
        <v>187</v>
      </c>
      <c r="B497" t="s">
        <v>6</v>
      </c>
      <c r="C497" t="s">
        <v>226</v>
      </c>
    </row>
    <row r="498" spans="1:3" x14ac:dyDescent="0.25">
      <c r="A498" t="s">
        <v>669</v>
      </c>
      <c r="B498" t="s">
        <v>0</v>
      </c>
      <c r="C498" t="s">
        <v>226</v>
      </c>
    </row>
    <row r="499" spans="1:3" x14ac:dyDescent="0.25">
      <c r="A499" t="s">
        <v>669</v>
      </c>
      <c r="B499" t="s">
        <v>6</v>
      </c>
      <c r="C499" t="s">
        <v>226</v>
      </c>
    </row>
    <row r="500" spans="1:3" x14ac:dyDescent="0.25">
      <c r="A500" t="s">
        <v>188</v>
      </c>
      <c r="B500" t="s">
        <v>0</v>
      </c>
      <c r="C500" t="s">
        <v>226</v>
      </c>
    </row>
    <row r="501" spans="1:3" x14ac:dyDescent="0.25">
      <c r="A501" t="s">
        <v>188</v>
      </c>
      <c r="B501" t="s">
        <v>6</v>
      </c>
      <c r="C501" t="s">
        <v>226</v>
      </c>
    </row>
    <row r="502" spans="1:3" x14ac:dyDescent="0.25">
      <c r="A502" t="s">
        <v>656</v>
      </c>
      <c r="B502" t="s">
        <v>0</v>
      </c>
      <c r="C502" t="s">
        <v>226</v>
      </c>
    </row>
    <row r="503" spans="1:3" x14ac:dyDescent="0.25">
      <c r="A503" t="s">
        <v>656</v>
      </c>
      <c r="B503" t="s">
        <v>6</v>
      </c>
      <c r="C503" t="s">
        <v>226</v>
      </c>
    </row>
    <row r="504" spans="1:3" x14ac:dyDescent="0.25">
      <c r="A504" t="s">
        <v>670</v>
      </c>
      <c r="B504" t="s">
        <v>0</v>
      </c>
      <c r="C504" t="s">
        <v>226</v>
      </c>
    </row>
    <row r="505" spans="1:3" x14ac:dyDescent="0.25">
      <c r="A505" t="s">
        <v>670</v>
      </c>
      <c r="B505" t="s">
        <v>6</v>
      </c>
      <c r="C505" t="s">
        <v>226</v>
      </c>
    </row>
    <row r="506" spans="1:3" x14ac:dyDescent="0.25">
      <c r="A506" t="s">
        <v>189</v>
      </c>
      <c r="B506" t="s">
        <v>0</v>
      </c>
      <c r="C506" t="s">
        <v>226</v>
      </c>
    </row>
    <row r="507" spans="1:3" x14ac:dyDescent="0.25">
      <c r="A507" t="s">
        <v>189</v>
      </c>
      <c r="B507" t="s">
        <v>6</v>
      </c>
      <c r="C507" t="s">
        <v>226</v>
      </c>
    </row>
    <row r="508" spans="1:3" x14ac:dyDescent="0.25">
      <c r="A508" t="s">
        <v>190</v>
      </c>
      <c r="B508" t="s">
        <v>0</v>
      </c>
      <c r="C508" t="s">
        <v>226</v>
      </c>
    </row>
    <row r="509" spans="1:3" x14ac:dyDescent="0.25">
      <c r="A509" t="s">
        <v>190</v>
      </c>
      <c r="B509" t="s">
        <v>6</v>
      </c>
      <c r="C509" t="s">
        <v>226</v>
      </c>
    </row>
    <row r="510" spans="1:3" x14ac:dyDescent="0.25">
      <c r="A510" t="s">
        <v>191</v>
      </c>
      <c r="B510" t="s">
        <v>0</v>
      </c>
      <c r="C510" t="s">
        <v>226</v>
      </c>
    </row>
    <row r="511" spans="1:3" x14ac:dyDescent="0.25">
      <c r="A511" t="s">
        <v>191</v>
      </c>
      <c r="B511" t="s">
        <v>6</v>
      </c>
      <c r="C511" t="s">
        <v>226</v>
      </c>
    </row>
    <row r="512" spans="1:3" x14ac:dyDescent="0.25">
      <c r="A512" t="s">
        <v>412</v>
      </c>
      <c r="B512" t="s">
        <v>0</v>
      </c>
      <c r="C512" t="s">
        <v>226</v>
      </c>
    </row>
    <row r="513" spans="1:3" x14ac:dyDescent="0.25">
      <c r="A513" t="s">
        <v>412</v>
      </c>
      <c r="B513" t="s">
        <v>6</v>
      </c>
      <c r="C513" t="s">
        <v>226</v>
      </c>
    </row>
    <row r="514" spans="1:3" x14ac:dyDescent="0.25">
      <c r="A514" t="s">
        <v>291</v>
      </c>
      <c r="B514" t="s">
        <v>0</v>
      </c>
      <c r="C514" t="s">
        <v>226</v>
      </c>
    </row>
    <row r="515" spans="1:3" x14ac:dyDescent="0.25">
      <c r="A515" t="s">
        <v>291</v>
      </c>
      <c r="B515" t="s">
        <v>6</v>
      </c>
      <c r="C515" t="s">
        <v>226</v>
      </c>
    </row>
    <row r="516" spans="1:3" x14ac:dyDescent="0.25">
      <c r="A516" t="s">
        <v>292</v>
      </c>
      <c r="B516" t="s">
        <v>0</v>
      </c>
      <c r="C516" t="s">
        <v>226</v>
      </c>
    </row>
    <row r="517" spans="1:3" x14ac:dyDescent="0.25">
      <c r="A517" t="s">
        <v>292</v>
      </c>
      <c r="B517" t="s">
        <v>6</v>
      </c>
      <c r="C517" t="s">
        <v>226</v>
      </c>
    </row>
    <row r="518" spans="1:3" x14ac:dyDescent="0.25">
      <c r="A518" t="s">
        <v>192</v>
      </c>
      <c r="B518" t="s">
        <v>0</v>
      </c>
      <c r="C518" t="s">
        <v>226</v>
      </c>
    </row>
    <row r="519" spans="1:3" x14ac:dyDescent="0.25">
      <c r="A519" t="s">
        <v>192</v>
      </c>
      <c r="B519" t="s">
        <v>6</v>
      </c>
      <c r="C519" t="s">
        <v>226</v>
      </c>
    </row>
    <row r="520" spans="1:3" x14ac:dyDescent="0.25">
      <c r="A520" t="s">
        <v>657</v>
      </c>
      <c r="B520" t="s">
        <v>0</v>
      </c>
      <c r="C520" t="s">
        <v>226</v>
      </c>
    </row>
    <row r="521" spans="1:3" x14ac:dyDescent="0.25">
      <c r="A521" t="s">
        <v>657</v>
      </c>
      <c r="B521" t="s">
        <v>6</v>
      </c>
      <c r="C521" t="s">
        <v>226</v>
      </c>
    </row>
    <row r="522" spans="1:3" x14ac:dyDescent="0.25">
      <c r="A522" t="s">
        <v>193</v>
      </c>
      <c r="B522" t="s">
        <v>0</v>
      </c>
      <c r="C522" t="s">
        <v>226</v>
      </c>
    </row>
    <row r="523" spans="1:3" x14ac:dyDescent="0.25">
      <c r="A523" t="s">
        <v>193</v>
      </c>
      <c r="B523" t="s">
        <v>6</v>
      </c>
      <c r="C523" t="s">
        <v>226</v>
      </c>
    </row>
    <row r="524" spans="1:3" x14ac:dyDescent="0.25">
      <c r="A524" t="s">
        <v>413</v>
      </c>
      <c r="B524" t="s">
        <v>0</v>
      </c>
      <c r="C524" t="s">
        <v>226</v>
      </c>
    </row>
    <row r="525" spans="1:3" x14ac:dyDescent="0.25">
      <c r="A525" t="s">
        <v>413</v>
      </c>
      <c r="B525" t="s">
        <v>6</v>
      </c>
      <c r="C525" t="s">
        <v>226</v>
      </c>
    </row>
    <row r="526" spans="1:3" x14ac:dyDescent="0.25">
      <c r="A526" t="s">
        <v>175</v>
      </c>
      <c r="B526" t="s">
        <v>0</v>
      </c>
      <c r="C526" t="s">
        <v>226</v>
      </c>
    </row>
    <row r="527" spans="1:3" x14ac:dyDescent="0.25">
      <c r="A527" t="s">
        <v>175</v>
      </c>
      <c r="B527" t="s">
        <v>6</v>
      </c>
      <c r="C527" t="s">
        <v>225</v>
      </c>
    </row>
    <row r="528" spans="1:3" x14ac:dyDescent="0.25">
      <c r="A528" t="s">
        <v>194</v>
      </c>
      <c r="B528" t="s">
        <v>0</v>
      </c>
      <c r="C528" t="s">
        <v>226</v>
      </c>
    </row>
    <row r="529" spans="1:3" x14ac:dyDescent="0.25">
      <c r="A529" t="s">
        <v>194</v>
      </c>
      <c r="B529" t="s">
        <v>6</v>
      </c>
      <c r="C529" t="s">
        <v>226</v>
      </c>
    </row>
    <row r="530" spans="1:3" x14ac:dyDescent="0.25">
      <c r="A530" t="s">
        <v>414</v>
      </c>
      <c r="B530" t="s">
        <v>0</v>
      </c>
      <c r="C530" t="s">
        <v>226</v>
      </c>
    </row>
    <row r="531" spans="1:3" x14ac:dyDescent="0.25">
      <c r="A531" t="s">
        <v>414</v>
      </c>
      <c r="B531" t="s">
        <v>6</v>
      </c>
      <c r="C531" t="s">
        <v>226</v>
      </c>
    </row>
    <row r="532" spans="1:3" x14ac:dyDescent="0.25">
      <c r="A532" t="s">
        <v>195</v>
      </c>
      <c r="B532" t="s">
        <v>0</v>
      </c>
      <c r="C532" t="s">
        <v>226</v>
      </c>
    </row>
    <row r="533" spans="1:3" x14ac:dyDescent="0.25">
      <c r="A533" t="s">
        <v>195</v>
      </c>
      <c r="B533" t="s">
        <v>6</v>
      </c>
      <c r="C533" t="s">
        <v>226</v>
      </c>
    </row>
    <row r="534" spans="1:3" x14ac:dyDescent="0.25">
      <c r="A534" t="s">
        <v>196</v>
      </c>
      <c r="B534" t="s">
        <v>0</v>
      </c>
      <c r="C534" t="s">
        <v>226</v>
      </c>
    </row>
    <row r="535" spans="1:3" x14ac:dyDescent="0.25">
      <c r="A535" t="s">
        <v>196</v>
      </c>
      <c r="B535" t="s">
        <v>6</v>
      </c>
      <c r="C535" t="s">
        <v>226</v>
      </c>
    </row>
    <row r="536" spans="1:3" x14ac:dyDescent="0.25">
      <c r="A536" t="s">
        <v>197</v>
      </c>
      <c r="B536" t="s">
        <v>0</v>
      </c>
      <c r="C536" t="s">
        <v>226</v>
      </c>
    </row>
    <row r="537" spans="1:3" x14ac:dyDescent="0.25">
      <c r="A537" t="s">
        <v>197</v>
      </c>
      <c r="B537" t="s">
        <v>6</v>
      </c>
      <c r="C537" t="s">
        <v>226</v>
      </c>
    </row>
    <row r="538" spans="1:3" x14ac:dyDescent="0.25">
      <c r="A538" t="s">
        <v>198</v>
      </c>
      <c r="B538" t="s">
        <v>0</v>
      </c>
      <c r="C538" t="s">
        <v>226</v>
      </c>
    </row>
    <row r="539" spans="1:3" x14ac:dyDescent="0.25">
      <c r="A539" t="s">
        <v>198</v>
      </c>
      <c r="B539" t="s">
        <v>6</v>
      </c>
      <c r="C539" t="s">
        <v>226</v>
      </c>
    </row>
    <row r="540" spans="1:3" x14ac:dyDescent="0.25">
      <c r="A540" t="s">
        <v>199</v>
      </c>
      <c r="B540" t="s">
        <v>0</v>
      </c>
      <c r="C540" t="s">
        <v>226</v>
      </c>
    </row>
    <row r="541" spans="1:3" x14ac:dyDescent="0.25">
      <c r="A541" t="s">
        <v>199</v>
      </c>
      <c r="B541" t="s">
        <v>6</v>
      </c>
      <c r="C541" t="s">
        <v>226</v>
      </c>
    </row>
    <row r="542" spans="1:3" x14ac:dyDescent="0.25">
      <c r="A542" t="s">
        <v>200</v>
      </c>
      <c r="B542" t="s">
        <v>0</v>
      </c>
      <c r="C542" t="s">
        <v>226</v>
      </c>
    </row>
    <row r="543" spans="1:3" x14ac:dyDescent="0.25">
      <c r="A543" t="s">
        <v>200</v>
      </c>
      <c r="B543" t="s">
        <v>6</v>
      </c>
      <c r="C543" t="s">
        <v>226</v>
      </c>
    </row>
    <row r="544" spans="1:3" x14ac:dyDescent="0.25">
      <c r="A544" t="s">
        <v>201</v>
      </c>
      <c r="B544" t="s">
        <v>0</v>
      </c>
      <c r="C544" t="s">
        <v>226</v>
      </c>
    </row>
    <row r="545" spans="1:3" x14ac:dyDescent="0.25">
      <c r="A545" t="s">
        <v>201</v>
      </c>
      <c r="B545" t="s">
        <v>6</v>
      </c>
      <c r="C545" t="s">
        <v>226</v>
      </c>
    </row>
    <row r="546" spans="1:3" x14ac:dyDescent="0.25">
      <c r="A546" t="s">
        <v>202</v>
      </c>
      <c r="B546" t="s">
        <v>0</v>
      </c>
      <c r="C546" t="s">
        <v>226</v>
      </c>
    </row>
    <row r="547" spans="1:3" x14ac:dyDescent="0.25">
      <c r="A547" t="s">
        <v>202</v>
      </c>
      <c r="B547" t="s">
        <v>6</v>
      </c>
      <c r="C547" t="s">
        <v>226</v>
      </c>
    </row>
    <row r="548" spans="1:3" x14ac:dyDescent="0.25">
      <c r="A548" t="s">
        <v>203</v>
      </c>
      <c r="B548" t="s">
        <v>0</v>
      </c>
      <c r="C548" t="s">
        <v>226</v>
      </c>
    </row>
    <row r="549" spans="1:3" x14ac:dyDescent="0.25">
      <c r="A549" t="s">
        <v>203</v>
      </c>
      <c r="B549" t="s">
        <v>6</v>
      </c>
      <c r="C549" t="s">
        <v>226</v>
      </c>
    </row>
    <row r="550" spans="1:3" x14ac:dyDescent="0.25">
      <c r="A550" t="s">
        <v>204</v>
      </c>
      <c r="B550" t="s">
        <v>0</v>
      </c>
      <c r="C550" t="s">
        <v>226</v>
      </c>
    </row>
    <row r="551" spans="1:3" x14ac:dyDescent="0.25">
      <c r="A551" t="s">
        <v>204</v>
      </c>
      <c r="B551" t="s">
        <v>6</v>
      </c>
      <c r="C551" t="s">
        <v>226</v>
      </c>
    </row>
    <row r="552" spans="1:3" x14ac:dyDescent="0.25">
      <c r="A552" t="s">
        <v>205</v>
      </c>
      <c r="B552" t="s">
        <v>0</v>
      </c>
      <c r="C552" t="s">
        <v>226</v>
      </c>
    </row>
    <row r="553" spans="1:3" x14ac:dyDescent="0.25">
      <c r="A553" t="s">
        <v>205</v>
      </c>
      <c r="B553" t="s">
        <v>6</v>
      </c>
      <c r="C553" t="s">
        <v>226</v>
      </c>
    </row>
    <row r="554" spans="1:3" x14ac:dyDescent="0.25">
      <c r="A554" t="s">
        <v>297</v>
      </c>
      <c r="B554" t="s">
        <v>0</v>
      </c>
      <c r="C554" t="s">
        <v>226</v>
      </c>
    </row>
    <row r="555" spans="1:3" x14ac:dyDescent="0.25">
      <c r="A555" t="s">
        <v>297</v>
      </c>
      <c r="B555" t="s">
        <v>6</v>
      </c>
      <c r="C555" t="s">
        <v>226</v>
      </c>
    </row>
    <row r="556" spans="1:3" x14ac:dyDescent="0.25">
      <c r="A556" t="s">
        <v>206</v>
      </c>
      <c r="B556" t="s">
        <v>0</v>
      </c>
      <c r="C556" t="s">
        <v>226</v>
      </c>
    </row>
    <row r="557" spans="1:3" x14ac:dyDescent="0.25">
      <c r="A557" t="s">
        <v>206</v>
      </c>
      <c r="B557" t="s">
        <v>6</v>
      </c>
      <c r="C557" t="s">
        <v>226</v>
      </c>
    </row>
    <row r="558" spans="1:3" x14ac:dyDescent="0.25">
      <c r="A558" t="s">
        <v>207</v>
      </c>
      <c r="B558" t="s">
        <v>0</v>
      </c>
      <c r="C558" t="s">
        <v>226</v>
      </c>
    </row>
    <row r="559" spans="1:3" x14ac:dyDescent="0.25">
      <c r="A559" t="s">
        <v>207</v>
      </c>
      <c r="B559" t="s">
        <v>6</v>
      </c>
      <c r="C559" t="s">
        <v>226</v>
      </c>
    </row>
    <row r="560" spans="1:3" x14ac:dyDescent="0.25">
      <c r="A560" t="s">
        <v>208</v>
      </c>
      <c r="B560" t="s">
        <v>0</v>
      </c>
      <c r="C560" t="s">
        <v>226</v>
      </c>
    </row>
    <row r="561" spans="1:3" x14ac:dyDescent="0.25">
      <c r="A561" t="s">
        <v>208</v>
      </c>
      <c r="B561" t="s">
        <v>6</v>
      </c>
      <c r="C561" t="s">
        <v>226</v>
      </c>
    </row>
    <row r="562" spans="1:3" x14ac:dyDescent="0.25">
      <c r="A562" t="s">
        <v>415</v>
      </c>
      <c r="B562" t="s">
        <v>0</v>
      </c>
      <c r="C562" t="s">
        <v>226</v>
      </c>
    </row>
    <row r="563" spans="1:3" x14ac:dyDescent="0.25">
      <c r="A563" t="s">
        <v>415</v>
      </c>
      <c r="B563" t="s">
        <v>6</v>
      </c>
      <c r="C563" t="s">
        <v>226</v>
      </c>
    </row>
    <row r="564" spans="1:3" x14ac:dyDescent="0.25">
      <c r="A564" t="s">
        <v>209</v>
      </c>
      <c r="B564" t="s">
        <v>0</v>
      </c>
      <c r="C564" t="s">
        <v>226</v>
      </c>
    </row>
    <row r="565" spans="1:3" x14ac:dyDescent="0.25">
      <c r="A565" t="s">
        <v>209</v>
      </c>
      <c r="B565" t="s">
        <v>6</v>
      </c>
      <c r="C565" t="s">
        <v>226</v>
      </c>
    </row>
    <row r="566" spans="1:3" x14ac:dyDescent="0.25">
      <c r="A566" t="s">
        <v>671</v>
      </c>
      <c r="B566" t="s">
        <v>0</v>
      </c>
      <c r="C566" t="s">
        <v>226</v>
      </c>
    </row>
    <row r="567" spans="1:3" x14ac:dyDescent="0.25">
      <c r="A567" t="s">
        <v>671</v>
      </c>
      <c r="B567" t="s">
        <v>6</v>
      </c>
      <c r="C567" t="s">
        <v>226</v>
      </c>
    </row>
    <row r="568" spans="1:3" x14ac:dyDescent="0.25">
      <c r="A568" t="s">
        <v>210</v>
      </c>
      <c r="B568" t="s">
        <v>0</v>
      </c>
      <c r="C568" t="s">
        <v>226</v>
      </c>
    </row>
    <row r="569" spans="1:3" x14ac:dyDescent="0.25">
      <c r="A569" t="s">
        <v>210</v>
      </c>
      <c r="B569" t="s">
        <v>6</v>
      </c>
      <c r="C569" t="s">
        <v>226</v>
      </c>
    </row>
    <row r="570" spans="1:3" x14ac:dyDescent="0.25">
      <c r="A570" t="s">
        <v>211</v>
      </c>
      <c r="B570" t="s">
        <v>0</v>
      </c>
      <c r="C570" t="s">
        <v>226</v>
      </c>
    </row>
    <row r="571" spans="1:3" x14ac:dyDescent="0.25">
      <c r="A571" t="s">
        <v>211</v>
      </c>
      <c r="B571" t="s">
        <v>6</v>
      </c>
      <c r="C571" t="s">
        <v>226</v>
      </c>
    </row>
    <row r="572" spans="1:3" x14ac:dyDescent="0.25">
      <c r="A572" t="s">
        <v>212</v>
      </c>
      <c r="B572" t="s">
        <v>0</v>
      </c>
      <c r="C572" t="s">
        <v>226</v>
      </c>
    </row>
    <row r="573" spans="1:3" x14ac:dyDescent="0.25">
      <c r="A573" t="s">
        <v>212</v>
      </c>
      <c r="B573" t="s">
        <v>6</v>
      </c>
      <c r="C573" t="s">
        <v>226</v>
      </c>
    </row>
    <row r="574" spans="1:3" x14ac:dyDescent="0.25">
      <c r="A574" t="s">
        <v>672</v>
      </c>
      <c r="B574" t="s">
        <v>0</v>
      </c>
      <c r="C574" t="s">
        <v>226</v>
      </c>
    </row>
    <row r="575" spans="1:3" x14ac:dyDescent="0.25">
      <c r="A575" t="s">
        <v>672</v>
      </c>
      <c r="B575" t="s">
        <v>6</v>
      </c>
      <c r="C575" t="s">
        <v>226</v>
      </c>
    </row>
    <row r="576" spans="1:3" x14ac:dyDescent="0.25">
      <c r="A576" t="s">
        <v>673</v>
      </c>
      <c r="B576" t="s">
        <v>0</v>
      </c>
      <c r="C576" t="s">
        <v>226</v>
      </c>
    </row>
    <row r="577" spans="1:3" x14ac:dyDescent="0.25">
      <c r="A577" t="s">
        <v>673</v>
      </c>
      <c r="B577" t="s">
        <v>6</v>
      </c>
      <c r="C577" t="s">
        <v>226</v>
      </c>
    </row>
    <row r="578" spans="1:3" x14ac:dyDescent="0.25">
      <c r="A578" t="s">
        <v>213</v>
      </c>
      <c r="B578" t="s">
        <v>0</v>
      </c>
      <c r="C578" t="s">
        <v>226</v>
      </c>
    </row>
    <row r="579" spans="1:3" x14ac:dyDescent="0.25">
      <c r="A579" t="s">
        <v>213</v>
      </c>
      <c r="B579" t="s">
        <v>6</v>
      </c>
      <c r="C579" t="s">
        <v>226</v>
      </c>
    </row>
    <row r="580" spans="1:3" x14ac:dyDescent="0.25">
      <c r="A580" t="s">
        <v>416</v>
      </c>
      <c r="B580" t="s">
        <v>0</v>
      </c>
      <c r="C580" t="s">
        <v>226</v>
      </c>
    </row>
    <row r="581" spans="1:3" x14ac:dyDescent="0.25">
      <c r="A581" t="s">
        <v>416</v>
      </c>
      <c r="B581" t="s">
        <v>6</v>
      </c>
      <c r="C581" t="s">
        <v>226</v>
      </c>
    </row>
    <row r="582" spans="1:3" x14ac:dyDescent="0.25">
      <c r="A582" t="s">
        <v>214</v>
      </c>
      <c r="B582" t="s">
        <v>0</v>
      </c>
      <c r="C582" t="s">
        <v>226</v>
      </c>
    </row>
    <row r="583" spans="1:3" x14ac:dyDescent="0.25">
      <c r="A583" t="s">
        <v>214</v>
      </c>
      <c r="B583" t="s">
        <v>6</v>
      </c>
      <c r="C583" t="s">
        <v>226</v>
      </c>
    </row>
    <row r="584" spans="1:3" x14ac:dyDescent="0.25">
      <c r="A584" t="s">
        <v>215</v>
      </c>
      <c r="B584" t="s">
        <v>0</v>
      </c>
      <c r="C584" t="s">
        <v>226</v>
      </c>
    </row>
    <row r="585" spans="1:3" x14ac:dyDescent="0.25">
      <c r="A585" t="s">
        <v>215</v>
      </c>
      <c r="B585" t="s">
        <v>6</v>
      </c>
      <c r="C585" t="s">
        <v>226</v>
      </c>
    </row>
    <row r="586" spans="1:3" x14ac:dyDescent="0.25">
      <c r="A586" t="s">
        <v>417</v>
      </c>
      <c r="B586" t="s">
        <v>0</v>
      </c>
      <c r="C586" t="s">
        <v>226</v>
      </c>
    </row>
    <row r="587" spans="1:3" x14ac:dyDescent="0.25">
      <c r="A587" t="s">
        <v>417</v>
      </c>
      <c r="B587" t="s">
        <v>6</v>
      </c>
      <c r="C587" t="s">
        <v>226</v>
      </c>
    </row>
    <row r="588" spans="1:3" x14ac:dyDescent="0.25">
      <c r="A588" t="s">
        <v>216</v>
      </c>
      <c r="B588" t="s">
        <v>0</v>
      </c>
      <c r="C588" t="s">
        <v>226</v>
      </c>
    </row>
    <row r="589" spans="1:3" x14ac:dyDescent="0.25">
      <c r="A589" t="s">
        <v>216</v>
      </c>
      <c r="B589" t="s">
        <v>6</v>
      </c>
      <c r="C589" t="s">
        <v>226</v>
      </c>
    </row>
    <row r="590" spans="1:3" x14ac:dyDescent="0.25">
      <c r="A590" t="s">
        <v>217</v>
      </c>
      <c r="B590" t="s">
        <v>0</v>
      </c>
      <c r="C590" t="s">
        <v>226</v>
      </c>
    </row>
    <row r="591" spans="1:3" x14ac:dyDescent="0.25">
      <c r="A591" t="s">
        <v>217</v>
      </c>
      <c r="B591" t="s">
        <v>6</v>
      </c>
      <c r="C591" t="s">
        <v>226</v>
      </c>
    </row>
  </sheetData>
  <autoFilter ref="A7:C591"/>
  <mergeCells count="2">
    <mergeCell ref="A5:C5"/>
    <mergeCell ref="A6:C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89"/>
  <sheetViews>
    <sheetView workbookViewId="0">
      <pane xSplit="3" ySplit="18" topLeftCell="D193" activePane="bottomRight" state="frozen"/>
      <selection pane="topRight" activeCell="D1" sqref="D1"/>
      <selection pane="bottomLeft" activeCell="A19" sqref="A19"/>
      <selection pane="bottomRight" activeCell="F3" sqref="F3"/>
    </sheetView>
  </sheetViews>
  <sheetFormatPr defaultRowHeight="15" x14ac:dyDescent="0.25"/>
  <cols>
    <col min="1" max="1" width="53.28515625" bestFit="1" customWidth="1"/>
    <col min="2" max="2" width="14.85546875" customWidth="1"/>
    <col min="3" max="3" width="16.28515625" style="39" customWidth="1"/>
    <col min="4" max="4" width="10.5703125" style="39" customWidth="1"/>
    <col min="5" max="5" width="11.85546875" style="39" customWidth="1"/>
    <col min="6" max="6" width="12.7109375" style="39" customWidth="1"/>
    <col min="7" max="7" width="17.42578125" style="39" customWidth="1"/>
    <col min="8" max="8" width="12.5703125" style="39" customWidth="1"/>
    <col min="9" max="9" width="11.85546875" style="39" customWidth="1"/>
    <col min="10" max="13" width="0" hidden="1" customWidth="1"/>
  </cols>
  <sheetData>
    <row r="1" spans="1:37" s="12" customFormat="1" x14ac:dyDescent="0.25">
      <c r="A1" s="46" t="s">
        <v>642</v>
      </c>
      <c r="B1" s="46" t="s">
        <v>226</v>
      </c>
      <c r="C1" s="46">
        <f t="shared" ref="C1:I1" si="0">COUNTIFS($B$6:$B$974,"Teacher",C6:C974,"Yes")</f>
        <v>209</v>
      </c>
      <c r="D1" s="46">
        <f t="shared" si="0"/>
        <v>81</v>
      </c>
      <c r="E1" s="46">
        <f t="shared" si="0"/>
        <v>60</v>
      </c>
      <c r="F1" s="46">
        <f t="shared" si="0"/>
        <v>21</v>
      </c>
      <c r="G1" s="46">
        <f t="shared" si="0"/>
        <v>282</v>
      </c>
      <c r="H1" s="46">
        <f t="shared" si="0"/>
        <v>33</v>
      </c>
      <c r="I1" s="46">
        <f t="shared" si="0"/>
        <v>5</v>
      </c>
    </row>
    <row r="2" spans="1:37" s="12" customFormat="1" x14ac:dyDescent="0.25">
      <c r="A2" s="46"/>
      <c r="B2" s="46" t="s">
        <v>225</v>
      </c>
      <c r="C2" s="46">
        <f t="shared" ref="C2:I2" si="1">COUNTIFS($B$6:$B$974,"Teacher",C6:C974,"No")</f>
        <v>80</v>
      </c>
      <c r="D2" s="46">
        <f t="shared" si="1"/>
        <v>208</v>
      </c>
      <c r="E2" s="46">
        <f t="shared" si="1"/>
        <v>21</v>
      </c>
      <c r="F2" s="46">
        <f t="shared" si="1"/>
        <v>60</v>
      </c>
      <c r="G2" s="46">
        <f t="shared" si="1"/>
        <v>7</v>
      </c>
      <c r="H2" s="46">
        <f t="shared" si="1"/>
        <v>256</v>
      </c>
      <c r="I2" s="46">
        <f t="shared" si="1"/>
        <v>28</v>
      </c>
    </row>
    <row r="3" spans="1:37" s="12" customFormat="1" x14ac:dyDescent="0.25">
      <c r="A3" s="46" t="s">
        <v>643</v>
      </c>
      <c r="B3" s="46" t="s">
        <v>226</v>
      </c>
      <c r="C3" s="46">
        <f t="shared" ref="C3:I3" si="2">COUNTIFS($B$6:$B$974,"Principal",C6:C974,"Yes")</f>
        <v>196</v>
      </c>
      <c r="D3" s="46">
        <f t="shared" si="2"/>
        <v>68</v>
      </c>
      <c r="E3" s="46">
        <f t="shared" si="2"/>
        <v>50</v>
      </c>
      <c r="F3" s="46">
        <f t="shared" si="2"/>
        <v>14</v>
      </c>
      <c r="G3" s="46">
        <f t="shared" si="2"/>
        <v>277</v>
      </c>
      <c r="H3" s="46">
        <f t="shared" si="2"/>
        <v>63</v>
      </c>
      <c r="I3" s="46">
        <f t="shared" si="2"/>
        <v>5</v>
      </c>
    </row>
    <row r="4" spans="1:37" s="13" customFormat="1" hidden="1" x14ac:dyDescent="0.25">
      <c r="A4" s="46"/>
      <c r="B4" s="46" t="s">
        <v>225</v>
      </c>
      <c r="C4" s="46">
        <f t="shared" ref="C4:I4" si="3">COUNTIFS($B$6:$B$974,"Principal",C6:C974,"No")</f>
        <v>93</v>
      </c>
      <c r="D4" s="46">
        <f t="shared" si="3"/>
        <v>221</v>
      </c>
      <c r="E4" s="46">
        <f t="shared" si="3"/>
        <v>18</v>
      </c>
      <c r="F4" s="46">
        <f t="shared" si="3"/>
        <v>54</v>
      </c>
      <c r="G4" s="46">
        <f t="shared" si="3"/>
        <v>12</v>
      </c>
      <c r="H4" s="46">
        <f t="shared" si="3"/>
        <v>226</v>
      </c>
      <c r="I4" s="46">
        <f t="shared" si="3"/>
        <v>58</v>
      </c>
    </row>
    <row r="5" spans="1:37" s="10" customFormat="1" ht="45" x14ac:dyDescent="0.25">
      <c r="A5" s="46" t="s">
        <v>219</v>
      </c>
      <c r="B5" s="46" t="s">
        <v>218</v>
      </c>
      <c r="C5" s="47" t="s">
        <v>688</v>
      </c>
      <c r="D5" s="47" t="s">
        <v>689</v>
      </c>
      <c r="E5" s="47" t="s">
        <v>690</v>
      </c>
      <c r="F5" s="47" t="s">
        <v>691</v>
      </c>
      <c r="G5" s="47" t="s">
        <v>692</v>
      </c>
      <c r="H5" s="47" t="s">
        <v>644</v>
      </c>
      <c r="I5" s="47" t="s">
        <v>693</v>
      </c>
      <c r="K5" s="44"/>
      <c r="L5" s="44" t="s">
        <v>0</v>
      </c>
      <c r="M5" s="44" t="s">
        <v>6</v>
      </c>
    </row>
    <row r="6" spans="1:37" x14ac:dyDescent="0.25">
      <c r="A6" t="s">
        <v>1</v>
      </c>
      <c r="B6" t="s">
        <v>0</v>
      </c>
      <c r="C6" t="s">
        <v>226</v>
      </c>
      <c r="D6" t="s">
        <v>225</v>
      </c>
      <c r="E6"/>
      <c r="F6"/>
      <c r="G6" t="s">
        <v>226</v>
      </c>
      <c r="H6" t="s">
        <v>225</v>
      </c>
      <c r="I6"/>
      <c r="J6" s="11"/>
      <c r="K6" s="11"/>
      <c r="L6" s="11"/>
    </row>
    <row r="7" spans="1:37" x14ac:dyDescent="0.25">
      <c r="A7" t="s">
        <v>1</v>
      </c>
      <c r="B7" t="s">
        <v>6</v>
      </c>
      <c r="C7" t="s">
        <v>226</v>
      </c>
      <c r="D7" t="s">
        <v>225</v>
      </c>
      <c r="E7"/>
      <c r="F7"/>
      <c r="G7" t="s">
        <v>226</v>
      </c>
      <c r="H7" t="s">
        <v>225</v>
      </c>
      <c r="I7"/>
      <c r="J7" s="11"/>
      <c r="K7" s="11"/>
      <c r="L7" s="11"/>
      <c r="W7" s="2"/>
      <c r="AI7" s="2"/>
      <c r="AK7" s="2"/>
    </row>
    <row r="8" spans="1:37" x14ac:dyDescent="0.25">
      <c r="A8" t="s">
        <v>7</v>
      </c>
      <c r="B8" t="s">
        <v>0</v>
      </c>
      <c r="C8" t="s">
        <v>226</v>
      </c>
      <c r="D8" t="s">
        <v>225</v>
      </c>
      <c r="E8"/>
      <c r="F8"/>
      <c r="G8" t="s">
        <v>226</v>
      </c>
      <c r="H8" t="s">
        <v>225</v>
      </c>
      <c r="I8"/>
      <c r="J8" s="11"/>
      <c r="K8" s="11"/>
      <c r="L8" s="11"/>
      <c r="W8" s="2"/>
      <c r="AI8" s="2"/>
      <c r="AK8" s="2"/>
    </row>
    <row r="9" spans="1:37" x14ac:dyDescent="0.25">
      <c r="A9" t="s">
        <v>7</v>
      </c>
      <c r="B9" t="s">
        <v>6</v>
      </c>
      <c r="C9" t="s">
        <v>226</v>
      </c>
      <c r="D9" t="s">
        <v>225</v>
      </c>
      <c r="E9"/>
      <c r="F9"/>
      <c r="G9" t="s">
        <v>226</v>
      </c>
      <c r="H9" t="s">
        <v>225</v>
      </c>
      <c r="I9"/>
      <c r="J9" s="11"/>
      <c r="K9" s="11"/>
      <c r="L9" s="11"/>
      <c r="W9" s="2"/>
      <c r="AI9" s="2"/>
      <c r="AK9" s="2"/>
    </row>
    <row r="10" spans="1:37" x14ac:dyDescent="0.25">
      <c r="A10" t="s">
        <v>8</v>
      </c>
      <c r="B10" t="s">
        <v>0</v>
      </c>
      <c r="C10" t="s">
        <v>226</v>
      </c>
      <c r="D10" t="s">
        <v>226</v>
      </c>
      <c r="E10" t="s">
        <v>226</v>
      </c>
      <c r="F10" t="s">
        <v>225</v>
      </c>
      <c r="G10" t="s">
        <v>226</v>
      </c>
      <c r="H10" t="s">
        <v>225</v>
      </c>
      <c r="I10"/>
      <c r="W10" s="2"/>
      <c r="AI10" s="2"/>
      <c r="AK10" s="2"/>
    </row>
    <row r="11" spans="1:37" x14ac:dyDescent="0.25">
      <c r="A11" t="s">
        <v>8</v>
      </c>
      <c r="B11" t="s">
        <v>6</v>
      </c>
      <c r="C11" t="s">
        <v>226</v>
      </c>
      <c r="D11" t="s">
        <v>226</v>
      </c>
      <c r="E11" t="s">
        <v>226</v>
      </c>
      <c r="F11" t="s">
        <v>225</v>
      </c>
      <c r="G11" t="s">
        <v>226</v>
      </c>
      <c r="H11" t="s">
        <v>225</v>
      </c>
      <c r="I11"/>
      <c r="W11" s="2"/>
      <c r="AI11" s="2"/>
      <c r="AK11" s="2"/>
    </row>
    <row r="12" spans="1:37" x14ac:dyDescent="0.25">
      <c r="A12" t="s">
        <v>658</v>
      </c>
      <c r="B12" t="s">
        <v>0</v>
      </c>
      <c r="C12" t="s">
        <v>226</v>
      </c>
      <c r="D12" t="s">
        <v>225</v>
      </c>
      <c r="E12"/>
      <c r="F12"/>
      <c r="G12" t="s">
        <v>226</v>
      </c>
      <c r="H12" t="s">
        <v>225</v>
      </c>
      <c r="I12"/>
      <c r="W12" s="2"/>
      <c r="AI12" s="2"/>
      <c r="AK12" s="2"/>
    </row>
    <row r="13" spans="1:37" x14ac:dyDescent="0.25">
      <c r="A13" t="s">
        <v>658</v>
      </c>
      <c r="B13" t="s">
        <v>6</v>
      </c>
      <c r="C13" t="s">
        <v>225</v>
      </c>
      <c r="D13" t="s">
        <v>225</v>
      </c>
      <c r="E13"/>
      <c r="F13"/>
      <c r="G13" t="s">
        <v>226</v>
      </c>
      <c r="H13" t="s">
        <v>226</v>
      </c>
      <c r="I13" t="s">
        <v>225</v>
      </c>
      <c r="W13" s="2"/>
      <c r="AI13" s="2"/>
      <c r="AK13" s="2"/>
    </row>
    <row r="14" spans="1:37" x14ac:dyDescent="0.25">
      <c r="A14" t="s">
        <v>9</v>
      </c>
      <c r="B14" t="s">
        <v>0</v>
      </c>
      <c r="C14" t="s">
        <v>226</v>
      </c>
      <c r="D14" t="s">
        <v>225</v>
      </c>
      <c r="E14"/>
      <c r="F14"/>
      <c r="G14" t="s">
        <v>226</v>
      </c>
      <c r="H14" t="s">
        <v>225</v>
      </c>
      <c r="I14"/>
      <c r="W14" s="2"/>
      <c r="AI14" s="2"/>
      <c r="AK14" s="2"/>
    </row>
    <row r="15" spans="1:37" x14ac:dyDescent="0.25">
      <c r="A15" t="s">
        <v>9</v>
      </c>
      <c r="B15" t="s">
        <v>6</v>
      </c>
      <c r="C15" t="s">
        <v>226</v>
      </c>
      <c r="D15" t="s">
        <v>225</v>
      </c>
      <c r="E15"/>
      <c r="F15"/>
      <c r="G15" t="s">
        <v>226</v>
      </c>
      <c r="H15" t="s">
        <v>225</v>
      </c>
      <c r="I15"/>
      <c r="W15" s="2"/>
      <c r="AI15" s="2"/>
      <c r="AK15" s="2"/>
    </row>
    <row r="16" spans="1:37" x14ac:dyDescent="0.25">
      <c r="A16" t="s">
        <v>10</v>
      </c>
      <c r="B16" t="s">
        <v>0</v>
      </c>
      <c r="C16" t="s">
        <v>226</v>
      </c>
      <c r="D16" t="s">
        <v>226</v>
      </c>
      <c r="E16" t="s">
        <v>226</v>
      </c>
      <c r="F16" t="s">
        <v>226</v>
      </c>
      <c r="G16" t="s">
        <v>226</v>
      </c>
      <c r="H16" t="s">
        <v>225</v>
      </c>
      <c r="I16"/>
      <c r="W16" s="2"/>
      <c r="AI16" s="2"/>
      <c r="AK16" s="2"/>
    </row>
    <row r="17" spans="1:37" x14ac:dyDescent="0.25">
      <c r="A17" t="s">
        <v>10</v>
      </c>
      <c r="B17" t="s">
        <v>6</v>
      </c>
      <c r="C17" t="s">
        <v>226</v>
      </c>
      <c r="D17" t="s">
        <v>226</v>
      </c>
      <c r="E17" t="s">
        <v>226</v>
      </c>
      <c r="F17" t="s">
        <v>226</v>
      </c>
      <c r="G17" t="s">
        <v>226</v>
      </c>
      <c r="H17" t="s">
        <v>225</v>
      </c>
      <c r="I17"/>
      <c r="W17" s="2"/>
      <c r="AI17" s="2"/>
      <c r="AK17" s="2"/>
    </row>
    <row r="18" spans="1:37" x14ac:dyDescent="0.25">
      <c r="A18" t="s">
        <v>11</v>
      </c>
      <c r="B18" t="s">
        <v>0</v>
      </c>
      <c r="C18" t="s">
        <v>225</v>
      </c>
      <c r="D18" t="s">
        <v>225</v>
      </c>
      <c r="E18"/>
      <c r="F18"/>
      <c r="G18" t="s">
        <v>226</v>
      </c>
      <c r="H18" t="s">
        <v>225</v>
      </c>
      <c r="I18"/>
      <c r="W18" s="2"/>
      <c r="AI18" s="2"/>
      <c r="AK18" s="2"/>
    </row>
    <row r="19" spans="1:37" x14ac:dyDescent="0.25">
      <c r="A19" t="s">
        <v>11</v>
      </c>
      <c r="B19" t="s">
        <v>6</v>
      </c>
      <c r="C19" t="s">
        <v>225</v>
      </c>
      <c r="D19" t="s">
        <v>225</v>
      </c>
      <c r="E19"/>
      <c r="F19"/>
      <c r="G19" t="s">
        <v>226</v>
      </c>
      <c r="H19" t="s">
        <v>225</v>
      </c>
      <c r="I19"/>
      <c r="W19" s="2"/>
      <c r="AI19" s="2"/>
      <c r="AK19" s="2"/>
    </row>
    <row r="20" spans="1:37" x14ac:dyDescent="0.25">
      <c r="A20" t="s">
        <v>12</v>
      </c>
      <c r="B20" t="s">
        <v>0</v>
      </c>
      <c r="C20" t="s">
        <v>225</v>
      </c>
      <c r="D20" t="s">
        <v>225</v>
      </c>
      <c r="E20"/>
      <c r="F20"/>
      <c r="G20" t="s">
        <v>226</v>
      </c>
      <c r="H20" t="s">
        <v>225</v>
      </c>
      <c r="I20"/>
      <c r="W20" s="2"/>
      <c r="AI20" s="2"/>
      <c r="AK20" s="2"/>
    </row>
    <row r="21" spans="1:37" x14ac:dyDescent="0.25">
      <c r="A21" t="s">
        <v>12</v>
      </c>
      <c r="B21" t="s">
        <v>6</v>
      </c>
      <c r="C21" t="s">
        <v>225</v>
      </c>
      <c r="D21" t="s">
        <v>225</v>
      </c>
      <c r="E21"/>
      <c r="F21"/>
      <c r="G21" t="s">
        <v>226</v>
      </c>
      <c r="H21" t="s">
        <v>225</v>
      </c>
      <c r="I21"/>
      <c r="W21" s="2"/>
      <c r="AI21" s="2"/>
      <c r="AK21" s="2"/>
    </row>
    <row r="22" spans="1:37" x14ac:dyDescent="0.25">
      <c r="A22" t="s">
        <v>13</v>
      </c>
      <c r="B22" t="s">
        <v>0</v>
      </c>
      <c r="C22" t="s">
        <v>226</v>
      </c>
      <c r="D22" t="s">
        <v>225</v>
      </c>
      <c r="E22"/>
      <c r="F22"/>
      <c r="G22" t="s">
        <v>226</v>
      </c>
      <c r="H22" t="s">
        <v>225</v>
      </c>
      <c r="I22"/>
      <c r="W22" s="2"/>
      <c r="AI22" s="2"/>
      <c r="AK22" s="2"/>
    </row>
    <row r="23" spans="1:37" x14ac:dyDescent="0.25">
      <c r="A23" t="s">
        <v>13</v>
      </c>
      <c r="B23" t="s">
        <v>6</v>
      </c>
      <c r="C23" t="s">
        <v>226</v>
      </c>
      <c r="D23" t="s">
        <v>226</v>
      </c>
      <c r="E23" t="s">
        <v>226</v>
      </c>
      <c r="F23" t="s">
        <v>225</v>
      </c>
      <c r="G23" t="s">
        <v>226</v>
      </c>
      <c r="H23" t="s">
        <v>225</v>
      </c>
      <c r="I23"/>
      <c r="W23" s="2"/>
      <c r="AI23" s="2"/>
      <c r="AK23" s="2"/>
    </row>
    <row r="24" spans="1:37" x14ac:dyDescent="0.25">
      <c r="A24" t="s">
        <v>14</v>
      </c>
      <c r="B24" t="s">
        <v>0</v>
      </c>
      <c r="C24" t="s">
        <v>225</v>
      </c>
      <c r="D24" t="s">
        <v>225</v>
      </c>
      <c r="E24"/>
      <c r="F24"/>
      <c r="G24" t="s">
        <v>226</v>
      </c>
      <c r="H24" t="s">
        <v>225</v>
      </c>
      <c r="I24"/>
      <c r="W24" s="2"/>
      <c r="AI24" s="2"/>
      <c r="AK24" s="2"/>
    </row>
    <row r="25" spans="1:37" x14ac:dyDescent="0.25">
      <c r="A25" t="s">
        <v>14</v>
      </c>
      <c r="B25" t="s">
        <v>6</v>
      </c>
      <c r="C25" t="s">
        <v>225</v>
      </c>
      <c r="D25" t="s">
        <v>225</v>
      </c>
      <c r="E25"/>
      <c r="F25"/>
      <c r="G25" t="s">
        <v>226</v>
      </c>
      <c r="H25" t="s">
        <v>226</v>
      </c>
      <c r="I25" t="s">
        <v>225</v>
      </c>
      <c r="W25" s="2"/>
      <c r="AI25" s="2"/>
      <c r="AK25" s="2"/>
    </row>
    <row r="26" spans="1:37" x14ac:dyDescent="0.25">
      <c r="A26" t="s">
        <v>15</v>
      </c>
      <c r="B26" t="s">
        <v>0</v>
      </c>
      <c r="C26" t="s">
        <v>226</v>
      </c>
      <c r="D26" t="s">
        <v>225</v>
      </c>
      <c r="E26"/>
      <c r="F26"/>
      <c r="G26" t="s">
        <v>226</v>
      </c>
      <c r="H26" t="s">
        <v>225</v>
      </c>
      <c r="I26"/>
      <c r="W26" s="2"/>
      <c r="AI26" s="2"/>
      <c r="AK26" s="2"/>
    </row>
    <row r="27" spans="1:37" x14ac:dyDescent="0.25">
      <c r="A27" t="s">
        <v>15</v>
      </c>
      <c r="B27" t="s">
        <v>6</v>
      </c>
      <c r="C27" t="s">
        <v>226</v>
      </c>
      <c r="D27" t="s">
        <v>225</v>
      </c>
      <c r="E27"/>
      <c r="F27"/>
      <c r="G27" t="s">
        <v>226</v>
      </c>
      <c r="H27" t="s">
        <v>225</v>
      </c>
      <c r="I27"/>
      <c r="W27" s="2"/>
      <c r="AI27" s="2"/>
      <c r="AK27" s="2"/>
    </row>
    <row r="28" spans="1:37" x14ac:dyDescent="0.25">
      <c r="A28" t="s">
        <v>16</v>
      </c>
      <c r="B28" t="s">
        <v>0</v>
      </c>
      <c r="C28" t="s">
        <v>225</v>
      </c>
      <c r="D28" t="s">
        <v>225</v>
      </c>
      <c r="E28"/>
      <c r="F28"/>
      <c r="G28" t="s">
        <v>226</v>
      </c>
      <c r="H28" t="s">
        <v>225</v>
      </c>
      <c r="I28"/>
      <c r="W28" s="2"/>
      <c r="AI28" s="2"/>
      <c r="AK28" s="2"/>
    </row>
    <row r="29" spans="1:37" x14ac:dyDescent="0.25">
      <c r="A29" t="s">
        <v>16</v>
      </c>
      <c r="B29" t="s">
        <v>6</v>
      </c>
      <c r="C29" t="s">
        <v>225</v>
      </c>
      <c r="D29" t="s">
        <v>225</v>
      </c>
      <c r="E29"/>
      <c r="F29"/>
      <c r="G29" t="s">
        <v>226</v>
      </c>
      <c r="H29" t="s">
        <v>225</v>
      </c>
      <c r="I29"/>
      <c r="W29" s="2"/>
      <c r="AI29" s="2"/>
      <c r="AK29" s="2"/>
    </row>
    <row r="30" spans="1:37" x14ac:dyDescent="0.25">
      <c r="A30" t="s">
        <v>17</v>
      </c>
      <c r="B30" t="s">
        <v>0</v>
      </c>
      <c r="C30" t="s">
        <v>226</v>
      </c>
      <c r="D30" t="s">
        <v>226</v>
      </c>
      <c r="E30" t="s">
        <v>226</v>
      </c>
      <c r="F30" t="s">
        <v>226</v>
      </c>
      <c r="G30" t="s">
        <v>226</v>
      </c>
      <c r="H30" t="s">
        <v>225</v>
      </c>
      <c r="I30"/>
      <c r="W30" s="2"/>
      <c r="AI30" s="2"/>
      <c r="AK30" s="2"/>
    </row>
    <row r="31" spans="1:37" x14ac:dyDescent="0.25">
      <c r="A31" t="s">
        <v>17</v>
      </c>
      <c r="B31" t="s">
        <v>6</v>
      </c>
      <c r="C31" t="s">
        <v>226</v>
      </c>
      <c r="D31" t="s">
        <v>226</v>
      </c>
      <c r="E31" t="s">
        <v>226</v>
      </c>
      <c r="F31" t="s">
        <v>226</v>
      </c>
      <c r="G31" t="s">
        <v>226</v>
      </c>
      <c r="H31" t="s">
        <v>225</v>
      </c>
      <c r="I31"/>
      <c r="W31" s="2"/>
      <c r="AI31" s="2"/>
      <c r="AK31" s="2"/>
    </row>
    <row r="32" spans="1:37" x14ac:dyDescent="0.25">
      <c r="A32" t="s">
        <v>380</v>
      </c>
      <c r="B32" t="s">
        <v>0</v>
      </c>
      <c r="C32" t="s">
        <v>226</v>
      </c>
      <c r="D32" t="s">
        <v>225</v>
      </c>
      <c r="E32"/>
      <c r="F32"/>
      <c r="G32" t="s">
        <v>226</v>
      </c>
      <c r="H32" t="s">
        <v>226</v>
      </c>
      <c r="I32" t="s">
        <v>225</v>
      </c>
      <c r="W32" s="2"/>
      <c r="AI32" s="2"/>
      <c r="AK32" s="2"/>
    </row>
    <row r="33" spans="1:37" x14ac:dyDescent="0.25">
      <c r="A33" t="s">
        <v>380</v>
      </c>
      <c r="B33" t="s">
        <v>6</v>
      </c>
      <c r="C33" t="s">
        <v>226</v>
      </c>
      <c r="D33" t="s">
        <v>225</v>
      </c>
      <c r="E33"/>
      <c r="F33"/>
      <c r="G33" t="s">
        <v>226</v>
      </c>
      <c r="H33" t="s">
        <v>226</v>
      </c>
      <c r="I33" t="s">
        <v>225</v>
      </c>
      <c r="W33" s="2"/>
      <c r="AI33" s="2"/>
      <c r="AK33" s="2"/>
    </row>
    <row r="34" spans="1:37" x14ac:dyDescent="0.25">
      <c r="A34" t="s">
        <v>18</v>
      </c>
      <c r="B34" t="s">
        <v>0</v>
      </c>
      <c r="C34" t="s">
        <v>226</v>
      </c>
      <c r="D34" t="s">
        <v>225</v>
      </c>
      <c r="E34"/>
      <c r="F34"/>
      <c r="G34" t="s">
        <v>226</v>
      </c>
      <c r="H34" t="s">
        <v>225</v>
      </c>
      <c r="I34"/>
      <c r="W34" s="2"/>
      <c r="AI34" s="2"/>
      <c r="AK34" s="2"/>
    </row>
    <row r="35" spans="1:37" x14ac:dyDescent="0.25">
      <c r="A35" t="s">
        <v>18</v>
      </c>
      <c r="B35" t="s">
        <v>6</v>
      </c>
      <c r="C35" t="s">
        <v>226</v>
      </c>
      <c r="D35" t="s">
        <v>225</v>
      </c>
      <c r="E35"/>
      <c r="F35"/>
      <c r="G35" t="s">
        <v>226</v>
      </c>
      <c r="H35" t="s">
        <v>225</v>
      </c>
      <c r="I35"/>
      <c r="W35" s="2"/>
      <c r="AI35" s="2"/>
      <c r="AK35" s="2"/>
    </row>
    <row r="36" spans="1:37" x14ac:dyDescent="0.25">
      <c r="A36" t="s">
        <v>19</v>
      </c>
      <c r="B36" t="s">
        <v>0</v>
      </c>
      <c r="C36" t="s">
        <v>226</v>
      </c>
      <c r="D36" t="s">
        <v>226</v>
      </c>
      <c r="E36" t="s">
        <v>226</v>
      </c>
      <c r="F36" t="s">
        <v>225</v>
      </c>
      <c r="G36" t="s">
        <v>226</v>
      </c>
      <c r="H36" t="s">
        <v>225</v>
      </c>
      <c r="I36"/>
      <c r="W36" s="2"/>
      <c r="AI36" s="2"/>
      <c r="AK36" s="2"/>
    </row>
    <row r="37" spans="1:37" x14ac:dyDescent="0.25">
      <c r="A37" t="s">
        <v>19</v>
      </c>
      <c r="B37" t="s">
        <v>6</v>
      </c>
      <c r="C37" t="s">
        <v>226</v>
      </c>
      <c r="D37" t="s">
        <v>225</v>
      </c>
      <c r="E37"/>
      <c r="F37"/>
      <c r="G37" t="s">
        <v>226</v>
      </c>
      <c r="H37" t="s">
        <v>225</v>
      </c>
      <c r="I37"/>
      <c r="W37" s="2"/>
      <c r="AI37" s="2"/>
      <c r="AK37" s="2"/>
    </row>
    <row r="38" spans="1:37" x14ac:dyDescent="0.25">
      <c r="A38" t="s">
        <v>20</v>
      </c>
      <c r="B38" t="s">
        <v>0</v>
      </c>
      <c r="C38" t="s">
        <v>226</v>
      </c>
      <c r="D38" t="s">
        <v>225</v>
      </c>
      <c r="E38"/>
      <c r="F38"/>
      <c r="G38" t="s">
        <v>226</v>
      </c>
      <c r="H38" t="s">
        <v>226</v>
      </c>
      <c r="I38" t="s">
        <v>226</v>
      </c>
      <c r="W38" s="2"/>
      <c r="AI38" s="2"/>
      <c r="AK38" s="2"/>
    </row>
    <row r="39" spans="1:37" x14ac:dyDescent="0.25">
      <c r="A39" t="s">
        <v>20</v>
      </c>
      <c r="B39" t="s">
        <v>6</v>
      </c>
      <c r="C39" t="s">
        <v>226</v>
      </c>
      <c r="D39" t="s">
        <v>225</v>
      </c>
      <c r="E39"/>
      <c r="F39"/>
      <c r="G39" t="s">
        <v>226</v>
      </c>
      <c r="H39" t="s">
        <v>226</v>
      </c>
      <c r="I39" t="s">
        <v>226</v>
      </c>
      <c r="W39" s="2"/>
      <c r="AI39" s="2"/>
      <c r="AK39" s="2"/>
    </row>
    <row r="40" spans="1:37" x14ac:dyDescent="0.25">
      <c r="A40" s="42" t="s">
        <v>21</v>
      </c>
      <c r="B40" t="s">
        <v>0</v>
      </c>
      <c r="C40" s="42" t="s">
        <v>226</v>
      </c>
      <c r="D40" s="42" t="s">
        <v>225</v>
      </c>
      <c r="E40" s="42"/>
      <c r="F40" s="42"/>
      <c r="G40" s="42" t="s">
        <v>226</v>
      </c>
      <c r="H40" s="42" t="s">
        <v>225</v>
      </c>
      <c r="I40" s="42"/>
      <c r="W40" s="2"/>
      <c r="AI40" s="2"/>
      <c r="AK40" s="2"/>
    </row>
    <row r="41" spans="1:37" x14ac:dyDescent="0.25">
      <c r="A41" s="42" t="s">
        <v>21</v>
      </c>
      <c r="B41" t="s">
        <v>6</v>
      </c>
      <c r="C41" s="42" t="s">
        <v>226</v>
      </c>
      <c r="D41" s="42" t="s">
        <v>225</v>
      </c>
      <c r="E41" s="42"/>
      <c r="F41" s="42"/>
      <c r="G41" s="42" t="s">
        <v>226</v>
      </c>
      <c r="H41" s="42" t="s">
        <v>225</v>
      </c>
      <c r="I41" s="42"/>
      <c r="W41" s="2"/>
      <c r="AI41" s="2"/>
      <c r="AK41" s="2"/>
    </row>
    <row r="42" spans="1:37" x14ac:dyDescent="0.25">
      <c r="A42" t="s">
        <v>22</v>
      </c>
      <c r="B42" t="s">
        <v>0</v>
      </c>
      <c r="C42" t="s">
        <v>226</v>
      </c>
      <c r="D42" t="s">
        <v>225</v>
      </c>
      <c r="E42"/>
      <c r="F42"/>
      <c r="G42" t="s">
        <v>226</v>
      </c>
      <c r="H42" t="s">
        <v>225</v>
      </c>
      <c r="I42"/>
      <c r="W42" s="2"/>
      <c r="AI42" s="2"/>
      <c r="AK42" s="2"/>
    </row>
    <row r="43" spans="1:37" x14ac:dyDescent="0.25">
      <c r="A43" t="s">
        <v>22</v>
      </c>
      <c r="B43" t="s">
        <v>6</v>
      </c>
      <c r="C43" t="s">
        <v>226</v>
      </c>
      <c r="D43" t="s">
        <v>225</v>
      </c>
      <c r="E43"/>
      <c r="F43"/>
      <c r="G43" t="s">
        <v>226</v>
      </c>
      <c r="H43" t="s">
        <v>225</v>
      </c>
      <c r="I43"/>
      <c r="W43" s="2"/>
      <c r="AI43" s="2"/>
      <c r="AK43" s="2"/>
    </row>
    <row r="44" spans="1:37" x14ac:dyDescent="0.25">
      <c r="A44" t="s">
        <v>23</v>
      </c>
      <c r="B44" t="s">
        <v>0</v>
      </c>
      <c r="C44" t="s">
        <v>225</v>
      </c>
      <c r="D44" t="s">
        <v>225</v>
      </c>
      <c r="E44"/>
      <c r="F44"/>
      <c r="G44" t="s">
        <v>226</v>
      </c>
      <c r="H44" t="s">
        <v>225</v>
      </c>
      <c r="I44"/>
      <c r="W44" s="2"/>
      <c r="AI44" s="2"/>
      <c r="AK44" s="2"/>
    </row>
    <row r="45" spans="1:37" x14ac:dyDescent="0.25">
      <c r="A45" t="s">
        <v>23</v>
      </c>
      <c r="B45" t="s">
        <v>6</v>
      </c>
      <c r="C45" t="s">
        <v>226</v>
      </c>
      <c r="D45" t="s">
        <v>225</v>
      </c>
      <c r="E45"/>
      <c r="F45"/>
      <c r="G45" t="s">
        <v>225</v>
      </c>
      <c r="H45" t="s">
        <v>225</v>
      </c>
      <c r="I45"/>
      <c r="W45" s="2"/>
      <c r="AI45" s="2"/>
      <c r="AK45" s="2"/>
    </row>
    <row r="46" spans="1:37" x14ac:dyDescent="0.25">
      <c r="A46" t="s">
        <v>24</v>
      </c>
      <c r="B46" t="s">
        <v>0</v>
      </c>
      <c r="C46" t="s">
        <v>225</v>
      </c>
      <c r="D46" t="s">
        <v>226</v>
      </c>
      <c r="E46" t="s">
        <v>226</v>
      </c>
      <c r="F46" t="s">
        <v>226</v>
      </c>
      <c r="G46" t="s">
        <v>226</v>
      </c>
      <c r="H46" t="s">
        <v>225</v>
      </c>
      <c r="I46"/>
      <c r="W46" s="2"/>
      <c r="AI46" s="2"/>
      <c r="AK46" s="2"/>
    </row>
    <row r="47" spans="1:37" x14ac:dyDescent="0.25">
      <c r="A47" t="s">
        <v>24</v>
      </c>
      <c r="B47" t="s">
        <v>6</v>
      </c>
      <c r="C47" t="s">
        <v>225</v>
      </c>
      <c r="D47" t="s">
        <v>226</v>
      </c>
      <c r="E47" t="s">
        <v>226</v>
      </c>
      <c r="F47" t="s">
        <v>226</v>
      </c>
      <c r="G47" t="s">
        <v>226</v>
      </c>
      <c r="H47" t="s">
        <v>225</v>
      </c>
      <c r="I47"/>
      <c r="W47" s="2"/>
      <c r="AI47" s="2"/>
      <c r="AK47" s="2"/>
    </row>
    <row r="48" spans="1:37" x14ac:dyDescent="0.25">
      <c r="A48" t="s">
        <v>25</v>
      </c>
      <c r="B48" t="s">
        <v>0</v>
      </c>
      <c r="C48" t="s">
        <v>226</v>
      </c>
      <c r="D48" t="s">
        <v>225</v>
      </c>
      <c r="E48"/>
      <c r="F48"/>
      <c r="G48" t="s">
        <v>226</v>
      </c>
      <c r="H48" t="s">
        <v>225</v>
      </c>
      <c r="I48"/>
      <c r="W48" s="2"/>
      <c r="AI48" s="2"/>
      <c r="AK48" s="2"/>
    </row>
    <row r="49" spans="1:37" x14ac:dyDescent="0.25">
      <c r="A49" t="s">
        <v>25</v>
      </c>
      <c r="B49" t="s">
        <v>6</v>
      </c>
      <c r="C49" t="s">
        <v>226</v>
      </c>
      <c r="D49" t="s">
        <v>225</v>
      </c>
      <c r="E49"/>
      <c r="F49"/>
      <c r="G49" t="s">
        <v>226</v>
      </c>
      <c r="H49" t="s">
        <v>225</v>
      </c>
      <c r="I49"/>
      <c r="W49" s="2"/>
      <c r="AI49" s="2"/>
      <c r="AK49" s="2"/>
    </row>
    <row r="50" spans="1:37" x14ac:dyDescent="0.25">
      <c r="A50" t="s">
        <v>381</v>
      </c>
      <c r="B50" t="s">
        <v>0</v>
      </c>
      <c r="C50" t="s">
        <v>226</v>
      </c>
      <c r="D50" t="s">
        <v>225</v>
      </c>
      <c r="E50"/>
      <c r="F50"/>
      <c r="G50" t="s">
        <v>226</v>
      </c>
      <c r="H50" t="s">
        <v>225</v>
      </c>
      <c r="I50"/>
      <c r="W50" s="2"/>
      <c r="AI50" s="2"/>
      <c r="AK50" s="2"/>
    </row>
    <row r="51" spans="1:37" x14ac:dyDescent="0.25">
      <c r="A51" t="s">
        <v>381</v>
      </c>
      <c r="B51" t="s">
        <v>6</v>
      </c>
      <c r="C51" t="s">
        <v>226</v>
      </c>
      <c r="D51" t="s">
        <v>226</v>
      </c>
      <c r="E51" t="s">
        <v>226</v>
      </c>
      <c r="F51" t="s">
        <v>225</v>
      </c>
      <c r="G51" t="s">
        <v>226</v>
      </c>
      <c r="H51" t="s">
        <v>226</v>
      </c>
      <c r="I51" t="s">
        <v>225</v>
      </c>
      <c r="W51" s="2"/>
      <c r="AI51" s="2"/>
      <c r="AK51" s="2"/>
    </row>
    <row r="52" spans="1:37" x14ac:dyDescent="0.25">
      <c r="A52" t="s">
        <v>26</v>
      </c>
      <c r="B52" t="s">
        <v>0</v>
      </c>
      <c r="C52" t="s">
        <v>226</v>
      </c>
      <c r="D52" t="s">
        <v>226</v>
      </c>
      <c r="E52" t="s">
        <v>226</v>
      </c>
      <c r="F52" t="s">
        <v>226</v>
      </c>
      <c r="G52" t="s">
        <v>226</v>
      </c>
      <c r="H52" t="s">
        <v>225</v>
      </c>
      <c r="I52"/>
      <c r="W52" s="2"/>
      <c r="AI52" s="2"/>
      <c r="AK52" s="2"/>
    </row>
    <row r="53" spans="1:37" x14ac:dyDescent="0.25">
      <c r="A53" t="s">
        <v>26</v>
      </c>
      <c r="B53" t="s">
        <v>6</v>
      </c>
      <c r="C53" t="s">
        <v>225</v>
      </c>
      <c r="D53" t="s">
        <v>225</v>
      </c>
      <c r="E53"/>
      <c r="F53"/>
      <c r="G53" t="s">
        <v>226</v>
      </c>
      <c r="H53" t="s">
        <v>225</v>
      </c>
      <c r="I53"/>
      <c r="W53" s="2"/>
      <c r="AI53" s="2"/>
      <c r="AK53" s="2"/>
    </row>
    <row r="54" spans="1:37" x14ac:dyDescent="0.25">
      <c r="A54" t="s">
        <v>382</v>
      </c>
      <c r="B54" t="s">
        <v>0</v>
      </c>
      <c r="C54" t="s">
        <v>226</v>
      </c>
      <c r="D54" t="s">
        <v>225</v>
      </c>
      <c r="E54"/>
      <c r="F54"/>
      <c r="G54" t="s">
        <v>226</v>
      </c>
      <c r="H54" t="s">
        <v>225</v>
      </c>
      <c r="I54"/>
      <c r="W54" s="2"/>
      <c r="AI54" s="2"/>
      <c r="AK54" s="2"/>
    </row>
    <row r="55" spans="1:37" x14ac:dyDescent="0.25">
      <c r="A55" t="s">
        <v>382</v>
      </c>
      <c r="B55" t="s">
        <v>6</v>
      </c>
      <c r="C55" t="s">
        <v>226</v>
      </c>
      <c r="D55" t="s">
        <v>225</v>
      </c>
      <c r="E55"/>
      <c r="F55"/>
      <c r="G55" t="s">
        <v>226</v>
      </c>
      <c r="H55" t="s">
        <v>225</v>
      </c>
      <c r="I55"/>
      <c r="W55" s="2"/>
      <c r="AI55" s="2"/>
      <c r="AK55" s="2"/>
    </row>
    <row r="56" spans="1:37" x14ac:dyDescent="0.25">
      <c r="A56" t="s">
        <v>27</v>
      </c>
      <c r="B56" t="s">
        <v>0</v>
      </c>
      <c r="C56" t="s">
        <v>226</v>
      </c>
      <c r="D56" t="s">
        <v>225</v>
      </c>
      <c r="E56"/>
      <c r="F56"/>
      <c r="G56" t="s">
        <v>226</v>
      </c>
      <c r="H56" t="s">
        <v>225</v>
      </c>
      <c r="I56"/>
      <c r="W56" s="2"/>
      <c r="AI56" s="2"/>
      <c r="AK56" s="2"/>
    </row>
    <row r="57" spans="1:37" x14ac:dyDescent="0.25">
      <c r="A57" t="s">
        <v>27</v>
      </c>
      <c r="B57" t="s">
        <v>6</v>
      </c>
      <c r="C57" t="s">
        <v>225</v>
      </c>
      <c r="D57" t="s">
        <v>225</v>
      </c>
      <c r="E57"/>
      <c r="F57"/>
      <c r="G57" t="s">
        <v>226</v>
      </c>
      <c r="H57" t="s">
        <v>225</v>
      </c>
      <c r="I57"/>
      <c r="W57" s="2"/>
      <c r="AI57" s="2"/>
      <c r="AK57" s="2"/>
    </row>
    <row r="58" spans="1:37" x14ac:dyDescent="0.25">
      <c r="A58" t="s">
        <v>28</v>
      </c>
      <c r="B58" t="s">
        <v>0</v>
      </c>
      <c r="C58" t="s">
        <v>226</v>
      </c>
      <c r="D58" t="s">
        <v>225</v>
      </c>
      <c r="E58"/>
      <c r="F58"/>
      <c r="G58" t="s">
        <v>226</v>
      </c>
      <c r="H58" t="s">
        <v>225</v>
      </c>
      <c r="I58"/>
      <c r="W58" s="2"/>
      <c r="AI58" s="2"/>
      <c r="AK58" s="2"/>
    </row>
    <row r="59" spans="1:37" x14ac:dyDescent="0.25">
      <c r="A59" t="s">
        <v>28</v>
      </c>
      <c r="B59" t="s">
        <v>6</v>
      </c>
      <c r="C59" t="s">
        <v>226</v>
      </c>
      <c r="D59" t="s">
        <v>225</v>
      </c>
      <c r="E59"/>
      <c r="F59"/>
      <c r="G59" t="s">
        <v>226</v>
      </c>
      <c r="H59" t="s">
        <v>226</v>
      </c>
      <c r="I59" t="s">
        <v>225</v>
      </c>
      <c r="W59" s="2"/>
      <c r="AI59" s="2"/>
      <c r="AK59" s="2"/>
    </row>
    <row r="60" spans="1:37" x14ac:dyDescent="0.25">
      <c r="A60" t="s">
        <v>383</v>
      </c>
      <c r="B60" t="s">
        <v>0</v>
      </c>
      <c r="C60" t="s">
        <v>226</v>
      </c>
      <c r="D60" t="s">
        <v>225</v>
      </c>
      <c r="E60"/>
      <c r="F60"/>
      <c r="G60" t="s">
        <v>225</v>
      </c>
      <c r="H60" t="s">
        <v>225</v>
      </c>
      <c r="I60"/>
      <c r="W60" s="2"/>
      <c r="AI60" s="2"/>
      <c r="AK60" s="2"/>
    </row>
    <row r="61" spans="1:37" x14ac:dyDescent="0.25">
      <c r="A61" t="s">
        <v>383</v>
      </c>
      <c r="B61" t="s">
        <v>6</v>
      </c>
      <c r="C61" t="s">
        <v>226</v>
      </c>
      <c r="D61" t="s">
        <v>225</v>
      </c>
      <c r="E61"/>
      <c r="F61"/>
      <c r="G61" t="s">
        <v>225</v>
      </c>
      <c r="H61" t="s">
        <v>225</v>
      </c>
      <c r="I61"/>
      <c r="W61" s="2"/>
      <c r="AI61" s="2"/>
      <c r="AK61" s="2"/>
    </row>
    <row r="62" spans="1:37" x14ac:dyDescent="0.25">
      <c r="A62" t="s">
        <v>29</v>
      </c>
      <c r="B62" t="s">
        <v>0</v>
      </c>
      <c r="C62" t="s">
        <v>226</v>
      </c>
      <c r="D62" t="s">
        <v>225</v>
      </c>
      <c r="E62"/>
      <c r="F62"/>
      <c r="G62" t="s">
        <v>226</v>
      </c>
      <c r="H62" t="s">
        <v>225</v>
      </c>
      <c r="I62"/>
      <c r="W62" s="2"/>
      <c r="AI62" s="2"/>
      <c r="AK62" s="2"/>
    </row>
    <row r="63" spans="1:37" x14ac:dyDescent="0.25">
      <c r="A63" t="s">
        <v>29</v>
      </c>
      <c r="B63" t="s">
        <v>6</v>
      </c>
      <c r="C63" t="s">
        <v>226</v>
      </c>
      <c r="D63" t="s">
        <v>225</v>
      </c>
      <c r="E63"/>
      <c r="F63"/>
      <c r="G63" t="s">
        <v>226</v>
      </c>
      <c r="H63" t="s">
        <v>225</v>
      </c>
      <c r="I63"/>
      <c r="W63" s="2"/>
      <c r="AI63" s="2"/>
      <c r="AK63" s="2"/>
    </row>
    <row r="64" spans="1:37" x14ac:dyDescent="0.25">
      <c r="A64" t="s">
        <v>30</v>
      </c>
      <c r="B64" t="s">
        <v>0</v>
      </c>
      <c r="C64" t="s">
        <v>226</v>
      </c>
      <c r="D64" t="s">
        <v>225</v>
      </c>
      <c r="E64"/>
      <c r="F64"/>
      <c r="G64" t="s">
        <v>226</v>
      </c>
      <c r="H64" t="s">
        <v>225</v>
      </c>
      <c r="I64"/>
      <c r="W64" s="2"/>
      <c r="AI64" s="2"/>
      <c r="AK64" s="2"/>
    </row>
    <row r="65" spans="1:37" x14ac:dyDescent="0.25">
      <c r="A65" t="s">
        <v>30</v>
      </c>
      <c r="B65" t="s">
        <v>6</v>
      </c>
      <c r="C65" t="s">
        <v>225</v>
      </c>
      <c r="D65" t="s">
        <v>225</v>
      </c>
      <c r="E65"/>
      <c r="F65"/>
      <c r="G65" t="s">
        <v>226</v>
      </c>
      <c r="H65" t="s">
        <v>225</v>
      </c>
      <c r="I65"/>
      <c r="W65" s="2"/>
      <c r="AI65" s="2"/>
      <c r="AK65" s="2"/>
    </row>
    <row r="66" spans="1:37" x14ac:dyDescent="0.25">
      <c r="A66" t="s">
        <v>31</v>
      </c>
      <c r="B66" t="s">
        <v>0</v>
      </c>
      <c r="C66" t="s">
        <v>226</v>
      </c>
      <c r="D66" t="s">
        <v>225</v>
      </c>
      <c r="E66"/>
      <c r="F66"/>
      <c r="G66" t="s">
        <v>226</v>
      </c>
      <c r="H66" t="s">
        <v>225</v>
      </c>
      <c r="I66"/>
      <c r="W66" s="2"/>
      <c r="AI66" s="2"/>
      <c r="AK66" s="2"/>
    </row>
    <row r="67" spans="1:37" x14ac:dyDescent="0.25">
      <c r="A67" t="s">
        <v>31</v>
      </c>
      <c r="B67" t="s">
        <v>6</v>
      </c>
      <c r="C67" t="s">
        <v>225</v>
      </c>
      <c r="D67" t="s">
        <v>225</v>
      </c>
      <c r="E67"/>
      <c r="F67"/>
      <c r="G67" t="s">
        <v>226</v>
      </c>
      <c r="H67" t="s">
        <v>226</v>
      </c>
      <c r="I67" t="s">
        <v>225</v>
      </c>
      <c r="W67" s="2"/>
      <c r="AI67" s="2"/>
      <c r="AK67" s="2"/>
    </row>
    <row r="68" spans="1:37" x14ac:dyDescent="0.25">
      <c r="A68" t="s">
        <v>32</v>
      </c>
      <c r="B68" t="s">
        <v>0</v>
      </c>
      <c r="C68" t="s">
        <v>226</v>
      </c>
      <c r="D68" t="s">
        <v>225</v>
      </c>
      <c r="E68"/>
      <c r="F68"/>
      <c r="G68" t="s">
        <v>226</v>
      </c>
      <c r="H68" t="s">
        <v>225</v>
      </c>
      <c r="I68"/>
      <c r="W68" s="2"/>
      <c r="AI68" s="2"/>
      <c r="AK68" s="2"/>
    </row>
    <row r="69" spans="1:37" x14ac:dyDescent="0.25">
      <c r="A69" t="s">
        <v>32</v>
      </c>
      <c r="B69" t="s">
        <v>6</v>
      </c>
      <c r="C69" t="s">
        <v>226</v>
      </c>
      <c r="D69" t="s">
        <v>225</v>
      </c>
      <c r="E69"/>
      <c r="F69"/>
      <c r="G69" t="s">
        <v>226</v>
      </c>
      <c r="H69" t="s">
        <v>225</v>
      </c>
      <c r="I69"/>
      <c r="W69" s="2"/>
      <c r="AI69" s="2"/>
      <c r="AK69" s="2"/>
    </row>
    <row r="70" spans="1:37" x14ac:dyDescent="0.25">
      <c r="A70" t="s">
        <v>384</v>
      </c>
      <c r="B70" t="s">
        <v>0</v>
      </c>
      <c r="C70" t="s">
        <v>226</v>
      </c>
      <c r="D70" t="s">
        <v>226</v>
      </c>
      <c r="E70" t="s">
        <v>226</v>
      </c>
      <c r="F70" t="s">
        <v>225</v>
      </c>
      <c r="G70" t="s">
        <v>226</v>
      </c>
      <c r="H70" t="s">
        <v>225</v>
      </c>
      <c r="I70"/>
      <c r="W70" s="2"/>
      <c r="AI70" s="2"/>
      <c r="AK70" s="2"/>
    </row>
    <row r="71" spans="1:37" x14ac:dyDescent="0.25">
      <c r="A71" t="s">
        <v>384</v>
      </c>
      <c r="B71" t="s">
        <v>6</v>
      </c>
      <c r="C71" t="s">
        <v>225</v>
      </c>
      <c r="D71" t="s">
        <v>226</v>
      </c>
      <c r="E71" t="s">
        <v>226</v>
      </c>
      <c r="F71" t="s">
        <v>225</v>
      </c>
      <c r="G71" t="s">
        <v>226</v>
      </c>
      <c r="H71" t="s">
        <v>225</v>
      </c>
      <c r="I71"/>
    </row>
    <row r="72" spans="1:37" x14ac:dyDescent="0.25">
      <c r="A72" t="s">
        <v>247</v>
      </c>
      <c r="B72" t="s">
        <v>0</v>
      </c>
      <c r="C72" t="s">
        <v>226</v>
      </c>
      <c r="D72" t="s">
        <v>225</v>
      </c>
      <c r="E72"/>
      <c r="F72"/>
      <c r="G72" t="s">
        <v>225</v>
      </c>
      <c r="H72" t="s">
        <v>225</v>
      </c>
      <c r="I72"/>
      <c r="W72" s="2"/>
      <c r="AI72" s="2"/>
      <c r="AK72" s="2"/>
    </row>
    <row r="73" spans="1:37" x14ac:dyDescent="0.25">
      <c r="A73" t="s">
        <v>247</v>
      </c>
      <c r="B73" t="s">
        <v>6</v>
      </c>
      <c r="C73" t="s">
        <v>226</v>
      </c>
      <c r="D73" t="s">
        <v>225</v>
      </c>
      <c r="E73"/>
      <c r="F73"/>
      <c r="G73" t="s">
        <v>225</v>
      </c>
      <c r="H73" t="s">
        <v>225</v>
      </c>
      <c r="I73"/>
      <c r="W73" s="2"/>
      <c r="AI73" s="2"/>
      <c r="AK73" s="2"/>
    </row>
    <row r="74" spans="1:37" x14ac:dyDescent="0.25">
      <c r="A74" t="s">
        <v>248</v>
      </c>
      <c r="B74" t="s">
        <v>0</v>
      </c>
      <c r="C74" t="s">
        <v>226</v>
      </c>
      <c r="D74" t="s">
        <v>225</v>
      </c>
      <c r="E74"/>
      <c r="F74"/>
      <c r="G74" t="s">
        <v>226</v>
      </c>
      <c r="H74" t="s">
        <v>225</v>
      </c>
      <c r="I74"/>
      <c r="W74" s="2"/>
      <c r="AI74" s="2"/>
      <c r="AK74" s="2"/>
    </row>
    <row r="75" spans="1:37" x14ac:dyDescent="0.25">
      <c r="A75" t="s">
        <v>248</v>
      </c>
      <c r="B75" t="s">
        <v>6</v>
      </c>
      <c r="C75" t="s">
        <v>226</v>
      </c>
      <c r="D75" t="s">
        <v>225</v>
      </c>
      <c r="E75"/>
      <c r="F75"/>
      <c r="G75" t="s">
        <v>226</v>
      </c>
      <c r="H75" t="s">
        <v>225</v>
      </c>
      <c r="I75"/>
      <c r="W75" s="2"/>
      <c r="AI75" s="2"/>
      <c r="AK75" s="2"/>
    </row>
    <row r="76" spans="1:37" x14ac:dyDescent="0.25">
      <c r="A76" t="s">
        <v>249</v>
      </c>
      <c r="B76" t="s">
        <v>0</v>
      </c>
      <c r="C76" t="s">
        <v>226</v>
      </c>
      <c r="D76" t="s">
        <v>225</v>
      </c>
      <c r="E76"/>
      <c r="F76"/>
      <c r="G76" t="s">
        <v>226</v>
      </c>
      <c r="H76" t="s">
        <v>225</v>
      </c>
      <c r="I76"/>
      <c r="W76" s="2"/>
      <c r="AI76" s="2"/>
      <c r="AK76" s="2"/>
    </row>
    <row r="77" spans="1:37" x14ac:dyDescent="0.25">
      <c r="A77" t="s">
        <v>249</v>
      </c>
      <c r="B77" t="s">
        <v>6</v>
      </c>
      <c r="C77" t="s">
        <v>226</v>
      </c>
      <c r="D77" t="s">
        <v>225</v>
      </c>
      <c r="E77"/>
      <c r="F77"/>
      <c r="G77" t="s">
        <v>226</v>
      </c>
      <c r="H77" t="s">
        <v>226</v>
      </c>
      <c r="I77" t="s">
        <v>225</v>
      </c>
      <c r="W77" s="2"/>
      <c r="AI77" s="2"/>
      <c r="AK77" s="2"/>
    </row>
    <row r="78" spans="1:37" x14ac:dyDescent="0.25">
      <c r="A78" t="s">
        <v>385</v>
      </c>
      <c r="B78" t="s">
        <v>0</v>
      </c>
      <c r="C78" t="s">
        <v>225</v>
      </c>
      <c r="D78" t="s">
        <v>225</v>
      </c>
      <c r="E78"/>
      <c r="F78"/>
      <c r="G78" t="s">
        <v>226</v>
      </c>
      <c r="H78" t="s">
        <v>225</v>
      </c>
      <c r="I78"/>
      <c r="W78" s="2"/>
      <c r="AI78" s="2"/>
      <c r="AK78" s="2"/>
    </row>
    <row r="79" spans="1:37" x14ac:dyDescent="0.25">
      <c r="A79" t="s">
        <v>385</v>
      </c>
      <c r="B79" t="s">
        <v>6</v>
      </c>
      <c r="C79" t="s">
        <v>225</v>
      </c>
      <c r="D79" t="s">
        <v>226</v>
      </c>
      <c r="E79" t="s">
        <v>226</v>
      </c>
      <c r="F79" t="s">
        <v>226</v>
      </c>
      <c r="G79" t="s">
        <v>226</v>
      </c>
      <c r="H79" t="s">
        <v>226</v>
      </c>
      <c r="I79" t="s">
        <v>225</v>
      </c>
      <c r="W79" s="2"/>
      <c r="AI79" s="2"/>
      <c r="AK79" s="2"/>
    </row>
    <row r="80" spans="1:37" x14ac:dyDescent="0.25">
      <c r="A80" t="s">
        <v>33</v>
      </c>
      <c r="B80" t="s">
        <v>0</v>
      </c>
      <c r="C80" t="s">
        <v>225</v>
      </c>
      <c r="D80" t="s">
        <v>226</v>
      </c>
      <c r="E80" t="s">
        <v>225</v>
      </c>
      <c r="F80" t="s">
        <v>225</v>
      </c>
      <c r="G80" t="s">
        <v>226</v>
      </c>
      <c r="H80" t="s">
        <v>226</v>
      </c>
      <c r="I80" t="s">
        <v>225</v>
      </c>
      <c r="W80" s="2"/>
      <c r="AI80" s="2"/>
      <c r="AK80" s="2"/>
    </row>
    <row r="81" spans="1:37" x14ac:dyDescent="0.25">
      <c r="A81" t="s">
        <v>33</v>
      </c>
      <c r="B81" t="s">
        <v>6</v>
      </c>
      <c r="C81" t="s">
        <v>226</v>
      </c>
      <c r="D81" t="s">
        <v>226</v>
      </c>
      <c r="E81" t="s">
        <v>225</v>
      </c>
      <c r="F81" t="s">
        <v>225</v>
      </c>
      <c r="G81" t="s">
        <v>226</v>
      </c>
      <c r="H81" t="s">
        <v>226</v>
      </c>
      <c r="I81" t="s">
        <v>225</v>
      </c>
      <c r="W81" s="2"/>
      <c r="AI81" s="2"/>
      <c r="AK81" s="2"/>
    </row>
    <row r="82" spans="1:37" x14ac:dyDescent="0.25">
      <c r="A82" t="s">
        <v>34</v>
      </c>
      <c r="B82" t="s">
        <v>0</v>
      </c>
      <c r="C82" t="s">
        <v>225</v>
      </c>
      <c r="D82" t="s">
        <v>225</v>
      </c>
      <c r="E82"/>
      <c r="F82"/>
      <c r="G82" t="s">
        <v>226</v>
      </c>
      <c r="H82" t="s">
        <v>225</v>
      </c>
      <c r="I82"/>
      <c r="W82" s="2"/>
      <c r="AI82" s="2"/>
      <c r="AK82" s="2"/>
    </row>
    <row r="83" spans="1:37" x14ac:dyDescent="0.25">
      <c r="A83" t="s">
        <v>34</v>
      </c>
      <c r="B83" t="s">
        <v>6</v>
      </c>
      <c r="C83" t="s">
        <v>225</v>
      </c>
      <c r="D83" t="s">
        <v>226</v>
      </c>
      <c r="E83" t="s">
        <v>226</v>
      </c>
      <c r="F83" t="s">
        <v>225</v>
      </c>
      <c r="G83" t="s">
        <v>226</v>
      </c>
      <c r="H83" t="s">
        <v>225</v>
      </c>
      <c r="I83"/>
      <c r="W83" s="2"/>
      <c r="AI83" s="2"/>
      <c r="AK83" s="2"/>
    </row>
    <row r="84" spans="1:37" x14ac:dyDescent="0.25">
      <c r="A84" t="s">
        <v>35</v>
      </c>
      <c r="B84" t="s">
        <v>0</v>
      </c>
      <c r="C84" t="s">
        <v>226</v>
      </c>
      <c r="D84" t="s">
        <v>226</v>
      </c>
      <c r="E84" t="s">
        <v>225</v>
      </c>
      <c r="F84" t="s">
        <v>225</v>
      </c>
      <c r="G84" t="s">
        <v>226</v>
      </c>
      <c r="H84" t="s">
        <v>225</v>
      </c>
      <c r="I84"/>
      <c r="W84" s="2"/>
      <c r="AI84" s="2"/>
      <c r="AK84" s="2"/>
    </row>
    <row r="85" spans="1:37" x14ac:dyDescent="0.25">
      <c r="A85" t="s">
        <v>35</v>
      </c>
      <c r="B85" t="s">
        <v>6</v>
      </c>
      <c r="C85" t="s">
        <v>226</v>
      </c>
      <c r="D85" t="s">
        <v>226</v>
      </c>
      <c r="E85" t="s">
        <v>225</v>
      </c>
      <c r="F85" t="s">
        <v>225</v>
      </c>
      <c r="G85" t="s">
        <v>226</v>
      </c>
      <c r="H85" t="s">
        <v>225</v>
      </c>
      <c r="I85"/>
      <c r="W85" s="2"/>
      <c r="AI85" s="2"/>
      <c r="AK85" s="2"/>
    </row>
    <row r="86" spans="1:37" x14ac:dyDescent="0.25">
      <c r="A86" t="s">
        <v>250</v>
      </c>
      <c r="B86" t="s">
        <v>0</v>
      </c>
      <c r="C86" t="s">
        <v>226</v>
      </c>
      <c r="D86" t="s">
        <v>225</v>
      </c>
      <c r="E86"/>
      <c r="F86"/>
      <c r="G86" t="s">
        <v>226</v>
      </c>
      <c r="H86" t="s">
        <v>225</v>
      </c>
      <c r="I86"/>
      <c r="W86" s="2"/>
      <c r="AI86" s="2"/>
      <c r="AK86" s="2"/>
    </row>
    <row r="87" spans="1:37" x14ac:dyDescent="0.25">
      <c r="A87" t="s">
        <v>250</v>
      </c>
      <c r="B87" t="s">
        <v>6</v>
      </c>
      <c r="C87" t="s">
        <v>226</v>
      </c>
      <c r="D87" t="s">
        <v>225</v>
      </c>
      <c r="E87"/>
      <c r="F87"/>
      <c r="G87" t="s">
        <v>226</v>
      </c>
      <c r="H87" t="s">
        <v>225</v>
      </c>
      <c r="I87"/>
      <c r="W87" s="2"/>
      <c r="AI87" s="2"/>
      <c r="AK87" s="2"/>
    </row>
    <row r="88" spans="1:37" x14ac:dyDescent="0.25">
      <c r="A88" t="s">
        <v>36</v>
      </c>
      <c r="B88" t="s">
        <v>0</v>
      </c>
      <c r="C88" t="s">
        <v>226</v>
      </c>
      <c r="D88" t="s">
        <v>226</v>
      </c>
      <c r="E88" t="s">
        <v>226</v>
      </c>
      <c r="F88" t="s">
        <v>226</v>
      </c>
      <c r="G88" t="s">
        <v>226</v>
      </c>
      <c r="H88" t="s">
        <v>226</v>
      </c>
      <c r="I88" t="s">
        <v>225</v>
      </c>
      <c r="W88" s="2"/>
      <c r="AI88" s="2"/>
      <c r="AK88" s="2"/>
    </row>
    <row r="89" spans="1:37" x14ac:dyDescent="0.25">
      <c r="A89" t="s">
        <v>36</v>
      </c>
      <c r="B89" t="s">
        <v>6</v>
      </c>
      <c r="C89" t="s">
        <v>226</v>
      </c>
      <c r="D89" t="s">
        <v>225</v>
      </c>
      <c r="E89"/>
      <c r="F89"/>
      <c r="G89" t="s">
        <v>226</v>
      </c>
      <c r="H89" t="s">
        <v>226</v>
      </c>
      <c r="I89" t="s">
        <v>225</v>
      </c>
      <c r="W89" s="2"/>
      <c r="AI89" s="2"/>
      <c r="AK89" s="2"/>
    </row>
    <row r="90" spans="1:37" x14ac:dyDescent="0.25">
      <c r="A90" t="s">
        <v>37</v>
      </c>
      <c r="B90" t="s">
        <v>0</v>
      </c>
      <c r="C90" t="s">
        <v>226</v>
      </c>
      <c r="D90" t="s">
        <v>225</v>
      </c>
      <c r="E90"/>
      <c r="F90"/>
      <c r="G90" t="s">
        <v>226</v>
      </c>
      <c r="H90" t="s">
        <v>225</v>
      </c>
      <c r="I90"/>
      <c r="W90" s="2"/>
      <c r="AI90" s="2"/>
      <c r="AK90" s="2"/>
    </row>
    <row r="91" spans="1:37" x14ac:dyDescent="0.25">
      <c r="A91" t="s">
        <v>37</v>
      </c>
      <c r="B91" t="s">
        <v>6</v>
      </c>
      <c r="C91" t="s">
        <v>226</v>
      </c>
      <c r="D91" t="s">
        <v>225</v>
      </c>
      <c r="E91"/>
      <c r="F91"/>
      <c r="G91" t="s">
        <v>226</v>
      </c>
      <c r="H91" t="s">
        <v>225</v>
      </c>
      <c r="I91"/>
      <c r="W91" s="2"/>
      <c r="AI91" s="2"/>
      <c r="AK91" s="2"/>
    </row>
    <row r="92" spans="1:37" x14ac:dyDescent="0.25">
      <c r="A92" t="s">
        <v>38</v>
      </c>
      <c r="B92" t="s">
        <v>0</v>
      </c>
      <c r="C92" t="s">
        <v>225</v>
      </c>
      <c r="D92" t="s">
        <v>225</v>
      </c>
      <c r="E92"/>
      <c r="F92"/>
      <c r="G92" t="s">
        <v>226</v>
      </c>
      <c r="H92" t="s">
        <v>225</v>
      </c>
      <c r="I92"/>
      <c r="W92" s="2"/>
      <c r="AI92" s="2"/>
      <c r="AK92" s="2"/>
    </row>
    <row r="93" spans="1:37" x14ac:dyDescent="0.25">
      <c r="A93" t="s">
        <v>38</v>
      </c>
      <c r="B93" t="s">
        <v>6</v>
      </c>
      <c r="C93" t="s">
        <v>225</v>
      </c>
      <c r="D93" t="s">
        <v>226</v>
      </c>
      <c r="E93" t="s">
        <v>226</v>
      </c>
      <c r="F93" t="s">
        <v>225</v>
      </c>
      <c r="G93" t="s">
        <v>226</v>
      </c>
      <c r="H93" t="s">
        <v>226</v>
      </c>
      <c r="I93" t="s">
        <v>225</v>
      </c>
      <c r="W93" s="2"/>
      <c r="AI93" s="2"/>
      <c r="AK93" s="2"/>
    </row>
    <row r="94" spans="1:37" x14ac:dyDescent="0.25">
      <c r="A94" t="s">
        <v>39</v>
      </c>
      <c r="B94" t="s">
        <v>0</v>
      </c>
      <c r="C94" t="s">
        <v>226</v>
      </c>
      <c r="D94" t="s">
        <v>225</v>
      </c>
      <c r="E94"/>
      <c r="F94"/>
      <c r="G94" t="s">
        <v>226</v>
      </c>
      <c r="H94" t="s">
        <v>225</v>
      </c>
      <c r="I94"/>
      <c r="W94" s="2"/>
      <c r="AI94" s="2"/>
      <c r="AK94" s="2"/>
    </row>
    <row r="95" spans="1:37" x14ac:dyDescent="0.25">
      <c r="A95" t="s">
        <v>39</v>
      </c>
      <c r="B95" t="s">
        <v>6</v>
      </c>
      <c r="C95" t="s">
        <v>226</v>
      </c>
      <c r="D95" t="s">
        <v>225</v>
      </c>
      <c r="E95"/>
      <c r="F95"/>
      <c r="G95" t="s">
        <v>226</v>
      </c>
      <c r="H95" t="s">
        <v>225</v>
      </c>
      <c r="I95"/>
      <c r="W95" s="2"/>
      <c r="AI95" s="2"/>
      <c r="AK95" s="2"/>
    </row>
    <row r="96" spans="1:37" x14ac:dyDescent="0.25">
      <c r="A96" t="s">
        <v>386</v>
      </c>
      <c r="B96" t="s">
        <v>0</v>
      </c>
      <c r="C96" t="s">
        <v>226</v>
      </c>
      <c r="D96" t="s">
        <v>225</v>
      </c>
      <c r="E96"/>
      <c r="F96"/>
      <c r="G96" t="s">
        <v>226</v>
      </c>
      <c r="H96" t="s">
        <v>225</v>
      </c>
      <c r="I96"/>
    </row>
    <row r="97" spans="1:37" x14ac:dyDescent="0.25">
      <c r="A97" t="s">
        <v>386</v>
      </c>
      <c r="B97" t="s">
        <v>6</v>
      </c>
      <c r="C97" t="s">
        <v>226</v>
      </c>
      <c r="D97" t="s">
        <v>225</v>
      </c>
      <c r="E97"/>
      <c r="F97"/>
      <c r="G97" t="s">
        <v>226</v>
      </c>
      <c r="H97" t="s">
        <v>225</v>
      </c>
      <c r="I97"/>
      <c r="W97" s="2"/>
      <c r="AI97" s="2"/>
      <c r="AK97" s="2"/>
    </row>
    <row r="98" spans="1:37" x14ac:dyDescent="0.25">
      <c r="A98" s="42" t="s">
        <v>659</v>
      </c>
      <c r="B98" s="42" t="s">
        <v>532</v>
      </c>
      <c r="C98" s="42" t="s">
        <v>532</v>
      </c>
      <c r="D98" s="42" t="s">
        <v>532</v>
      </c>
      <c r="E98" s="42" t="s">
        <v>532</v>
      </c>
      <c r="F98" s="42" t="s">
        <v>532</v>
      </c>
      <c r="G98" s="42" t="s">
        <v>532</v>
      </c>
      <c r="H98" s="42" t="s">
        <v>532</v>
      </c>
      <c r="I98" s="42" t="s">
        <v>532</v>
      </c>
      <c r="W98" s="2"/>
      <c r="AI98" s="2"/>
      <c r="AK98" s="2"/>
    </row>
    <row r="99" spans="1:37" x14ac:dyDescent="0.25">
      <c r="A99" t="s">
        <v>40</v>
      </c>
      <c r="B99" t="s">
        <v>0</v>
      </c>
      <c r="C99" t="s">
        <v>226</v>
      </c>
      <c r="D99" t="s">
        <v>226</v>
      </c>
      <c r="E99" t="s">
        <v>225</v>
      </c>
      <c r="F99" t="s">
        <v>225</v>
      </c>
      <c r="G99" t="s">
        <v>226</v>
      </c>
      <c r="H99" t="s">
        <v>225</v>
      </c>
      <c r="I99"/>
      <c r="W99" s="2"/>
      <c r="AI99" s="2"/>
      <c r="AK99" s="2"/>
    </row>
    <row r="100" spans="1:37" x14ac:dyDescent="0.25">
      <c r="A100" t="s">
        <v>40</v>
      </c>
      <c r="B100" t="s">
        <v>6</v>
      </c>
      <c r="C100" t="s">
        <v>226</v>
      </c>
      <c r="D100" t="s">
        <v>226</v>
      </c>
      <c r="E100" t="s">
        <v>225</v>
      </c>
      <c r="F100" t="s">
        <v>225</v>
      </c>
      <c r="G100" t="s">
        <v>226</v>
      </c>
      <c r="H100" t="s">
        <v>225</v>
      </c>
      <c r="I100"/>
      <c r="W100" s="2"/>
      <c r="AI100" s="2"/>
      <c r="AK100" s="2"/>
    </row>
    <row r="101" spans="1:37" x14ac:dyDescent="0.25">
      <c r="A101" t="s">
        <v>41</v>
      </c>
      <c r="B101" t="s">
        <v>0</v>
      </c>
      <c r="C101" t="s">
        <v>226</v>
      </c>
      <c r="D101" t="s">
        <v>226</v>
      </c>
      <c r="E101" t="s">
        <v>225</v>
      </c>
      <c r="F101" t="s">
        <v>225</v>
      </c>
      <c r="G101" t="s">
        <v>226</v>
      </c>
      <c r="H101" t="s">
        <v>225</v>
      </c>
      <c r="I101"/>
      <c r="W101" s="2"/>
      <c r="AI101" s="2"/>
      <c r="AK101" s="2"/>
    </row>
    <row r="102" spans="1:37" x14ac:dyDescent="0.25">
      <c r="A102" t="s">
        <v>41</v>
      </c>
      <c r="B102" t="s">
        <v>6</v>
      </c>
      <c r="C102" t="s">
        <v>226</v>
      </c>
      <c r="D102" t="s">
        <v>226</v>
      </c>
      <c r="E102" t="s">
        <v>225</v>
      </c>
      <c r="F102" t="s">
        <v>225</v>
      </c>
      <c r="G102" t="s">
        <v>226</v>
      </c>
      <c r="H102" t="s">
        <v>225</v>
      </c>
      <c r="I102"/>
      <c r="W102" s="2"/>
      <c r="AI102" s="2"/>
      <c r="AK102" s="2"/>
    </row>
    <row r="103" spans="1:37" x14ac:dyDescent="0.25">
      <c r="A103" t="s">
        <v>42</v>
      </c>
      <c r="B103" t="s">
        <v>0</v>
      </c>
      <c r="C103" t="s">
        <v>226</v>
      </c>
      <c r="D103" t="s">
        <v>225</v>
      </c>
      <c r="E103"/>
      <c r="F103"/>
      <c r="G103" t="s">
        <v>226</v>
      </c>
      <c r="H103" t="s">
        <v>225</v>
      </c>
      <c r="I103"/>
      <c r="W103" s="2"/>
      <c r="AI103" s="2"/>
      <c r="AK103" s="2"/>
    </row>
    <row r="104" spans="1:37" x14ac:dyDescent="0.25">
      <c r="A104" t="s">
        <v>42</v>
      </c>
      <c r="B104" t="s">
        <v>6</v>
      </c>
      <c r="C104" t="s">
        <v>226</v>
      </c>
      <c r="D104" t="s">
        <v>225</v>
      </c>
      <c r="E104"/>
      <c r="F104"/>
      <c r="G104" t="s">
        <v>225</v>
      </c>
      <c r="H104" t="s">
        <v>225</v>
      </c>
      <c r="I104"/>
      <c r="W104" s="2"/>
      <c r="AI104" s="2"/>
      <c r="AK104" s="2"/>
    </row>
    <row r="105" spans="1:37" x14ac:dyDescent="0.25">
      <c r="A105" t="s">
        <v>43</v>
      </c>
      <c r="B105" t="s">
        <v>0</v>
      </c>
      <c r="C105" t="s">
        <v>226</v>
      </c>
      <c r="D105" t="s">
        <v>225</v>
      </c>
      <c r="E105"/>
      <c r="F105"/>
      <c r="G105" t="s">
        <v>226</v>
      </c>
      <c r="H105" t="s">
        <v>225</v>
      </c>
      <c r="I105"/>
      <c r="W105" s="2"/>
      <c r="AI105" s="2"/>
      <c r="AK105" s="2"/>
    </row>
    <row r="106" spans="1:37" x14ac:dyDescent="0.25">
      <c r="A106" t="s">
        <v>43</v>
      </c>
      <c r="B106" t="s">
        <v>6</v>
      </c>
      <c r="C106" t="s">
        <v>225</v>
      </c>
      <c r="D106" t="s">
        <v>225</v>
      </c>
      <c r="E106"/>
      <c r="F106"/>
      <c r="G106" t="s">
        <v>226</v>
      </c>
      <c r="H106" t="s">
        <v>225</v>
      </c>
      <c r="I106"/>
      <c r="W106" s="2"/>
      <c r="AI106" s="2"/>
      <c r="AK106" s="2"/>
    </row>
    <row r="107" spans="1:37" x14ac:dyDescent="0.25">
      <c r="A107" t="s">
        <v>44</v>
      </c>
      <c r="B107" t="s">
        <v>0</v>
      </c>
      <c r="C107" t="s">
        <v>225</v>
      </c>
      <c r="D107" t="s">
        <v>226</v>
      </c>
      <c r="E107" t="s">
        <v>226</v>
      </c>
      <c r="F107" t="s">
        <v>225</v>
      </c>
      <c r="G107" t="s">
        <v>226</v>
      </c>
      <c r="H107" t="s">
        <v>225</v>
      </c>
      <c r="I107"/>
      <c r="W107" s="2"/>
      <c r="AI107" s="2"/>
      <c r="AK107" s="2"/>
    </row>
    <row r="108" spans="1:37" x14ac:dyDescent="0.25">
      <c r="A108" t="s">
        <v>44</v>
      </c>
      <c r="B108" t="s">
        <v>6</v>
      </c>
      <c r="C108" t="s">
        <v>225</v>
      </c>
      <c r="D108" t="s">
        <v>226</v>
      </c>
      <c r="E108" t="s">
        <v>226</v>
      </c>
      <c r="F108" t="s">
        <v>225</v>
      </c>
      <c r="G108" t="s">
        <v>226</v>
      </c>
      <c r="H108" t="s">
        <v>225</v>
      </c>
      <c r="I108"/>
      <c r="W108" s="2"/>
      <c r="AI108" s="2"/>
      <c r="AK108" s="2"/>
    </row>
    <row r="109" spans="1:37" x14ac:dyDescent="0.25">
      <c r="A109" t="s">
        <v>45</v>
      </c>
      <c r="B109" t="s">
        <v>0</v>
      </c>
      <c r="C109" t="s">
        <v>225</v>
      </c>
      <c r="D109" t="s">
        <v>225</v>
      </c>
      <c r="E109"/>
      <c r="F109"/>
      <c r="G109" t="s">
        <v>226</v>
      </c>
      <c r="H109" t="s">
        <v>225</v>
      </c>
      <c r="I109"/>
    </row>
    <row r="110" spans="1:37" x14ac:dyDescent="0.25">
      <c r="A110" t="s">
        <v>45</v>
      </c>
      <c r="B110" t="s">
        <v>6</v>
      </c>
      <c r="C110" t="s">
        <v>226</v>
      </c>
      <c r="D110" t="s">
        <v>225</v>
      </c>
      <c r="E110"/>
      <c r="F110"/>
      <c r="G110" t="s">
        <v>226</v>
      </c>
      <c r="H110" t="s">
        <v>225</v>
      </c>
      <c r="I110"/>
      <c r="W110" s="2"/>
      <c r="AI110" s="2"/>
      <c r="AK110" s="2"/>
    </row>
    <row r="111" spans="1:37" x14ac:dyDescent="0.25">
      <c r="A111" s="42" t="s">
        <v>660</v>
      </c>
      <c r="B111" s="42" t="s">
        <v>532</v>
      </c>
      <c r="C111" s="42" t="s">
        <v>532</v>
      </c>
      <c r="D111" s="42" t="s">
        <v>532</v>
      </c>
      <c r="E111" s="42" t="s">
        <v>532</v>
      </c>
      <c r="F111" s="42" t="s">
        <v>532</v>
      </c>
      <c r="G111" s="42" t="s">
        <v>532</v>
      </c>
      <c r="H111" s="42" t="s">
        <v>532</v>
      </c>
      <c r="I111" s="42" t="s">
        <v>532</v>
      </c>
      <c r="W111" s="2"/>
      <c r="AI111" s="2"/>
      <c r="AK111" s="2"/>
    </row>
    <row r="112" spans="1:37" x14ac:dyDescent="0.25">
      <c r="A112" t="s">
        <v>46</v>
      </c>
      <c r="B112" t="s">
        <v>0</v>
      </c>
      <c r="C112" t="s">
        <v>226</v>
      </c>
      <c r="D112" t="s">
        <v>225</v>
      </c>
      <c r="E112"/>
      <c r="F112"/>
      <c r="G112" t="s">
        <v>226</v>
      </c>
      <c r="H112" t="s">
        <v>225</v>
      </c>
      <c r="I112"/>
      <c r="W112" s="2"/>
      <c r="AI112" s="2"/>
      <c r="AK112" s="2"/>
    </row>
    <row r="113" spans="1:37" x14ac:dyDescent="0.25">
      <c r="A113" t="s">
        <v>46</v>
      </c>
      <c r="B113" t="s">
        <v>6</v>
      </c>
      <c r="C113" t="s">
        <v>226</v>
      </c>
      <c r="D113" t="s">
        <v>225</v>
      </c>
      <c r="E113"/>
      <c r="F113"/>
      <c r="G113" t="s">
        <v>226</v>
      </c>
      <c r="H113" t="s">
        <v>225</v>
      </c>
      <c r="I113"/>
      <c r="W113" s="2"/>
      <c r="AI113" s="2"/>
      <c r="AK113" s="2"/>
    </row>
    <row r="114" spans="1:37" x14ac:dyDescent="0.25">
      <c r="A114" t="s">
        <v>47</v>
      </c>
      <c r="B114" t="s">
        <v>0</v>
      </c>
      <c r="C114" t="s">
        <v>226</v>
      </c>
      <c r="D114" t="s">
        <v>225</v>
      </c>
      <c r="E114"/>
      <c r="F114"/>
      <c r="G114" t="s">
        <v>226</v>
      </c>
      <c r="H114" t="s">
        <v>225</v>
      </c>
      <c r="I114"/>
    </row>
    <row r="115" spans="1:37" x14ac:dyDescent="0.25">
      <c r="A115" t="s">
        <v>47</v>
      </c>
      <c r="B115" t="s">
        <v>6</v>
      </c>
      <c r="C115" t="s">
        <v>225</v>
      </c>
      <c r="D115" t="s">
        <v>225</v>
      </c>
      <c r="E115"/>
      <c r="F115"/>
      <c r="G115" t="s">
        <v>226</v>
      </c>
      <c r="H115" t="s">
        <v>225</v>
      </c>
      <c r="I115"/>
      <c r="W115" s="2"/>
      <c r="AI115" s="2"/>
      <c r="AK115" s="2"/>
    </row>
    <row r="116" spans="1:37" x14ac:dyDescent="0.25">
      <c r="A116" t="s">
        <v>254</v>
      </c>
      <c r="B116" t="s">
        <v>0</v>
      </c>
      <c r="C116" t="s">
        <v>226</v>
      </c>
      <c r="D116" t="s">
        <v>225</v>
      </c>
      <c r="E116"/>
      <c r="F116"/>
      <c r="G116" t="s">
        <v>226</v>
      </c>
      <c r="H116" t="s">
        <v>225</v>
      </c>
      <c r="I116"/>
      <c r="W116" s="2"/>
      <c r="AI116" s="2"/>
      <c r="AK116" s="2"/>
    </row>
    <row r="117" spans="1:37" x14ac:dyDescent="0.25">
      <c r="A117" t="s">
        <v>254</v>
      </c>
      <c r="B117" t="s">
        <v>6</v>
      </c>
      <c r="C117" t="s">
        <v>226</v>
      </c>
      <c r="D117" t="s">
        <v>225</v>
      </c>
      <c r="E117"/>
      <c r="F117"/>
      <c r="G117" t="s">
        <v>226</v>
      </c>
      <c r="H117" t="s">
        <v>225</v>
      </c>
      <c r="I117"/>
    </row>
    <row r="118" spans="1:37" x14ac:dyDescent="0.25">
      <c r="A118" t="s">
        <v>48</v>
      </c>
      <c r="B118" t="s">
        <v>0</v>
      </c>
      <c r="C118" t="s">
        <v>226</v>
      </c>
      <c r="D118" t="s">
        <v>225</v>
      </c>
      <c r="E118"/>
      <c r="F118"/>
      <c r="G118" t="s">
        <v>226</v>
      </c>
      <c r="H118" t="s">
        <v>225</v>
      </c>
      <c r="I118"/>
    </row>
    <row r="119" spans="1:37" x14ac:dyDescent="0.25">
      <c r="A119" t="s">
        <v>48</v>
      </c>
      <c r="B119" t="s">
        <v>6</v>
      </c>
      <c r="C119" t="s">
        <v>225</v>
      </c>
      <c r="D119" t="s">
        <v>225</v>
      </c>
      <c r="E119"/>
      <c r="F119"/>
      <c r="G119" t="s">
        <v>226</v>
      </c>
      <c r="H119" t="s">
        <v>225</v>
      </c>
      <c r="I119"/>
      <c r="W119" s="2"/>
      <c r="AI119" s="2"/>
      <c r="AK119" s="2"/>
    </row>
    <row r="120" spans="1:37" x14ac:dyDescent="0.25">
      <c r="A120" t="s">
        <v>593</v>
      </c>
      <c r="B120" t="s">
        <v>0</v>
      </c>
      <c r="C120" t="s">
        <v>225</v>
      </c>
      <c r="D120" t="s">
        <v>225</v>
      </c>
      <c r="E120"/>
      <c r="F120"/>
      <c r="G120" t="s">
        <v>226</v>
      </c>
      <c r="H120" t="s">
        <v>225</v>
      </c>
      <c r="I120"/>
      <c r="W120" s="2"/>
      <c r="AI120" s="2"/>
      <c r="AK120" s="2"/>
    </row>
    <row r="121" spans="1:37" x14ac:dyDescent="0.25">
      <c r="A121" t="s">
        <v>593</v>
      </c>
      <c r="B121" t="s">
        <v>6</v>
      </c>
      <c r="C121" t="s">
        <v>225</v>
      </c>
      <c r="D121" t="s">
        <v>225</v>
      </c>
      <c r="E121"/>
      <c r="F121"/>
      <c r="G121" t="s">
        <v>226</v>
      </c>
      <c r="H121" t="s">
        <v>225</v>
      </c>
      <c r="I121"/>
      <c r="W121" s="2"/>
      <c r="AI121" s="2"/>
      <c r="AK121" s="2"/>
    </row>
    <row r="122" spans="1:37" x14ac:dyDescent="0.25">
      <c r="A122" t="s">
        <v>661</v>
      </c>
      <c r="B122" t="s">
        <v>0</v>
      </c>
      <c r="C122" t="s">
        <v>226</v>
      </c>
      <c r="D122" t="s">
        <v>226</v>
      </c>
      <c r="E122" t="s">
        <v>226</v>
      </c>
      <c r="F122" t="s">
        <v>226</v>
      </c>
      <c r="G122" t="s">
        <v>226</v>
      </c>
      <c r="H122" t="s">
        <v>225</v>
      </c>
      <c r="I122"/>
      <c r="W122" s="2"/>
      <c r="AI122" s="2"/>
      <c r="AK122" s="2"/>
    </row>
    <row r="123" spans="1:37" x14ac:dyDescent="0.25">
      <c r="A123" t="s">
        <v>661</v>
      </c>
      <c r="B123" t="s">
        <v>6</v>
      </c>
      <c r="C123" t="s">
        <v>226</v>
      </c>
      <c r="D123" t="s">
        <v>226</v>
      </c>
      <c r="E123" t="s">
        <v>226</v>
      </c>
      <c r="F123" t="s">
        <v>226</v>
      </c>
      <c r="G123" t="s">
        <v>226</v>
      </c>
      <c r="H123" t="s">
        <v>225</v>
      </c>
      <c r="I123"/>
      <c r="W123" s="2"/>
      <c r="AI123" s="2"/>
      <c r="AK123" s="2"/>
    </row>
    <row r="124" spans="1:37" x14ac:dyDescent="0.25">
      <c r="A124" t="s">
        <v>49</v>
      </c>
      <c r="B124" t="s">
        <v>0</v>
      </c>
      <c r="C124" t="s">
        <v>226</v>
      </c>
      <c r="D124" t="s">
        <v>225</v>
      </c>
      <c r="E124"/>
      <c r="F124"/>
      <c r="G124" t="s">
        <v>226</v>
      </c>
      <c r="H124" t="s">
        <v>225</v>
      </c>
      <c r="I124"/>
      <c r="W124" s="2"/>
      <c r="AI124" s="2"/>
      <c r="AK124" s="2"/>
    </row>
    <row r="125" spans="1:37" x14ac:dyDescent="0.25">
      <c r="A125" t="s">
        <v>49</v>
      </c>
      <c r="B125" t="s">
        <v>6</v>
      </c>
      <c r="C125" t="s">
        <v>226</v>
      </c>
      <c r="D125" t="s">
        <v>226</v>
      </c>
      <c r="E125" t="s">
        <v>226</v>
      </c>
      <c r="F125" t="s">
        <v>225</v>
      </c>
      <c r="G125" t="s">
        <v>226</v>
      </c>
      <c r="H125" t="s">
        <v>226</v>
      </c>
      <c r="I125" t="s">
        <v>225</v>
      </c>
      <c r="W125" s="2"/>
      <c r="AI125" s="2"/>
      <c r="AK125" s="2"/>
    </row>
    <row r="126" spans="1:37" x14ac:dyDescent="0.25">
      <c r="A126" t="s">
        <v>50</v>
      </c>
      <c r="B126" t="s">
        <v>0</v>
      </c>
      <c r="C126" t="s">
        <v>225</v>
      </c>
      <c r="D126" t="s">
        <v>226</v>
      </c>
      <c r="E126" t="s">
        <v>226</v>
      </c>
      <c r="F126" t="s">
        <v>225</v>
      </c>
      <c r="G126" t="s">
        <v>226</v>
      </c>
      <c r="H126" t="s">
        <v>225</v>
      </c>
      <c r="I126"/>
      <c r="W126" s="2"/>
      <c r="AI126" s="2"/>
      <c r="AK126" s="2"/>
    </row>
    <row r="127" spans="1:37" x14ac:dyDescent="0.25">
      <c r="A127" t="s">
        <v>50</v>
      </c>
      <c r="B127" t="s">
        <v>6</v>
      </c>
      <c r="C127" t="s">
        <v>225</v>
      </c>
      <c r="D127" t="s">
        <v>226</v>
      </c>
      <c r="E127" t="s">
        <v>226</v>
      </c>
      <c r="F127" t="s">
        <v>225</v>
      </c>
      <c r="G127" t="s">
        <v>226</v>
      </c>
      <c r="H127" t="s">
        <v>225</v>
      </c>
      <c r="I127"/>
      <c r="W127" s="2"/>
      <c r="AI127" s="2"/>
      <c r="AK127" s="2"/>
    </row>
    <row r="128" spans="1:37" x14ac:dyDescent="0.25">
      <c r="A128" t="s">
        <v>51</v>
      </c>
      <c r="B128" t="s">
        <v>0</v>
      </c>
      <c r="C128" t="s">
        <v>226</v>
      </c>
      <c r="D128" t="s">
        <v>226</v>
      </c>
      <c r="E128" t="s">
        <v>226</v>
      </c>
      <c r="F128" t="s">
        <v>225</v>
      </c>
      <c r="G128" t="s">
        <v>226</v>
      </c>
      <c r="H128" t="s">
        <v>225</v>
      </c>
      <c r="I128"/>
      <c r="W128" s="2"/>
      <c r="AI128" s="2"/>
      <c r="AK128" s="2"/>
    </row>
    <row r="129" spans="1:37" x14ac:dyDescent="0.25">
      <c r="A129" t="s">
        <v>51</v>
      </c>
      <c r="B129" t="s">
        <v>6</v>
      </c>
      <c r="C129" t="s">
        <v>226</v>
      </c>
      <c r="D129" t="s">
        <v>226</v>
      </c>
      <c r="E129" t="s">
        <v>226</v>
      </c>
      <c r="F129" t="s">
        <v>225</v>
      </c>
      <c r="G129" t="s">
        <v>226</v>
      </c>
      <c r="H129" t="s">
        <v>226</v>
      </c>
      <c r="I129" t="s">
        <v>225</v>
      </c>
      <c r="W129" s="2"/>
      <c r="AI129" s="2"/>
      <c r="AK129" s="2"/>
    </row>
    <row r="130" spans="1:37" x14ac:dyDescent="0.25">
      <c r="A130" t="s">
        <v>52</v>
      </c>
      <c r="B130" t="s">
        <v>0</v>
      </c>
      <c r="C130" t="s">
        <v>226</v>
      </c>
      <c r="D130" t="s">
        <v>226</v>
      </c>
      <c r="E130" t="s">
        <v>225</v>
      </c>
      <c r="F130" t="s">
        <v>225</v>
      </c>
      <c r="G130" t="s">
        <v>226</v>
      </c>
      <c r="H130" t="s">
        <v>225</v>
      </c>
      <c r="I130"/>
      <c r="W130" s="2"/>
      <c r="AI130" s="2"/>
      <c r="AK130" s="2"/>
    </row>
    <row r="131" spans="1:37" x14ac:dyDescent="0.25">
      <c r="A131" t="s">
        <v>52</v>
      </c>
      <c r="B131" t="s">
        <v>6</v>
      </c>
      <c r="C131" t="s">
        <v>226</v>
      </c>
      <c r="D131" t="s">
        <v>226</v>
      </c>
      <c r="E131" t="s">
        <v>225</v>
      </c>
      <c r="F131" t="s">
        <v>225</v>
      </c>
      <c r="G131" t="s">
        <v>226</v>
      </c>
      <c r="H131" t="s">
        <v>225</v>
      </c>
      <c r="I131"/>
      <c r="W131" s="2"/>
      <c r="AI131" s="2"/>
      <c r="AK131" s="2"/>
    </row>
    <row r="132" spans="1:37" x14ac:dyDescent="0.25">
      <c r="A132" t="s">
        <v>53</v>
      </c>
      <c r="B132" t="s">
        <v>0</v>
      </c>
      <c r="C132" t="s">
        <v>226</v>
      </c>
      <c r="D132" t="s">
        <v>225</v>
      </c>
      <c r="E132"/>
      <c r="F132"/>
      <c r="G132" t="s">
        <v>226</v>
      </c>
      <c r="H132" t="s">
        <v>225</v>
      </c>
      <c r="I132"/>
      <c r="W132" s="2"/>
      <c r="AI132" s="2"/>
      <c r="AK132" s="2"/>
    </row>
    <row r="133" spans="1:37" x14ac:dyDescent="0.25">
      <c r="A133" t="s">
        <v>53</v>
      </c>
      <c r="B133" t="s">
        <v>6</v>
      </c>
      <c r="C133" t="s">
        <v>226</v>
      </c>
      <c r="D133" t="s">
        <v>225</v>
      </c>
      <c r="E133"/>
      <c r="F133"/>
      <c r="G133" t="s">
        <v>226</v>
      </c>
      <c r="H133" t="s">
        <v>225</v>
      </c>
      <c r="I133"/>
      <c r="W133" s="2"/>
      <c r="AI133" s="2"/>
      <c r="AK133" s="2"/>
    </row>
    <row r="134" spans="1:37" x14ac:dyDescent="0.25">
      <c r="A134" t="s">
        <v>54</v>
      </c>
      <c r="B134" t="s">
        <v>0</v>
      </c>
      <c r="C134" t="s">
        <v>225</v>
      </c>
      <c r="D134" t="s">
        <v>225</v>
      </c>
      <c r="E134"/>
      <c r="F134"/>
      <c r="G134" t="s">
        <v>226</v>
      </c>
      <c r="H134" t="s">
        <v>225</v>
      </c>
      <c r="I134"/>
      <c r="W134" s="2"/>
      <c r="AI134" s="2"/>
      <c r="AK134" s="2"/>
    </row>
    <row r="135" spans="1:37" x14ac:dyDescent="0.25">
      <c r="A135" t="s">
        <v>54</v>
      </c>
      <c r="B135" t="s">
        <v>6</v>
      </c>
      <c r="C135" t="s">
        <v>225</v>
      </c>
      <c r="D135" t="s">
        <v>225</v>
      </c>
      <c r="E135"/>
      <c r="F135"/>
      <c r="G135" t="s">
        <v>226</v>
      </c>
      <c r="H135" t="s">
        <v>226</v>
      </c>
      <c r="I135" t="s">
        <v>225</v>
      </c>
      <c r="W135" s="2"/>
      <c r="AI135" s="2"/>
      <c r="AK135" s="2"/>
    </row>
    <row r="136" spans="1:37" x14ac:dyDescent="0.25">
      <c r="A136" t="s">
        <v>55</v>
      </c>
      <c r="B136" t="s">
        <v>0</v>
      </c>
      <c r="C136" t="s">
        <v>226</v>
      </c>
      <c r="D136" t="s">
        <v>225</v>
      </c>
      <c r="E136"/>
      <c r="F136"/>
      <c r="G136" t="s">
        <v>226</v>
      </c>
      <c r="H136" t="s">
        <v>225</v>
      </c>
      <c r="I136"/>
      <c r="W136" s="2"/>
      <c r="AI136" s="2"/>
      <c r="AK136" s="2"/>
    </row>
    <row r="137" spans="1:37" x14ac:dyDescent="0.25">
      <c r="A137" t="s">
        <v>55</v>
      </c>
      <c r="B137" t="s">
        <v>6</v>
      </c>
      <c r="C137" t="s">
        <v>225</v>
      </c>
      <c r="D137" t="s">
        <v>225</v>
      </c>
      <c r="E137"/>
      <c r="F137"/>
      <c r="G137" t="s">
        <v>226</v>
      </c>
      <c r="H137" t="s">
        <v>225</v>
      </c>
      <c r="I137"/>
      <c r="W137" s="2"/>
      <c r="AI137" s="2"/>
      <c r="AK137" s="2"/>
    </row>
    <row r="138" spans="1:37" x14ac:dyDescent="0.25">
      <c r="A138" t="s">
        <v>257</v>
      </c>
      <c r="B138" t="s">
        <v>0</v>
      </c>
      <c r="C138" t="s">
        <v>226</v>
      </c>
      <c r="D138" t="s">
        <v>226</v>
      </c>
      <c r="E138" t="s">
        <v>226</v>
      </c>
      <c r="F138" t="s">
        <v>225</v>
      </c>
      <c r="G138" t="s">
        <v>226</v>
      </c>
      <c r="H138" t="s">
        <v>225</v>
      </c>
      <c r="I138"/>
      <c r="W138" s="2"/>
      <c r="AI138" s="2"/>
      <c r="AK138" s="2"/>
    </row>
    <row r="139" spans="1:37" x14ac:dyDescent="0.25">
      <c r="A139" t="s">
        <v>257</v>
      </c>
      <c r="B139" t="s">
        <v>6</v>
      </c>
      <c r="C139" t="s">
        <v>226</v>
      </c>
      <c r="D139" t="s">
        <v>226</v>
      </c>
      <c r="E139" t="s">
        <v>226</v>
      </c>
      <c r="F139" t="s">
        <v>225</v>
      </c>
      <c r="G139" t="s">
        <v>226</v>
      </c>
      <c r="H139" t="s">
        <v>225</v>
      </c>
      <c r="I139"/>
      <c r="W139" s="2"/>
      <c r="AI139" s="2"/>
      <c r="AK139" s="2"/>
    </row>
    <row r="140" spans="1:37" x14ac:dyDescent="0.25">
      <c r="A140" t="s">
        <v>387</v>
      </c>
      <c r="B140" t="s">
        <v>0</v>
      </c>
      <c r="C140" t="s">
        <v>225</v>
      </c>
      <c r="D140" t="s">
        <v>225</v>
      </c>
      <c r="E140"/>
      <c r="F140"/>
      <c r="G140" t="s">
        <v>226</v>
      </c>
      <c r="H140" t="s">
        <v>225</v>
      </c>
      <c r="I140"/>
      <c r="W140" s="2"/>
      <c r="AI140" s="2"/>
      <c r="AK140" s="2"/>
    </row>
    <row r="141" spans="1:37" x14ac:dyDescent="0.25">
      <c r="A141" t="s">
        <v>387</v>
      </c>
      <c r="B141" t="s">
        <v>6</v>
      </c>
      <c r="C141" t="s">
        <v>226</v>
      </c>
      <c r="D141" t="s">
        <v>225</v>
      </c>
      <c r="E141"/>
      <c r="F141"/>
      <c r="G141" t="s">
        <v>226</v>
      </c>
      <c r="H141" t="s">
        <v>225</v>
      </c>
      <c r="I141"/>
      <c r="W141" s="2"/>
      <c r="AI141" s="2"/>
      <c r="AK141" s="2"/>
    </row>
    <row r="142" spans="1:37" x14ac:dyDescent="0.25">
      <c r="A142" t="s">
        <v>56</v>
      </c>
      <c r="B142" t="s">
        <v>0</v>
      </c>
      <c r="C142" t="s">
        <v>226</v>
      </c>
      <c r="D142" t="s">
        <v>226</v>
      </c>
      <c r="E142" t="s">
        <v>225</v>
      </c>
      <c r="F142" t="s">
        <v>225</v>
      </c>
      <c r="G142" t="s">
        <v>226</v>
      </c>
      <c r="H142" t="s">
        <v>225</v>
      </c>
      <c r="I142"/>
      <c r="W142" s="2"/>
      <c r="AI142" s="2"/>
      <c r="AK142" s="2"/>
    </row>
    <row r="143" spans="1:37" x14ac:dyDescent="0.25">
      <c r="A143" t="s">
        <v>56</v>
      </c>
      <c r="B143" t="s">
        <v>6</v>
      </c>
      <c r="C143" t="s">
        <v>226</v>
      </c>
      <c r="D143" t="s">
        <v>226</v>
      </c>
      <c r="E143" t="s">
        <v>225</v>
      </c>
      <c r="F143" t="s">
        <v>225</v>
      </c>
      <c r="G143" t="s">
        <v>226</v>
      </c>
      <c r="H143" t="s">
        <v>225</v>
      </c>
      <c r="I143"/>
      <c r="W143" s="2"/>
      <c r="AI143" s="2"/>
      <c r="AK143" s="2"/>
    </row>
    <row r="144" spans="1:37" x14ac:dyDescent="0.25">
      <c r="A144" t="s">
        <v>388</v>
      </c>
      <c r="B144" t="s">
        <v>0</v>
      </c>
      <c r="C144" t="s">
        <v>226</v>
      </c>
      <c r="D144" t="s">
        <v>225</v>
      </c>
      <c r="E144"/>
      <c r="F144"/>
      <c r="G144" t="s">
        <v>226</v>
      </c>
      <c r="H144" t="s">
        <v>225</v>
      </c>
      <c r="I144"/>
      <c r="W144" s="2"/>
      <c r="AI144" s="2"/>
      <c r="AK144" s="2"/>
    </row>
    <row r="145" spans="1:37" x14ac:dyDescent="0.25">
      <c r="A145" t="s">
        <v>388</v>
      </c>
      <c r="B145" t="s">
        <v>6</v>
      </c>
      <c r="C145" t="s">
        <v>226</v>
      </c>
      <c r="D145" t="s">
        <v>225</v>
      </c>
      <c r="E145"/>
      <c r="F145"/>
      <c r="G145" t="s">
        <v>226</v>
      </c>
      <c r="H145" t="s">
        <v>225</v>
      </c>
      <c r="I145"/>
      <c r="W145" s="2"/>
      <c r="AI145" s="2"/>
      <c r="AK145" s="2"/>
    </row>
    <row r="146" spans="1:37" x14ac:dyDescent="0.25">
      <c r="A146" t="s">
        <v>57</v>
      </c>
      <c r="B146" t="s">
        <v>0</v>
      </c>
      <c r="C146" t="s">
        <v>225</v>
      </c>
      <c r="D146" t="s">
        <v>226</v>
      </c>
      <c r="E146" t="s">
        <v>225</v>
      </c>
      <c r="F146" t="s">
        <v>226</v>
      </c>
      <c r="G146" t="s">
        <v>226</v>
      </c>
      <c r="H146" t="s">
        <v>225</v>
      </c>
      <c r="I146"/>
      <c r="W146" s="2"/>
      <c r="AI146" s="2"/>
      <c r="AK146" s="2"/>
    </row>
    <row r="147" spans="1:37" x14ac:dyDescent="0.25">
      <c r="A147" t="s">
        <v>57</v>
      </c>
      <c r="B147" t="s">
        <v>6</v>
      </c>
      <c r="C147" t="s">
        <v>225</v>
      </c>
      <c r="D147" t="s">
        <v>226</v>
      </c>
      <c r="E147" t="s">
        <v>225</v>
      </c>
      <c r="F147" t="s">
        <v>226</v>
      </c>
      <c r="G147" t="s">
        <v>226</v>
      </c>
      <c r="H147" t="s">
        <v>225</v>
      </c>
      <c r="I147"/>
      <c r="W147" s="2"/>
      <c r="AI147" s="2"/>
      <c r="AK147" s="2"/>
    </row>
    <row r="148" spans="1:37" x14ac:dyDescent="0.25">
      <c r="A148" t="s">
        <v>58</v>
      </c>
      <c r="B148" t="s">
        <v>0</v>
      </c>
      <c r="C148" t="s">
        <v>225</v>
      </c>
      <c r="D148" t="s">
        <v>226</v>
      </c>
      <c r="E148" t="s">
        <v>226</v>
      </c>
      <c r="F148" t="s">
        <v>225</v>
      </c>
      <c r="G148" t="s">
        <v>226</v>
      </c>
      <c r="H148" t="s">
        <v>225</v>
      </c>
      <c r="I148"/>
      <c r="W148" s="2"/>
      <c r="AI148" s="2"/>
      <c r="AK148" s="2"/>
    </row>
    <row r="149" spans="1:37" x14ac:dyDescent="0.25">
      <c r="A149" t="s">
        <v>58</v>
      </c>
      <c r="B149" t="s">
        <v>6</v>
      </c>
      <c r="C149" t="s">
        <v>225</v>
      </c>
      <c r="D149" t="s">
        <v>225</v>
      </c>
      <c r="E149"/>
      <c r="F149"/>
      <c r="G149" t="s">
        <v>225</v>
      </c>
      <c r="H149" t="s">
        <v>225</v>
      </c>
      <c r="I149"/>
    </row>
    <row r="150" spans="1:37" x14ac:dyDescent="0.25">
      <c r="A150" t="s">
        <v>59</v>
      </c>
      <c r="B150" t="s">
        <v>0</v>
      </c>
      <c r="C150" t="s">
        <v>226</v>
      </c>
      <c r="D150" t="s">
        <v>226</v>
      </c>
      <c r="E150" t="s">
        <v>225</v>
      </c>
      <c r="F150" t="s">
        <v>226</v>
      </c>
      <c r="G150" t="s">
        <v>226</v>
      </c>
      <c r="H150" t="s">
        <v>225</v>
      </c>
      <c r="I150"/>
      <c r="W150" s="2"/>
      <c r="AI150" s="2"/>
      <c r="AK150" s="2"/>
    </row>
    <row r="151" spans="1:37" x14ac:dyDescent="0.25">
      <c r="A151" t="s">
        <v>59</v>
      </c>
      <c r="B151" t="s">
        <v>6</v>
      </c>
      <c r="C151" t="s">
        <v>226</v>
      </c>
      <c r="D151" t="s">
        <v>226</v>
      </c>
      <c r="E151" t="s">
        <v>225</v>
      </c>
      <c r="F151" t="s">
        <v>226</v>
      </c>
      <c r="G151" t="s">
        <v>226</v>
      </c>
      <c r="H151" t="s">
        <v>225</v>
      </c>
      <c r="I151"/>
      <c r="W151" s="2"/>
      <c r="AI151" s="2"/>
      <c r="AK151" s="2"/>
    </row>
    <row r="152" spans="1:37" x14ac:dyDescent="0.25">
      <c r="A152" t="s">
        <v>60</v>
      </c>
      <c r="B152" t="s">
        <v>0</v>
      </c>
      <c r="C152" t="s">
        <v>225</v>
      </c>
      <c r="D152" t="s">
        <v>226</v>
      </c>
      <c r="E152" t="s">
        <v>225</v>
      </c>
      <c r="F152" t="s">
        <v>225</v>
      </c>
      <c r="G152" t="s">
        <v>226</v>
      </c>
      <c r="H152" t="s">
        <v>225</v>
      </c>
      <c r="I152"/>
    </row>
    <row r="153" spans="1:37" x14ac:dyDescent="0.25">
      <c r="A153" t="s">
        <v>60</v>
      </c>
      <c r="B153" t="s">
        <v>6</v>
      </c>
      <c r="C153" t="s">
        <v>225</v>
      </c>
      <c r="D153" t="s">
        <v>226</v>
      </c>
      <c r="E153" t="s">
        <v>225</v>
      </c>
      <c r="F153" t="s">
        <v>225</v>
      </c>
      <c r="G153" t="s">
        <v>226</v>
      </c>
      <c r="H153" t="s">
        <v>226</v>
      </c>
      <c r="I153" t="s">
        <v>225</v>
      </c>
      <c r="W153" s="2"/>
      <c r="AI153" s="2"/>
      <c r="AK153" s="2"/>
    </row>
    <row r="154" spans="1:37" x14ac:dyDescent="0.25">
      <c r="A154" t="s">
        <v>613</v>
      </c>
      <c r="B154" t="s">
        <v>0</v>
      </c>
      <c r="C154" t="s">
        <v>226</v>
      </c>
      <c r="D154" t="s">
        <v>226</v>
      </c>
      <c r="E154" t="s">
        <v>226</v>
      </c>
      <c r="F154" t="s">
        <v>225</v>
      </c>
      <c r="G154" t="s">
        <v>226</v>
      </c>
      <c r="H154" t="s">
        <v>225</v>
      </c>
      <c r="I154"/>
      <c r="W154" s="2"/>
      <c r="AI154" s="2"/>
      <c r="AK154" s="2"/>
    </row>
    <row r="155" spans="1:37" x14ac:dyDescent="0.25">
      <c r="A155" t="s">
        <v>613</v>
      </c>
      <c r="B155" t="s">
        <v>6</v>
      </c>
      <c r="C155" t="s">
        <v>226</v>
      </c>
      <c r="D155" t="s">
        <v>225</v>
      </c>
      <c r="E155"/>
      <c r="F155"/>
      <c r="G155" t="s">
        <v>226</v>
      </c>
      <c r="H155" t="s">
        <v>225</v>
      </c>
      <c r="I155"/>
      <c r="W155" s="2"/>
      <c r="AI155" s="2"/>
      <c r="AK155" s="2"/>
    </row>
    <row r="156" spans="1:37" x14ac:dyDescent="0.25">
      <c r="A156" t="s">
        <v>61</v>
      </c>
      <c r="B156" t="s">
        <v>0</v>
      </c>
      <c r="C156" t="s">
        <v>226</v>
      </c>
      <c r="D156" t="s">
        <v>226</v>
      </c>
      <c r="E156" t="s">
        <v>226</v>
      </c>
      <c r="F156" t="s">
        <v>225</v>
      </c>
      <c r="G156" t="s">
        <v>226</v>
      </c>
      <c r="H156" t="s">
        <v>225</v>
      </c>
      <c r="I156"/>
      <c r="W156" s="2"/>
      <c r="AI156" s="2"/>
      <c r="AK156" s="2"/>
    </row>
    <row r="157" spans="1:37" x14ac:dyDescent="0.25">
      <c r="A157" t="s">
        <v>61</v>
      </c>
      <c r="B157" t="s">
        <v>6</v>
      </c>
      <c r="C157" t="s">
        <v>225</v>
      </c>
      <c r="D157" t="s">
        <v>226</v>
      </c>
      <c r="E157" t="s">
        <v>226</v>
      </c>
      <c r="F157" t="s">
        <v>225</v>
      </c>
      <c r="G157" t="s">
        <v>226</v>
      </c>
      <c r="H157" t="s">
        <v>226</v>
      </c>
      <c r="I157" t="s">
        <v>226</v>
      </c>
      <c r="W157" s="2"/>
      <c r="AI157" s="2"/>
      <c r="AK157" s="2"/>
    </row>
    <row r="158" spans="1:37" x14ac:dyDescent="0.25">
      <c r="A158" s="42" t="s">
        <v>260</v>
      </c>
      <c r="B158" s="42" t="s">
        <v>532</v>
      </c>
      <c r="C158" s="42" t="s">
        <v>532</v>
      </c>
      <c r="D158" s="42" t="s">
        <v>532</v>
      </c>
      <c r="E158" s="42" t="s">
        <v>532</v>
      </c>
      <c r="F158" s="42" t="s">
        <v>532</v>
      </c>
      <c r="G158" s="42" t="s">
        <v>532</v>
      </c>
      <c r="H158" s="42" t="s">
        <v>532</v>
      </c>
      <c r="I158" s="42" t="s">
        <v>532</v>
      </c>
      <c r="W158" s="2"/>
      <c r="AI158" s="2"/>
      <c r="AK158" s="2"/>
    </row>
    <row r="159" spans="1:37" x14ac:dyDescent="0.25">
      <c r="A159" t="s">
        <v>62</v>
      </c>
      <c r="B159" t="s">
        <v>0</v>
      </c>
      <c r="C159" t="s">
        <v>225</v>
      </c>
      <c r="D159" t="s">
        <v>225</v>
      </c>
      <c r="E159"/>
      <c r="F159"/>
      <c r="G159" t="s">
        <v>226</v>
      </c>
      <c r="H159" t="s">
        <v>225</v>
      </c>
      <c r="I159"/>
      <c r="W159" s="2"/>
      <c r="AI159" s="2"/>
      <c r="AK159" s="2"/>
    </row>
    <row r="160" spans="1:37" x14ac:dyDescent="0.25">
      <c r="A160" t="s">
        <v>62</v>
      </c>
      <c r="B160" t="s">
        <v>6</v>
      </c>
      <c r="C160" t="s">
        <v>225</v>
      </c>
      <c r="D160" t="s">
        <v>225</v>
      </c>
      <c r="E160"/>
      <c r="F160"/>
      <c r="G160" t="s">
        <v>226</v>
      </c>
      <c r="H160" t="s">
        <v>225</v>
      </c>
      <c r="I160"/>
      <c r="W160" s="2"/>
      <c r="AI160" s="2"/>
      <c r="AK160" s="2"/>
    </row>
    <row r="161" spans="1:37" x14ac:dyDescent="0.25">
      <c r="A161" t="s">
        <v>63</v>
      </c>
      <c r="B161" t="s">
        <v>0</v>
      </c>
      <c r="C161" t="s">
        <v>225</v>
      </c>
      <c r="D161" t="s">
        <v>225</v>
      </c>
      <c r="E161"/>
      <c r="F161"/>
      <c r="G161" t="s">
        <v>226</v>
      </c>
      <c r="H161" t="s">
        <v>225</v>
      </c>
      <c r="I161"/>
    </row>
    <row r="162" spans="1:37" x14ac:dyDescent="0.25">
      <c r="A162" t="s">
        <v>63</v>
      </c>
      <c r="B162" t="s">
        <v>6</v>
      </c>
      <c r="C162" t="s">
        <v>225</v>
      </c>
      <c r="D162" t="s">
        <v>225</v>
      </c>
      <c r="E162"/>
      <c r="F162"/>
      <c r="G162" t="s">
        <v>226</v>
      </c>
      <c r="H162" t="s">
        <v>225</v>
      </c>
      <c r="I162"/>
      <c r="W162" s="2"/>
      <c r="AI162" s="2"/>
      <c r="AK162" s="2"/>
    </row>
    <row r="163" spans="1:37" x14ac:dyDescent="0.25">
      <c r="A163" t="s">
        <v>64</v>
      </c>
      <c r="B163" t="s">
        <v>0</v>
      </c>
      <c r="C163" t="s">
        <v>225</v>
      </c>
      <c r="D163" t="s">
        <v>225</v>
      </c>
      <c r="E163"/>
      <c r="F163"/>
      <c r="G163" t="s">
        <v>226</v>
      </c>
      <c r="H163" t="s">
        <v>225</v>
      </c>
      <c r="I163"/>
      <c r="W163" s="2"/>
      <c r="AI163" s="2"/>
      <c r="AK163" s="2"/>
    </row>
    <row r="164" spans="1:37" x14ac:dyDescent="0.25">
      <c r="A164" t="s">
        <v>64</v>
      </c>
      <c r="B164" t="s">
        <v>6</v>
      </c>
      <c r="C164" t="s">
        <v>226</v>
      </c>
      <c r="D164" t="s">
        <v>225</v>
      </c>
      <c r="E164"/>
      <c r="F164"/>
      <c r="G164" t="s">
        <v>226</v>
      </c>
      <c r="H164" t="s">
        <v>225</v>
      </c>
      <c r="I164"/>
      <c r="W164" s="2"/>
      <c r="AI164" s="2"/>
      <c r="AK164" s="2"/>
    </row>
    <row r="165" spans="1:37" x14ac:dyDescent="0.25">
      <c r="A165" t="s">
        <v>65</v>
      </c>
      <c r="B165" t="s">
        <v>0</v>
      </c>
      <c r="C165" t="s">
        <v>226</v>
      </c>
      <c r="D165" t="s">
        <v>225</v>
      </c>
      <c r="E165"/>
      <c r="F165"/>
      <c r="G165" t="s">
        <v>226</v>
      </c>
      <c r="H165" t="s">
        <v>225</v>
      </c>
      <c r="I165"/>
      <c r="W165" s="2"/>
      <c r="AI165" s="2"/>
      <c r="AK165" s="2"/>
    </row>
    <row r="166" spans="1:37" x14ac:dyDescent="0.25">
      <c r="A166" t="s">
        <v>65</v>
      </c>
      <c r="B166" t="s">
        <v>6</v>
      </c>
      <c r="C166" t="s">
        <v>226</v>
      </c>
      <c r="D166" t="s">
        <v>225</v>
      </c>
      <c r="E166"/>
      <c r="F166"/>
      <c r="G166" t="s">
        <v>226</v>
      </c>
      <c r="H166" t="s">
        <v>225</v>
      </c>
      <c r="I166"/>
      <c r="W166" s="2"/>
      <c r="AI166" s="2"/>
      <c r="AK166" s="2"/>
    </row>
    <row r="167" spans="1:37" x14ac:dyDescent="0.25">
      <c r="A167" t="s">
        <v>594</v>
      </c>
      <c r="B167" t="s">
        <v>0</v>
      </c>
      <c r="C167" t="s">
        <v>226</v>
      </c>
      <c r="D167" t="s">
        <v>226</v>
      </c>
      <c r="E167" t="s">
        <v>226</v>
      </c>
      <c r="F167" t="s">
        <v>226</v>
      </c>
      <c r="G167" t="s">
        <v>226</v>
      </c>
      <c r="H167" t="s">
        <v>225</v>
      </c>
      <c r="I167"/>
      <c r="W167" s="2"/>
      <c r="AI167" s="2"/>
      <c r="AK167" s="2"/>
    </row>
    <row r="168" spans="1:37" x14ac:dyDescent="0.25">
      <c r="A168" t="s">
        <v>594</v>
      </c>
      <c r="B168" t="s">
        <v>6</v>
      </c>
      <c r="C168" t="s">
        <v>226</v>
      </c>
      <c r="D168" t="s">
        <v>226</v>
      </c>
      <c r="E168" t="s">
        <v>226</v>
      </c>
      <c r="F168" t="s">
        <v>225</v>
      </c>
      <c r="G168" t="s">
        <v>226</v>
      </c>
      <c r="H168" t="s">
        <v>225</v>
      </c>
      <c r="I168"/>
      <c r="W168" s="2"/>
      <c r="AI168" s="2"/>
      <c r="AK168" s="2"/>
    </row>
    <row r="169" spans="1:37" x14ac:dyDescent="0.25">
      <c r="A169" t="s">
        <v>261</v>
      </c>
      <c r="B169" t="s">
        <v>0</v>
      </c>
      <c r="C169" t="s">
        <v>226</v>
      </c>
      <c r="D169" t="s">
        <v>225</v>
      </c>
      <c r="E169"/>
      <c r="F169"/>
      <c r="G169" t="s">
        <v>226</v>
      </c>
      <c r="H169" t="s">
        <v>225</v>
      </c>
      <c r="I169"/>
      <c r="W169" s="2"/>
      <c r="AI169" s="2"/>
      <c r="AK169" s="2"/>
    </row>
    <row r="170" spans="1:37" x14ac:dyDescent="0.25">
      <c r="A170" t="s">
        <v>261</v>
      </c>
      <c r="B170" t="s">
        <v>6</v>
      </c>
      <c r="C170" t="s">
        <v>225</v>
      </c>
      <c r="D170" t="s">
        <v>225</v>
      </c>
      <c r="E170"/>
      <c r="F170"/>
      <c r="G170" t="s">
        <v>226</v>
      </c>
      <c r="H170" t="s">
        <v>225</v>
      </c>
      <c r="I170"/>
      <c r="W170" s="2"/>
      <c r="AI170" s="2"/>
      <c r="AK170" s="2"/>
    </row>
    <row r="171" spans="1:37" x14ac:dyDescent="0.25">
      <c r="A171" t="s">
        <v>66</v>
      </c>
      <c r="B171" t="s">
        <v>0</v>
      </c>
      <c r="C171" t="s">
        <v>226</v>
      </c>
      <c r="D171" t="s">
        <v>226</v>
      </c>
      <c r="E171" t="s">
        <v>226</v>
      </c>
      <c r="F171" t="s">
        <v>226</v>
      </c>
      <c r="G171" t="s">
        <v>226</v>
      </c>
      <c r="H171" t="s">
        <v>225</v>
      </c>
      <c r="I171"/>
      <c r="W171" s="2"/>
      <c r="AI171" s="2"/>
      <c r="AK171" s="2"/>
    </row>
    <row r="172" spans="1:37" x14ac:dyDescent="0.25">
      <c r="A172" t="s">
        <v>66</v>
      </c>
      <c r="B172" t="s">
        <v>6</v>
      </c>
      <c r="C172" t="s">
        <v>226</v>
      </c>
      <c r="D172" t="s">
        <v>226</v>
      </c>
      <c r="E172" t="s">
        <v>226</v>
      </c>
      <c r="F172" t="s">
        <v>226</v>
      </c>
      <c r="G172" t="s">
        <v>226</v>
      </c>
      <c r="H172" t="s">
        <v>225</v>
      </c>
      <c r="I172"/>
      <c r="W172" s="2"/>
      <c r="AI172" s="2"/>
      <c r="AK172" s="2"/>
    </row>
    <row r="173" spans="1:37" x14ac:dyDescent="0.25">
      <c r="A173" t="s">
        <v>67</v>
      </c>
      <c r="B173" t="s">
        <v>0</v>
      </c>
      <c r="C173" t="s">
        <v>226</v>
      </c>
      <c r="D173" t="s">
        <v>226</v>
      </c>
      <c r="E173" t="s">
        <v>226</v>
      </c>
      <c r="F173" t="s">
        <v>225</v>
      </c>
      <c r="G173" t="s">
        <v>226</v>
      </c>
      <c r="H173" t="s">
        <v>226</v>
      </c>
      <c r="I173" t="s">
        <v>226</v>
      </c>
      <c r="W173" s="2"/>
      <c r="AI173" s="2"/>
      <c r="AK173" s="2"/>
    </row>
    <row r="174" spans="1:37" x14ac:dyDescent="0.25">
      <c r="A174" t="s">
        <v>67</v>
      </c>
      <c r="B174" t="s">
        <v>6</v>
      </c>
      <c r="C174" t="s">
        <v>226</v>
      </c>
      <c r="D174" t="s">
        <v>226</v>
      </c>
      <c r="E174" t="s">
        <v>226</v>
      </c>
      <c r="F174" t="s">
        <v>225</v>
      </c>
      <c r="G174" t="s">
        <v>226</v>
      </c>
      <c r="H174" t="s">
        <v>226</v>
      </c>
      <c r="I174" t="s">
        <v>225</v>
      </c>
    </row>
    <row r="175" spans="1:37" x14ac:dyDescent="0.25">
      <c r="A175" t="s">
        <v>68</v>
      </c>
      <c r="B175" t="s">
        <v>0</v>
      </c>
      <c r="C175" t="s">
        <v>226</v>
      </c>
      <c r="D175" t="s">
        <v>225</v>
      </c>
      <c r="E175"/>
      <c r="F175"/>
      <c r="G175" t="s">
        <v>226</v>
      </c>
      <c r="H175" t="s">
        <v>225</v>
      </c>
      <c r="I175"/>
      <c r="W175" s="2"/>
      <c r="AI175" s="2"/>
      <c r="AK175" s="2"/>
    </row>
    <row r="176" spans="1:37" x14ac:dyDescent="0.25">
      <c r="A176" t="s">
        <v>68</v>
      </c>
      <c r="B176" t="s">
        <v>6</v>
      </c>
      <c r="C176" t="s">
        <v>226</v>
      </c>
      <c r="D176" t="s">
        <v>225</v>
      </c>
      <c r="E176"/>
      <c r="F176"/>
      <c r="G176" t="s">
        <v>226</v>
      </c>
      <c r="H176" t="s">
        <v>225</v>
      </c>
      <c r="I176"/>
      <c r="W176" s="2"/>
      <c r="AI176" s="2"/>
      <c r="AK176" s="2"/>
    </row>
    <row r="177" spans="1:37" x14ac:dyDescent="0.25">
      <c r="A177" t="s">
        <v>69</v>
      </c>
      <c r="B177" t="s">
        <v>0</v>
      </c>
      <c r="C177" t="s">
        <v>226</v>
      </c>
      <c r="D177" t="s">
        <v>225</v>
      </c>
      <c r="E177"/>
      <c r="F177"/>
      <c r="G177" t="s">
        <v>226</v>
      </c>
      <c r="H177" t="s">
        <v>226</v>
      </c>
      <c r="I177" t="s">
        <v>225</v>
      </c>
      <c r="W177" s="2"/>
      <c r="AI177" s="2"/>
      <c r="AK177" s="2"/>
    </row>
    <row r="178" spans="1:37" x14ac:dyDescent="0.25">
      <c r="A178" t="s">
        <v>69</v>
      </c>
      <c r="B178" t="s">
        <v>6</v>
      </c>
      <c r="C178" t="s">
        <v>226</v>
      </c>
      <c r="D178" t="s">
        <v>225</v>
      </c>
      <c r="E178"/>
      <c r="F178"/>
      <c r="G178" t="s">
        <v>226</v>
      </c>
      <c r="H178" t="s">
        <v>225</v>
      </c>
      <c r="I178"/>
      <c r="W178" s="2"/>
      <c r="AI178" s="2"/>
      <c r="AK178" s="2"/>
    </row>
    <row r="179" spans="1:37" x14ac:dyDescent="0.25">
      <c r="A179" t="s">
        <v>70</v>
      </c>
      <c r="B179" t="s">
        <v>0</v>
      </c>
      <c r="C179" t="s">
        <v>226</v>
      </c>
      <c r="D179" t="s">
        <v>225</v>
      </c>
      <c r="E179"/>
      <c r="F179"/>
      <c r="G179" t="s">
        <v>226</v>
      </c>
      <c r="H179" t="s">
        <v>225</v>
      </c>
      <c r="I179"/>
      <c r="W179" s="2"/>
      <c r="AI179" s="2"/>
      <c r="AK179" s="2"/>
    </row>
    <row r="180" spans="1:37" x14ac:dyDescent="0.25">
      <c r="A180" t="s">
        <v>70</v>
      </c>
      <c r="B180" t="s">
        <v>6</v>
      </c>
      <c r="C180" t="s">
        <v>226</v>
      </c>
      <c r="D180" t="s">
        <v>225</v>
      </c>
      <c r="E180"/>
      <c r="F180"/>
      <c r="G180" t="s">
        <v>226</v>
      </c>
      <c r="H180" t="s">
        <v>225</v>
      </c>
      <c r="I180"/>
      <c r="W180" s="2"/>
      <c r="AI180" s="2"/>
      <c r="AK180" s="2"/>
    </row>
    <row r="181" spans="1:37" x14ac:dyDescent="0.25">
      <c r="A181" s="42" t="s">
        <v>662</v>
      </c>
      <c r="B181" s="42" t="s">
        <v>532</v>
      </c>
      <c r="C181" s="42" t="s">
        <v>532</v>
      </c>
      <c r="D181" s="42" t="s">
        <v>532</v>
      </c>
      <c r="E181" s="42" t="s">
        <v>532</v>
      </c>
      <c r="F181" s="42" t="s">
        <v>532</v>
      </c>
      <c r="G181" s="42" t="s">
        <v>532</v>
      </c>
      <c r="H181" s="42" t="s">
        <v>532</v>
      </c>
      <c r="I181" s="42" t="s">
        <v>532</v>
      </c>
      <c r="W181" s="2"/>
      <c r="AI181" s="2"/>
      <c r="AK181" s="2"/>
    </row>
    <row r="182" spans="1:37" x14ac:dyDescent="0.25">
      <c r="A182" t="s">
        <v>389</v>
      </c>
      <c r="B182" t="s">
        <v>0</v>
      </c>
      <c r="C182" t="s">
        <v>225</v>
      </c>
      <c r="D182" t="s">
        <v>226</v>
      </c>
      <c r="E182" t="s">
        <v>226</v>
      </c>
      <c r="F182" t="s">
        <v>225</v>
      </c>
      <c r="G182" t="s">
        <v>226</v>
      </c>
      <c r="H182" t="s">
        <v>225</v>
      </c>
      <c r="I182"/>
      <c r="W182" s="2"/>
      <c r="AI182" s="2"/>
      <c r="AK182" s="2"/>
    </row>
    <row r="183" spans="1:37" x14ac:dyDescent="0.25">
      <c r="A183" t="s">
        <v>389</v>
      </c>
      <c r="B183" t="s">
        <v>6</v>
      </c>
      <c r="C183" t="s">
        <v>225</v>
      </c>
      <c r="D183" t="s">
        <v>226</v>
      </c>
      <c r="E183" t="s">
        <v>226</v>
      </c>
      <c r="F183" t="s">
        <v>225</v>
      </c>
      <c r="G183" t="s">
        <v>226</v>
      </c>
      <c r="H183" t="s">
        <v>225</v>
      </c>
      <c r="I183"/>
    </row>
    <row r="184" spans="1:37" x14ac:dyDescent="0.25">
      <c r="A184" t="s">
        <v>71</v>
      </c>
      <c r="B184" t="s">
        <v>0</v>
      </c>
      <c r="C184" t="s">
        <v>226</v>
      </c>
      <c r="D184" t="s">
        <v>226</v>
      </c>
      <c r="E184" t="s">
        <v>226</v>
      </c>
      <c r="F184" t="s">
        <v>225</v>
      </c>
      <c r="G184" t="s">
        <v>226</v>
      </c>
      <c r="H184" t="s">
        <v>225</v>
      </c>
      <c r="I184"/>
      <c r="W184" s="2"/>
      <c r="AI184" s="2"/>
      <c r="AK184" s="2"/>
    </row>
    <row r="185" spans="1:37" x14ac:dyDescent="0.25">
      <c r="A185" t="s">
        <v>71</v>
      </c>
      <c r="B185" t="s">
        <v>6</v>
      </c>
      <c r="C185" t="s">
        <v>226</v>
      </c>
      <c r="D185" t="s">
        <v>225</v>
      </c>
      <c r="E185"/>
      <c r="F185"/>
      <c r="G185" t="s">
        <v>226</v>
      </c>
      <c r="H185" t="s">
        <v>225</v>
      </c>
      <c r="I185"/>
      <c r="W185" s="2"/>
      <c r="AI185" s="2"/>
      <c r="AK185" s="2"/>
    </row>
    <row r="186" spans="1:37" x14ac:dyDescent="0.25">
      <c r="A186" t="s">
        <v>72</v>
      </c>
      <c r="B186" t="s">
        <v>0</v>
      </c>
      <c r="C186" t="s">
        <v>226</v>
      </c>
      <c r="D186" t="s">
        <v>226</v>
      </c>
      <c r="E186" t="s">
        <v>225</v>
      </c>
      <c r="F186" t="s">
        <v>225</v>
      </c>
      <c r="G186" t="s">
        <v>226</v>
      </c>
      <c r="H186" t="s">
        <v>225</v>
      </c>
      <c r="I186"/>
      <c r="W186" s="2"/>
      <c r="AI186" s="2"/>
      <c r="AK186" s="2"/>
    </row>
    <row r="187" spans="1:37" x14ac:dyDescent="0.25">
      <c r="A187" t="s">
        <v>72</v>
      </c>
      <c r="B187" t="s">
        <v>6</v>
      </c>
      <c r="C187" t="s">
        <v>226</v>
      </c>
      <c r="D187" t="s">
        <v>226</v>
      </c>
      <c r="E187" t="s">
        <v>225</v>
      </c>
      <c r="F187" t="s">
        <v>225</v>
      </c>
      <c r="G187" t="s">
        <v>226</v>
      </c>
      <c r="H187" t="s">
        <v>225</v>
      </c>
      <c r="I187"/>
      <c r="W187" s="2"/>
      <c r="AI187" s="2"/>
      <c r="AK187" s="2"/>
    </row>
    <row r="188" spans="1:37" x14ac:dyDescent="0.25">
      <c r="A188" t="s">
        <v>73</v>
      </c>
      <c r="B188" t="s">
        <v>0</v>
      </c>
      <c r="C188" t="s">
        <v>226</v>
      </c>
      <c r="D188" t="s">
        <v>226</v>
      </c>
      <c r="E188" t="s">
        <v>226</v>
      </c>
      <c r="F188" t="s">
        <v>225</v>
      </c>
      <c r="G188" t="s">
        <v>226</v>
      </c>
      <c r="H188" t="s">
        <v>226</v>
      </c>
      <c r="I188" t="s">
        <v>225</v>
      </c>
      <c r="W188" s="2"/>
      <c r="AI188" s="2"/>
      <c r="AK188" s="2"/>
    </row>
    <row r="189" spans="1:37" x14ac:dyDescent="0.25">
      <c r="A189" t="s">
        <v>73</v>
      </c>
      <c r="B189" t="s">
        <v>6</v>
      </c>
      <c r="C189" t="s">
        <v>226</v>
      </c>
      <c r="D189" t="s">
        <v>225</v>
      </c>
      <c r="E189"/>
      <c r="F189"/>
      <c r="G189" t="s">
        <v>226</v>
      </c>
      <c r="H189" t="s">
        <v>225</v>
      </c>
      <c r="I189"/>
      <c r="W189" s="2"/>
      <c r="AI189" s="2"/>
      <c r="AK189" s="2"/>
    </row>
    <row r="190" spans="1:37" x14ac:dyDescent="0.25">
      <c r="A190" t="s">
        <v>653</v>
      </c>
      <c r="B190" t="s">
        <v>0</v>
      </c>
      <c r="C190" t="s">
        <v>226</v>
      </c>
      <c r="D190" t="s">
        <v>225</v>
      </c>
      <c r="E190"/>
      <c r="F190"/>
      <c r="G190" t="s">
        <v>226</v>
      </c>
      <c r="H190" t="s">
        <v>226</v>
      </c>
      <c r="I190" t="s">
        <v>225</v>
      </c>
      <c r="W190" s="2"/>
      <c r="AI190" s="2"/>
      <c r="AK190" s="2"/>
    </row>
    <row r="191" spans="1:37" x14ac:dyDescent="0.25">
      <c r="A191" t="s">
        <v>653</v>
      </c>
      <c r="B191" t="s">
        <v>6</v>
      </c>
      <c r="C191" t="s">
        <v>226</v>
      </c>
      <c r="D191" t="s">
        <v>225</v>
      </c>
      <c r="E191"/>
      <c r="F191"/>
      <c r="G191" t="s">
        <v>226</v>
      </c>
      <c r="H191" t="s">
        <v>226</v>
      </c>
      <c r="I191" t="s">
        <v>225</v>
      </c>
      <c r="W191" s="2"/>
      <c r="AI191" s="2"/>
      <c r="AK191" s="2"/>
    </row>
    <row r="192" spans="1:37" x14ac:dyDescent="0.25">
      <c r="A192" t="s">
        <v>390</v>
      </c>
      <c r="B192" t="s">
        <v>0</v>
      </c>
      <c r="C192" t="s">
        <v>226</v>
      </c>
      <c r="D192" t="s">
        <v>225</v>
      </c>
      <c r="E192"/>
      <c r="F192"/>
      <c r="G192" t="s">
        <v>226</v>
      </c>
      <c r="H192" t="s">
        <v>225</v>
      </c>
      <c r="I192"/>
      <c r="W192" s="2"/>
      <c r="AI192" s="2"/>
      <c r="AK192" s="2"/>
    </row>
    <row r="193" spans="1:37" x14ac:dyDescent="0.25">
      <c r="A193" t="s">
        <v>390</v>
      </c>
      <c r="B193" t="s">
        <v>6</v>
      </c>
      <c r="C193" t="s">
        <v>226</v>
      </c>
      <c r="D193" t="s">
        <v>225</v>
      </c>
      <c r="E193"/>
      <c r="F193"/>
      <c r="G193" t="s">
        <v>226</v>
      </c>
      <c r="H193" t="s">
        <v>225</v>
      </c>
      <c r="I193"/>
      <c r="W193" s="2"/>
      <c r="AI193" s="2"/>
      <c r="AK193" s="2"/>
    </row>
    <row r="194" spans="1:37" x14ac:dyDescent="0.25">
      <c r="A194" t="s">
        <v>74</v>
      </c>
      <c r="B194" t="s">
        <v>0</v>
      </c>
      <c r="C194" t="s">
        <v>226</v>
      </c>
      <c r="D194" t="s">
        <v>225</v>
      </c>
      <c r="E194"/>
      <c r="F194"/>
      <c r="G194" t="s">
        <v>226</v>
      </c>
      <c r="H194" t="s">
        <v>225</v>
      </c>
      <c r="I194"/>
      <c r="W194" s="2"/>
      <c r="AI194" s="2"/>
      <c r="AK194" s="2"/>
    </row>
    <row r="195" spans="1:37" x14ac:dyDescent="0.25">
      <c r="A195" t="s">
        <v>74</v>
      </c>
      <c r="B195" t="s">
        <v>6</v>
      </c>
      <c r="C195" t="s">
        <v>226</v>
      </c>
      <c r="D195" t="s">
        <v>225</v>
      </c>
      <c r="E195"/>
      <c r="F195"/>
      <c r="G195" t="s">
        <v>226</v>
      </c>
      <c r="H195" t="s">
        <v>225</v>
      </c>
      <c r="I195"/>
      <c r="W195" s="2"/>
      <c r="AI195" s="2"/>
      <c r="AK195" s="2"/>
    </row>
    <row r="196" spans="1:37" x14ac:dyDescent="0.25">
      <c r="A196" t="s">
        <v>75</v>
      </c>
      <c r="B196" t="s">
        <v>0</v>
      </c>
      <c r="C196" t="s">
        <v>226</v>
      </c>
      <c r="D196" t="s">
        <v>225</v>
      </c>
      <c r="E196"/>
      <c r="F196"/>
      <c r="G196" t="s">
        <v>226</v>
      </c>
      <c r="H196" t="s">
        <v>225</v>
      </c>
      <c r="I196"/>
      <c r="W196" s="2"/>
      <c r="AI196" s="2"/>
      <c r="AK196" s="2"/>
    </row>
    <row r="197" spans="1:37" x14ac:dyDescent="0.25">
      <c r="A197" t="s">
        <v>75</v>
      </c>
      <c r="B197" t="s">
        <v>6</v>
      </c>
      <c r="C197" t="s">
        <v>226</v>
      </c>
      <c r="D197" t="s">
        <v>225</v>
      </c>
      <c r="E197"/>
      <c r="F197"/>
      <c r="G197" t="s">
        <v>226</v>
      </c>
      <c r="H197" t="s">
        <v>225</v>
      </c>
      <c r="I197"/>
      <c r="W197" s="2"/>
      <c r="AI197" s="2"/>
      <c r="AK197" s="2"/>
    </row>
    <row r="198" spans="1:37" x14ac:dyDescent="0.25">
      <c r="A198" t="s">
        <v>76</v>
      </c>
      <c r="B198" t="s">
        <v>0</v>
      </c>
      <c r="C198" t="s">
        <v>226</v>
      </c>
      <c r="D198" t="s">
        <v>225</v>
      </c>
      <c r="E198"/>
      <c r="F198"/>
      <c r="G198" t="s">
        <v>226</v>
      </c>
      <c r="H198" t="s">
        <v>225</v>
      </c>
      <c r="I198"/>
      <c r="W198" s="2"/>
      <c r="AI198" s="2"/>
      <c r="AK198" s="2"/>
    </row>
    <row r="199" spans="1:37" x14ac:dyDescent="0.25">
      <c r="A199" t="s">
        <v>76</v>
      </c>
      <c r="B199" t="s">
        <v>6</v>
      </c>
      <c r="C199" t="s">
        <v>225</v>
      </c>
      <c r="D199" t="s">
        <v>225</v>
      </c>
      <c r="E199"/>
      <c r="F199"/>
      <c r="G199" t="s">
        <v>226</v>
      </c>
      <c r="H199" t="s">
        <v>225</v>
      </c>
      <c r="I199"/>
      <c r="W199" s="2"/>
      <c r="AI199" s="2"/>
      <c r="AK199" s="2"/>
    </row>
    <row r="200" spans="1:37" x14ac:dyDescent="0.25">
      <c r="A200" t="s">
        <v>391</v>
      </c>
      <c r="B200" t="s">
        <v>0</v>
      </c>
      <c r="C200" t="s">
        <v>226</v>
      </c>
      <c r="D200" t="s">
        <v>225</v>
      </c>
      <c r="E200"/>
      <c r="F200"/>
      <c r="G200" t="s">
        <v>226</v>
      </c>
      <c r="H200" t="s">
        <v>225</v>
      </c>
      <c r="I200"/>
      <c r="W200" s="2"/>
      <c r="AI200" s="2"/>
      <c r="AK200" s="2"/>
    </row>
    <row r="201" spans="1:37" x14ac:dyDescent="0.25">
      <c r="A201" t="s">
        <v>391</v>
      </c>
      <c r="B201" t="s">
        <v>6</v>
      </c>
      <c r="C201" t="s">
        <v>226</v>
      </c>
      <c r="D201" t="s">
        <v>225</v>
      </c>
      <c r="E201"/>
      <c r="F201"/>
      <c r="G201" t="s">
        <v>226</v>
      </c>
      <c r="H201" t="s">
        <v>225</v>
      </c>
      <c r="I201"/>
      <c r="W201" s="2"/>
      <c r="AI201" s="2"/>
      <c r="AK201" s="2"/>
    </row>
    <row r="202" spans="1:37" x14ac:dyDescent="0.25">
      <c r="A202" t="s">
        <v>77</v>
      </c>
      <c r="B202" t="s">
        <v>0</v>
      </c>
      <c r="C202" t="s">
        <v>226</v>
      </c>
      <c r="D202" t="s">
        <v>225</v>
      </c>
      <c r="E202"/>
      <c r="F202"/>
      <c r="G202" t="s">
        <v>226</v>
      </c>
      <c r="H202" t="s">
        <v>226</v>
      </c>
      <c r="I202" t="s">
        <v>225</v>
      </c>
      <c r="W202" s="2"/>
      <c r="AI202" s="2"/>
      <c r="AK202" s="2"/>
    </row>
    <row r="203" spans="1:37" x14ac:dyDescent="0.25">
      <c r="A203" t="s">
        <v>77</v>
      </c>
      <c r="B203" t="s">
        <v>6</v>
      </c>
      <c r="C203" t="s">
        <v>226</v>
      </c>
      <c r="D203" t="s">
        <v>225</v>
      </c>
      <c r="E203"/>
      <c r="F203"/>
      <c r="G203" t="s">
        <v>226</v>
      </c>
      <c r="H203" t="s">
        <v>226</v>
      </c>
      <c r="I203" t="s">
        <v>225</v>
      </c>
      <c r="W203" s="2"/>
      <c r="AI203" s="2"/>
      <c r="AK203" s="2"/>
    </row>
    <row r="204" spans="1:37" x14ac:dyDescent="0.25">
      <c r="A204" t="s">
        <v>78</v>
      </c>
      <c r="B204" t="s">
        <v>0</v>
      </c>
      <c r="C204" t="s">
        <v>226</v>
      </c>
      <c r="D204" t="s">
        <v>225</v>
      </c>
      <c r="E204"/>
      <c r="F204"/>
      <c r="G204" t="s">
        <v>226</v>
      </c>
      <c r="H204" t="s">
        <v>225</v>
      </c>
      <c r="I204"/>
      <c r="W204" s="2"/>
      <c r="AI204" s="2"/>
      <c r="AK204" s="2"/>
    </row>
    <row r="205" spans="1:37" x14ac:dyDescent="0.25">
      <c r="A205" t="s">
        <v>78</v>
      </c>
      <c r="B205" t="s">
        <v>6</v>
      </c>
      <c r="C205" t="s">
        <v>226</v>
      </c>
      <c r="D205" t="s">
        <v>225</v>
      </c>
      <c r="E205"/>
      <c r="F205"/>
      <c r="G205" t="s">
        <v>226</v>
      </c>
      <c r="H205" t="s">
        <v>225</v>
      </c>
      <c r="I205"/>
      <c r="W205" s="2"/>
      <c r="AI205" s="2"/>
      <c r="AK205" s="2"/>
    </row>
    <row r="206" spans="1:37" x14ac:dyDescent="0.25">
      <c r="A206" t="s">
        <v>79</v>
      </c>
      <c r="B206" t="s">
        <v>0</v>
      </c>
      <c r="C206" t="s">
        <v>226</v>
      </c>
      <c r="D206" t="s">
        <v>225</v>
      </c>
      <c r="E206"/>
      <c r="F206"/>
      <c r="G206" t="s">
        <v>226</v>
      </c>
      <c r="H206" t="s">
        <v>225</v>
      </c>
      <c r="I206"/>
      <c r="W206" s="2"/>
      <c r="AI206" s="2"/>
      <c r="AK206" s="2"/>
    </row>
    <row r="207" spans="1:37" x14ac:dyDescent="0.25">
      <c r="A207" t="s">
        <v>79</v>
      </c>
      <c r="B207" t="s">
        <v>6</v>
      </c>
      <c r="C207" t="s">
        <v>226</v>
      </c>
      <c r="D207" t="s">
        <v>225</v>
      </c>
      <c r="E207"/>
      <c r="F207"/>
      <c r="G207" t="s">
        <v>226</v>
      </c>
      <c r="H207" t="s">
        <v>225</v>
      </c>
      <c r="I207"/>
      <c r="W207" s="2"/>
      <c r="AI207" s="2"/>
      <c r="AK207" s="2"/>
    </row>
    <row r="208" spans="1:37" x14ac:dyDescent="0.25">
      <c r="A208" t="s">
        <v>80</v>
      </c>
      <c r="B208" t="s">
        <v>0</v>
      </c>
      <c r="C208" t="s">
        <v>226</v>
      </c>
      <c r="D208" t="s">
        <v>226</v>
      </c>
      <c r="E208" t="s">
        <v>226</v>
      </c>
      <c r="F208" t="s">
        <v>225</v>
      </c>
      <c r="G208" t="s">
        <v>226</v>
      </c>
      <c r="H208" t="s">
        <v>225</v>
      </c>
      <c r="I208"/>
      <c r="W208" s="2"/>
      <c r="AI208" s="2"/>
      <c r="AK208" s="2"/>
    </row>
    <row r="209" spans="1:37" x14ac:dyDescent="0.25">
      <c r="A209" t="s">
        <v>80</v>
      </c>
      <c r="B209" t="s">
        <v>6</v>
      </c>
      <c r="C209" t="s">
        <v>226</v>
      </c>
      <c r="D209" t="s">
        <v>226</v>
      </c>
      <c r="E209" t="s">
        <v>226</v>
      </c>
      <c r="F209" t="s">
        <v>225</v>
      </c>
      <c r="G209" t="s">
        <v>226</v>
      </c>
      <c r="H209" t="s">
        <v>225</v>
      </c>
      <c r="I209"/>
      <c r="W209" s="2"/>
      <c r="AI209" s="2"/>
      <c r="AK209" s="2"/>
    </row>
    <row r="210" spans="1:37" x14ac:dyDescent="0.25">
      <c r="A210" t="s">
        <v>392</v>
      </c>
      <c r="B210" t="s">
        <v>0</v>
      </c>
      <c r="C210" t="s">
        <v>225</v>
      </c>
      <c r="D210" t="s">
        <v>225</v>
      </c>
      <c r="E210"/>
      <c r="F210"/>
      <c r="G210" t="s">
        <v>226</v>
      </c>
      <c r="H210" t="s">
        <v>225</v>
      </c>
      <c r="I210"/>
      <c r="W210" s="2"/>
      <c r="AI210" s="2"/>
      <c r="AK210" s="2"/>
    </row>
    <row r="211" spans="1:37" x14ac:dyDescent="0.25">
      <c r="A211" t="s">
        <v>392</v>
      </c>
      <c r="B211" t="s">
        <v>6</v>
      </c>
      <c r="C211" t="s">
        <v>225</v>
      </c>
      <c r="D211" t="s">
        <v>225</v>
      </c>
      <c r="E211"/>
      <c r="F211"/>
      <c r="G211" t="s">
        <v>226</v>
      </c>
      <c r="H211" t="s">
        <v>225</v>
      </c>
      <c r="I211"/>
      <c r="W211" s="2"/>
      <c r="AI211" s="2"/>
      <c r="AK211" s="2"/>
    </row>
    <row r="212" spans="1:37" x14ac:dyDescent="0.25">
      <c r="A212" t="s">
        <v>81</v>
      </c>
      <c r="B212" t="s">
        <v>0</v>
      </c>
      <c r="C212" t="s">
        <v>226</v>
      </c>
      <c r="D212" t="s">
        <v>225</v>
      </c>
      <c r="E212"/>
      <c r="F212"/>
      <c r="G212" t="s">
        <v>226</v>
      </c>
      <c r="H212" t="s">
        <v>226</v>
      </c>
      <c r="I212" t="s">
        <v>226</v>
      </c>
      <c r="W212" s="2"/>
      <c r="AI212" s="2"/>
      <c r="AK212" s="2"/>
    </row>
    <row r="213" spans="1:37" x14ac:dyDescent="0.25">
      <c r="A213" t="s">
        <v>81</v>
      </c>
      <c r="B213" t="s">
        <v>6</v>
      </c>
      <c r="C213" t="s">
        <v>226</v>
      </c>
      <c r="D213" t="s">
        <v>225</v>
      </c>
      <c r="E213"/>
      <c r="F213"/>
      <c r="G213" t="s">
        <v>226</v>
      </c>
      <c r="H213" t="s">
        <v>226</v>
      </c>
      <c r="I213" t="s">
        <v>226</v>
      </c>
      <c r="W213" s="2"/>
      <c r="AI213" s="2"/>
      <c r="AK213" s="2"/>
    </row>
    <row r="214" spans="1:37" s="38" customFormat="1" x14ac:dyDescent="0.25">
      <c r="A214" s="38" t="s">
        <v>265</v>
      </c>
      <c r="B214" s="38" t="s">
        <v>0</v>
      </c>
      <c r="C214" s="38" t="s">
        <v>226</v>
      </c>
      <c r="D214" s="38" t="s">
        <v>225</v>
      </c>
      <c r="G214" s="38" t="s">
        <v>226</v>
      </c>
      <c r="H214" s="38" t="s">
        <v>225</v>
      </c>
      <c r="W214" s="77"/>
      <c r="AI214" s="77"/>
      <c r="AK214" s="77"/>
    </row>
    <row r="215" spans="1:37" s="38" customFormat="1" x14ac:dyDescent="0.25">
      <c r="A215" s="38" t="s">
        <v>265</v>
      </c>
      <c r="B215" s="38" t="s">
        <v>6</v>
      </c>
      <c r="C215" s="38" t="s">
        <v>225</v>
      </c>
      <c r="D215" s="38" t="s">
        <v>225</v>
      </c>
      <c r="G215" s="38" t="s">
        <v>226</v>
      </c>
      <c r="H215" s="38" t="s">
        <v>225</v>
      </c>
      <c r="W215" s="77"/>
      <c r="AI215" s="77"/>
      <c r="AK215" s="77"/>
    </row>
    <row r="216" spans="1:37" x14ac:dyDescent="0.25">
      <c r="A216" t="s">
        <v>393</v>
      </c>
      <c r="B216" t="s">
        <v>0</v>
      </c>
      <c r="C216" t="s">
        <v>225</v>
      </c>
      <c r="D216" t="s">
        <v>225</v>
      </c>
      <c r="E216"/>
      <c r="F216"/>
      <c r="G216" t="s">
        <v>226</v>
      </c>
      <c r="H216" t="s">
        <v>225</v>
      </c>
      <c r="I216"/>
      <c r="W216" s="2"/>
      <c r="AI216" s="2"/>
      <c r="AK216" s="2"/>
    </row>
    <row r="217" spans="1:37" x14ac:dyDescent="0.25">
      <c r="A217" t="s">
        <v>393</v>
      </c>
      <c r="B217" t="s">
        <v>6</v>
      </c>
      <c r="C217" t="s">
        <v>225</v>
      </c>
      <c r="D217" t="s">
        <v>225</v>
      </c>
      <c r="E217"/>
      <c r="F217"/>
      <c r="G217" t="s">
        <v>226</v>
      </c>
      <c r="H217" t="s">
        <v>225</v>
      </c>
      <c r="I217"/>
    </row>
    <row r="218" spans="1:37" x14ac:dyDescent="0.25">
      <c r="A218" t="s">
        <v>82</v>
      </c>
      <c r="B218" t="s">
        <v>0</v>
      </c>
      <c r="C218" t="s">
        <v>225</v>
      </c>
      <c r="D218" t="s">
        <v>226</v>
      </c>
      <c r="E218" t="s">
        <v>226</v>
      </c>
      <c r="F218" t="s">
        <v>225</v>
      </c>
      <c r="G218" t="s">
        <v>226</v>
      </c>
      <c r="H218" t="s">
        <v>226</v>
      </c>
      <c r="I218" t="s">
        <v>225</v>
      </c>
      <c r="W218" s="2"/>
      <c r="AI218" s="2"/>
      <c r="AK218" s="2"/>
    </row>
    <row r="219" spans="1:37" x14ac:dyDescent="0.25">
      <c r="A219" t="s">
        <v>82</v>
      </c>
      <c r="B219" t="s">
        <v>6</v>
      </c>
      <c r="C219" t="s">
        <v>225</v>
      </c>
      <c r="D219" t="s">
        <v>226</v>
      </c>
      <c r="E219" t="s">
        <v>226</v>
      </c>
      <c r="F219" t="s">
        <v>225</v>
      </c>
      <c r="G219" t="s">
        <v>226</v>
      </c>
      <c r="H219" t="s">
        <v>225</v>
      </c>
      <c r="I219"/>
      <c r="W219" s="2"/>
      <c r="AI219" s="2"/>
      <c r="AK219" s="2"/>
    </row>
    <row r="220" spans="1:37" x14ac:dyDescent="0.25">
      <c r="A220" t="s">
        <v>394</v>
      </c>
      <c r="B220" t="s">
        <v>0</v>
      </c>
      <c r="C220" t="s">
        <v>226</v>
      </c>
      <c r="D220" t="s">
        <v>225</v>
      </c>
      <c r="E220"/>
      <c r="F220"/>
      <c r="G220" t="s">
        <v>226</v>
      </c>
      <c r="H220" t="s">
        <v>226</v>
      </c>
      <c r="I220" t="s">
        <v>225</v>
      </c>
      <c r="W220" s="2"/>
      <c r="AI220" s="2"/>
      <c r="AK220" s="2"/>
    </row>
    <row r="221" spans="1:37" x14ac:dyDescent="0.25">
      <c r="A221" t="s">
        <v>394</v>
      </c>
      <c r="B221" t="s">
        <v>6</v>
      </c>
      <c r="C221" t="s">
        <v>226</v>
      </c>
      <c r="D221" t="s">
        <v>225</v>
      </c>
      <c r="E221"/>
      <c r="F221"/>
      <c r="G221" t="s">
        <v>226</v>
      </c>
      <c r="H221" t="s">
        <v>226</v>
      </c>
      <c r="I221" t="s">
        <v>225</v>
      </c>
      <c r="W221" s="2"/>
      <c r="AI221" s="2"/>
      <c r="AK221" s="2"/>
    </row>
    <row r="222" spans="1:37" x14ac:dyDescent="0.25">
      <c r="A222" t="s">
        <v>83</v>
      </c>
      <c r="B222" t="s">
        <v>0</v>
      </c>
      <c r="C222" t="s">
        <v>226</v>
      </c>
      <c r="D222" t="s">
        <v>225</v>
      </c>
      <c r="E222"/>
      <c r="F222"/>
      <c r="G222" t="s">
        <v>226</v>
      </c>
      <c r="H222" t="s">
        <v>225</v>
      </c>
      <c r="I222"/>
      <c r="W222" s="2"/>
      <c r="AI222" s="2"/>
      <c r="AK222" s="2"/>
    </row>
    <row r="223" spans="1:37" x14ac:dyDescent="0.25">
      <c r="A223" t="s">
        <v>83</v>
      </c>
      <c r="B223" t="s">
        <v>6</v>
      </c>
      <c r="C223" t="s">
        <v>226</v>
      </c>
      <c r="D223" t="s">
        <v>225</v>
      </c>
      <c r="E223"/>
      <c r="F223"/>
      <c r="G223" t="s">
        <v>226</v>
      </c>
      <c r="H223" t="s">
        <v>225</v>
      </c>
      <c r="I223"/>
      <c r="W223" s="2"/>
      <c r="AI223" s="2"/>
      <c r="AK223" s="2"/>
    </row>
    <row r="224" spans="1:37" x14ac:dyDescent="0.25">
      <c r="A224" t="s">
        <v>598</v>
      </c>
      <c r="B224" t="s">
        <v>0</v>
      </c>
      <c r="C224" t="s">
        <v>226</v>
      </c>
      <c r="D224" t="s">
        <v>225</v>
      </c>
      <c r="E224"/>
      <c r="F224"/>
      <c r="G224" t="s">
        <v>226</v>
      </c>
      <c r="H224" t="s">
        <v>225</v>
      </c>
      <c r="I224"/>
      <c r="W224" s="2"/>
      <c r="AI224" s="2"/>
      <c r="AK224" s="2"/>
    </row>
    <row r="225" spans="1:37" x14ac:dyDescent="0.25">
      <c r="A225" t="s">
        <v>598</v>
      </c>
      <c r="B225" t="s">
        <v>6</v>
      </c>
      <c r="C225" t="s">
        <v>226</v>
      </c>
      <c r="D225" t="s">
        <v>225</v>
      </c>
      <c r="E225"/>
      <c r="F225"/>
      <c r="G225" t="s">
        <v>226</v>
      </c>
      <c r="H225" t="s">
        <v>225</v>
      </c>
      <c r="I225"/>
      <c r="W225" s="2"/>
      <c r="AI225" s="2"/>
      <c r="AK225" s="2"/>
    </row>
    <row r="226" spans="1:37" x14ac:dyDescent="0.25">
      <c r="A226" t="s">
        <v>395</v>
      </c>
      <c r="B226" t="s">
        <v>0</v>
      </c>
      <c r="C226" t="s">
        <v>225</v>
      </c>
      <c r="D226" t="s">
        <v>225</v>
      </c>
      <c r="E226"/>
      <c r="F226"/>
      <c r="G226" t="s">
        <v>226</v>
      </c>
      <c r="H226" t="s">
        <v>225</v>
      </c>
      <c r="I226"/>
      <c r="W226" s="2"/>
      <c r="AI226" s="2"/>
      <c r="AK226" s="2"/>
    </row>
    <row r="227" spans="1:37" x14ac:dyDescent="0.25">
      <c r="A227" t="s">
        <v>395</v>
      </c>
      <c r="B227" t="s">
        <v>6</v>
      </c>
      <c r="C227" t="s">
        <v>225</v>
      </c>
      <c r="D227" t="s">
        <v>225</v>
      </c>
      <c r="E227"/>
      <c r="F227"/>
      <c r="G227" t="s">
        <v>226</v>
      </c>
      <c r="H227" t="s">
        <v>225</v>
      </c>
      <c r="I227"/>
      <c r="W227" s="2"/>
      <c r="AI227" s="2"/>
      <c r="AK227" s="2"/>
    </row>
    <row r="228" spans="1:37" x14ac:dyDescent="0.25">
      <c r="A228" t="s">
        <v>84</v>
      </c>
      <c r="B228" t="s">
        <v>0</v>
      </c>
      <c r="C228" t="s">
        <v>225</v>
      </c>
      <c r="D228" t="s">
        <v>226</v>
      </c>
      <c r="E228" t="s">
        <v>226</v>
      </c>
      <c r="F228" t="s">
        <v>225</v>
      </c>
      <c r="G228" t="s">
        <v>226</v>
      </c>
      <c r="H228" t="s">
        <v>225</v>
      </c>
      <c r="I228"/>
      <c r="W228" s="2"/>
      <c r="AI228" s="2"/>
      <c r="AK228" s="2"/>
    </row>
    <row r="229" spans="1:37" x14ac:dyDescent="0.25">
      <c r="A229" t="s">
        <v>84</v>
      </c>
      <c r="B229" t="s">
        <v>6</v>
      </c>
      <c r="C229" t="s">
        <v>225</v>
      </c>
      <c r="D229" t="s">
        <v>226</v>
      </c>
      <c r="E229" t="s">
        <v>226</v>
      </c>
      <c r="F229" t="s">
        <v>225</v>
      </c>
      <c r="G229" t="s">
        <v>226</v>
      </c>
      <c r="H229" t="s">
        <v>225</v>
      </c>
      <c r="I229"/>
      <c r="W229" s="2"/>
      <c r="AI229" s="2"/>
      <c r="AK229" s="2"/>
    </row>
    <row r="230" spans="1:37" x14ac:dyDescent="0.25">
      <c r="A230" t="s">
        <v>396</v>
      </c>
      <c r="B230" t="s">
        <v>0</v>
      </c>
      <c r="C230" t="s">
        <v>225</v>
      </c>
      <c r="D230" t="s">
        <v>225</v>
      </c>
      <c r="E230"/>
      <c r="F230"/>
      <c r="G230" t="s">
        <v>226</v>
      </c>
      <c r="H230" t="s">
        <v>225</v>
      </c>
      <c r="I230"/>
      <c r="W230" s="2"/>
      <c r="AI230" s="2"/>
      <c r="AK230" s="2"/>
    </row>
    <row r="231" spans="1:37" x14ac:dyDescent="0.25">
      <c r="A231" t="s">
        <v>396</v>
      </c>
      <c r="B231" t="s">
        <v>6</v>
      </c>
      <c r="C231" t="s">
        <v>225</v>
      </c>
      <c r="D231" t="s">
        <v>225</v>
      </c>
      <c r="E231"/>
      <c r="F231"/>
      <c r="G231" t="s">
        <v>226</v>
      </c>
      <c r="H231" t="s">
        <v>225</v>
      </c>
      <c r="I231"/>
      <c r="W231" s="2"/>
      <c r="AI231" s="2"/>
      <c r="AK231" s="2"/>
    </row>
    <row r="232" spans="1:37" x14ac:dyDescent="0.25">
      <c r="A232" t="s">
        <v>85</v>
      </c>
      <c r="B232" t="s">
        <v>0</v>
      </c>
      <c r="C232" t="s">
        <v>226</v>
      </c>
      <c r="D232" t="s">
        <v>225</v>
      </c>
      <c r="E232"/>
      <c r="F232"/>
      <c r="G232" t="s">
        <v>226</v>
      </c>
      <c r="H232" t="s">
        <v>225</v>
      </c>
      <c r="I232"/>
      <c r="W232" s="2"/>
      <c r="AI232" s="2"/>
      <c r="AK232" s="2"/>
    </row>
    <row r="233" spans="1:37" x14ac:dyDescent="0.25">
      <c r="A233" t="s">
        <v>85</v>
      </c>
      <c r="B233" t="s">
        <v>6</v>
      </c>
      <c r="C233" t="s">
        <v>226</v>
      </c>
      <c r="D233" t="s">
        <v>225</v>
      </c>
      <c r="E233"/>
      <c r="F233"/>
      <c r="G233" t="s">
        <v>226</v>
      </c>
      <c r="H233" t="s">
        <v>225</v>
      </c>
      <c r="I233"/>
      <c r="W233" s="2"/>
      <c r="AI233" s="2"/>
      <c r="AK233" s="2"/>
    </row>
    <row r="234" spans="1:37" x14ac:dyDescent="0.25">
      <c r="A234" t="s">
        <v>152</v>
      </c>
      <c r="B234" t="s">
        <v>0</v>
      </c>
      <c r="C234" t="s">
        <v>226</v>
      </c>
      <c r="D234" t="s">
        <v>225</v>
      </c>
      <c r="E234"/>
      <c r="F234"/>
      <c r="G234" t="s">
        <v>226</v>
      </c>
      <c r="H234" t="s">
        <v>225</v>
      </c>
      <c r="I234"/>
      <c r="W234" s="2"/>
      <c r="AI234" s="2"/>
      <c r="AK234" s="2"/>
    </row>
    <row r="235" spans="1:37" x14ac:dyDescent="0.25">
      <c r="A235" t="s">
        <v>152</v>
      </c>
      <c r="B235" t="s">
        <v>6</v>
      </c>
      <c r="C235" t="s">
        <v>226</v>
      </c>
      <c r="D235" t="s">
        <v>225</v>
      </c>
      <c r="E235"/>
      <c r="F235"/>
      <c r="G235" t="s">
        <v>226</v>
      </c>
      <c r="H235" t="s">
        <v>226</v>
      </c>
      <c r="I235" t="s">
        <v>225</v>
      </c>
      <c r="W235" s="2"/>
      <c r="AI235" s="2"/>
      <c r="AK235" s="2"/>
    </row>
    <row r="236" spans="1:37" x14ac:dyDescent="0.25">
      <c r="A236" t="s">
        <v>86</v>
      </c>
      <c r="B236" t="s">
        <v>0</v>
      </c>
      <c r="C236" t="s">
        <v>226</v>
      </c>
      <c r="D236" t="s">
        <v>225</v>
      </c>
      <c r="E236"/>
      <c r="F236"/>
      <c r="G236" t="s">
        <v>226</v>
      </c>
      <c r="H236" t="s">
        <v>225</v>
      </c>
      <c r="I236"/>
      <c r="W236" s="2"/>
      <c r="AI236" s="2"/>
      <c r="AK236" s="2"/>
    </row>
    <row r="237" spans="1:37" x14ac:dyDescent="0.25">
      <c r="A237" t="s">
        <v>86</v>
      </c>
      <c r="B237" t="s">
        <v>6</v>
      </c>
      <c r="C237" t="s">
        <v>226</v>
      </c>
      <c r="D237" t="s">
        <v>225</v>
      </c>
      <c r="E237"/>
      <c r="F237"/>
      <c r="G237" t="s">
        <v>226</v>
      </c>
      <c r="H237" t="s">
        <v>225</v>
      </c>
      <c r="I237"/>
      <c r="W237" s="2"/>
      <c r="AI237" s="2"/>
      <c r="AK237" s="2"/>
    </row>
    <row r="238" spans="1:37" x14ac:dyDescent="0.25">
      <c r="A238" t="s">
        <v>87</v>
      </c>
      <c r="B238" t="s">
        <v>0</v>
      </c>
      <c r="C238" t="s">
        <v>225</v>
      </c>
      <c r="D238" t="s">
        <v>226</v>
      </c>
      <c r="E238" t="s">
        <v>226</v>
      </c>
      <c r="F238" t="s">
        <v>226</v>
      </c>
      <c r="G238" t="s">
        <v>226</v>
      </c>
      <c r="H238" t="s">
        <v>225</v>
      </c>
      <c r="I238"/>
      <c r="W238" s="2"/>
      <c r="AI238" s="2"/>
      <c r="AK238" s="2"/>
    </row>
    <row r="239" spans="1:37" x14ac:dyDescent="0.25">
      <c r="A239" t="s">
        <v>87</v>
      </c>
      <c r="B239" t="s">
        <v>6</v>
      </c>
      <c r="C239" t="s">
        <v>226</v>
      </c>
      <c r="D239" t="s">
        <v>225</v>
      </c>
      <c r="E239"/>
      <c r="F239"/>
      <c r="G239" t="s">
        <v>226</v>
      </c>
      <c r="H239" t="s">
        <v>225</v>
      </c>
      <c r="I239"/>
      <c r="W239" s="2"/>
      <c r="AI239" s="2"/>
      <c r="AK239" s="2"/>
    </row>
    <row r="240" spans="1:37" x14ac:dyDescent="0.25">
      <c r="A240" t="s">
        <v>88</v>
      </c>
      <c r="B240" t="s">
        <v>0</v>
      </c>
      <c r="C240" t="s">
        <v>225</v>
      </c>
      <c r="D240" t="s">
        <v>225</v>
      </c>
      <c r="E240"/>
      <c r="F240"/>
      <c r="G240" t="s">
        <v>226</v>
      </c>
      <c r="H240" t="s">
        <v>225</v>
      </c>
      <c r="I240"/>
      <c r="W240" s="2"/>
      <c r="AI240" s="2"/>
      <c r="AK240" s="2"/>
    </row>
    <row r="241" spans="1:37" x14ac:dyDescent="0.25">
      <c r="A241" t="s">
        <v>88</v>
      </c>
      <c r="B241" t="s">
        <v>6</v>
      </c>
      <c r="C241" t="s">
        <v>225</v>
      </c>
      <c r="D241" t="s">
        <v>225</v>
      </c>
      <c r="E241"/>
      <c r="F241"/>
      <c r="G241" t="s">
        <v>226</v>
      </c>
      <c r="H241" t="s">
        <v>225</v>
      </c>
      <c r="I241"/>
      <c r="W241" s="2"/>
      <c r="AI241" s="2"/>
      <c r="AK241" s="2"/>
    </row>
    <row r="242" spans="1:37" x14ac:dyDescent="0.25">
      <c r="A242" t="s">
        <v>89</v>
      </c>
      <c r="B242" t="s">
        <v>0</v>
      </c>
      <c r="C242" t="s">
        <v>226</v>
      </c>
      <c r="D242" t="s">
        <v>226</v>
      </c>
      <c r="E242" t="s">
        <v>226</v>
      </c>
      <c r="F242" t="s">
        <v>226</v>
      </c>
      <c r="G242" t="s">
        <v>226</v>
      </c>
      <c r="H242" t="s">
        <v>226</v>
      </c>
      <c r="I242" t="s">
        <v>226</v>
      </c>
      <c r="W242" s="2"/>
      <c r="AI242" s="2"/>
      <c r="AK242" s="2"/>
    </row>
    <row r="243" spans="1:37" x14ac:dyDescent="0.25">
      <c r="A243" t="s">
        <v>89</v>
      </c>
      <c r="B243" t="s">
        <v>6</v>
      </c>
      <c r="C243" t="s">
        <v>226</v>
      </c>
      <c r="D243" t="s">
        <v>226</v>
      </c>
      <c r="E243" t="s">
        <v>226</v>
      </c>
      <c r="F243" t="s">
        <v>226</v>
      </c>
      <c r="G243" t="s">
        <v>226</v>
      </c>
      <c r="H243" t="s">
        <v>226</v>
      </c>
      <c r="I243" t="s">
        <v>226</v>
      </c>
      <c r="W243" s="2"/>
      <c r="AI243" s="2"/>
      <c r="AK243" s="2"/>
    </row>
    <row r="244" spans="1:37" x14ac:dyDescent="0.25">
      <c r="A244" t="s">
        <v>397</v>
      </c>
      <c r="B244" t="s">
        <v>0</v>
      </c>
      <c r="C244" t="s">
        <v>226</v>
      </c>
      <c r="D244" t="s">
        <v>226</v>
      </c>
      <c r="E244" t="s">
        <v>226</v>
      </c>
      <c r="F244" t="s">
        <v>225</v>
      </c>
      <c r="G244" t="s">
        <v>226</v>
      </c>
      <c r="H244" t="s">
        <v>225</v>
      </c>
      <c r="I244"/>
      <c r="W244" s="2"/>
      <c r="AI244" s="2"/>
      <c r="AK244" s="2"/>
    </row>
    <row r="245" spans="1:37" x14ac:dyDescent="0.25">
      <c r="A245" t="s">
        <v>397</v>
      </c>
      <c r="B245" t="s">
        <v>6</v>
      </c>
      <c r="C245" t="s">
        <v>225</v>
      </c>
      <c r="D245" t="s">
        <v>226</v>
      </c>
      <c r="E245" t="s">
        <v>226</v>
      </c>
      <c r="F245" t="s">
        <v>225</v>
      </c>
      <c r="G245" t="s">
        <v>226</v>
      </c>
      <c r="H245" t="s">
        <v>225</v>
      </c>
      <c r="I245"/>
      <c r="W245" s="2"/>
      <c r="AI245" s="2"/>
      <c r="AK245" s="2"/>
    </row>
    <row r="246" spans="1:37" x14ac:dyDescent="0.25">
      <c r="A246" t="s">
        <v>90</v>
      </c>
      <c r="B246" t="s">
        <v>0</v>
      </c>
      <c r="C246" t="s">
        <v>225</v>
      </c>
      <c r="D246" t="s">
        <v>226</v>
      </c>
      <c r="E246" t="s">
        <v>226</v>
      </c>
      <c r="F246" t="s">
        <v>225</v>
      </c>
      <c r="G246" t="s">
        <v>226</v>
      </c>
      <c r="H246" t="s">
        <v>225</v>
      </c>
      <c r="I246"/>
      <c r="W246" s="2"/>
      <c r="AI246" s="2"/>
      <c r="AK246" s="2"/>
    </row>
    <row r="247" spans="1:37" x14ac:dyDescent="0.25">
      <c r="A247" t="s">
        <v>90</v>
      </c>
      <c r="B247" t="s">
        <v>6</v>
      </c>
      <c r="C247" t="s">
        <v>225</v>
      </c>
      <c r="D247" t="s">
        <v>226</v>
      </c>
      <c r="E247" t="s">
        <v>226</v>
      </c>
      <c r="F247" t="s">
        <v>225</v>
      </c>
      <c r="G247" t="s">
        <v>226</v>
      </c>
      <c r="H247" t="s">
        <v>225</v>
      </c>
      <c r="I247"/>
      <c r="W247" s="2"/>
      <c r="AI247" s="2"/>
      <c r="AK247" s="2"/>
    </row>
    <row r="248" spans="1:37" x14ac:dyDescent="0.25">
      <c r="A248" t="s">
        <v>91</v>
      </c>
      <c r="B248" t="s">
        <v>0</v>
      </c>
      <c r="C248" t="s">
        <v>226</v>
      </c>
      <c r="D248" t="s">
        <v>226</v>
      </c>
      <c r="E248" t="s">
        <v>226</v>
      </c>
      <c r="F248" t="s">
        <v>226</v>
      </c>
      <c r="G248" t="s">
        <v>226</v>
      </c>
      <c r="H248" t="s">
        <v>225</v>
      </c>
      <c r="I248"/>
      <c r="W248" s="2"/>
      <c r="AI248" s="2"/>
      <c r="AK248" s="2"/>
    </row>
    <row r="249" spans="1:37" x14ac:dyDescent="0.25">
      <c r="A249" t="s">
        <v>91</v>
      </c>
      <c r="B249" t="s">
        <v>6</v>
      </c>
      <c r="C249" t="s">
        <v>226</v>
      </c>
      <c r="D249" t="s">
        <v>225</v>
      </c>
      <c r="E249"/>
      <c r="F249"/>
      <c r="G249" t="s">
        <v>226</v>
      </c>
      <c r="H249" t="s">
        <v>226</v>
      </c>
      <c r="I249" t="s">
        <v>225</v>
      </c>
      <c r="W249" s="2"/>
      <c r="AI249" s="2"/>
      <c r="AK249" s="2"/>
    </row>
    <row r="250" spans="1:37" x14ac:dyDescent="0.25">
      <c r="A250" t="s">
        <v>92</v>
      </c>
      <c r="B250" t="s">
        <v>0</v>
      </c>
      <c r="C250" t="s">
        <v>226</v>
      </c>
      <c r="D250" t="s">
        <v>226</v>
      </c>
      <c r="E250" t="s">
        <v>226</v>
      </c>
      <c r="F250" t="s">
        <v>225</v>
      </c>
      <c r="G250" t="s">
        <v>226</v>
      </c>
      <c r="H250" t="s">
        <v>225</v>
      </c>
      <c r="I250"/>
      <c r="W250" s="2"/>
      <c r="AI250" s="2"/>
      <c r="AK250" s="2"/>
    </row>
    <row r="251" spans="1:37" x14ac:dyDescent="0.25">
      <c r="A251" t="s">
        <v>92</v>
      </c>
      <c r="B251" t="s">
        <v>6</v>
      </c>
      <c r="C251" t="s">
        <v>226</v>
      </c>
      <c r="D251" t="s">
        <v>226</v>
      </c>
      <c r="E251" t="s">
        <v>226</v>
      </c>
      <c r="F251" t="s">
        <v>225</v>
      </c>
      <c r="G251" t="s">
        <v>226</v>
      </c>
      <c r="H251" t="s">
        <v>225</v>
      </c>
      <c r="I251"/>
      <c r="W251" s="2"/>
      <c r="AI251" s="2"/>
      <c r="AK251" s="2"/>
    </row>
    <row r="252" spans="1:37" x14ac:dyDescent="0.25">
      <c r="A252" t="s">
        <v>93</v>
      </c>
      <c r="B252" t="s">
        <v>0</v>
      </c>
      <c r="C252" t="s">
        <v>226</v>
      </c>
      <c r="D252" t="s">
        <v>225</v>
      </c>
      <c r="E252"/>
      <c r="F252"/>
      <c r="G252" t="s">
        <v>226</v>
      </c>
      <c r="H252" t="s">
        <v>226</v>
      </c>
      <c r="I252" t="s">
        <v>225</v>
      </c>
      <c r="W252" s="2"/>
      <c r="AI252" s="2"/>
      <c r="AK252" s="2"/>
    </row>
    <row r="253" spans="1:37" x14ac:dyDescent="0.25">
      <c r="A253" t="s">
        <v>93</v>
      </c>
      <c r="B253" t="s">
        <v>6</v>
      </c>
      <c r="C253" t="s">
        <v>225</v>
      </c>
      <c r="D253" t="s">
        <v>226</v>
      </c>
      <c r="E253" t="s">
        <v>225</v>
      </c>
      <c r="F253" t="s">
        <v>225</v>
      </c>
      <c r="G253" t="s">
        <v>226</v>
      </c>
      <c r="H253" t="s">
        <v>226</v>
      </c>
      <c r="I253" t="s">
        <v>225</v>
      </c>
      <c r="W253" s="2"/>
      <c r="AI253" s="2"/>
      <c r="AK253" s="2"/>
    </row>
    <row r="254" spans="1:37" x14ac:dyDescent="0.25">
      <c r="A254" t="s">
        <v>94</v>
      </c>
      <c r="B254" t="s">
        <v>0</v>
      </c>
      <c r="C254" t="s">
        <v>226</v>
      </c>
      <c r="D254" t="s">
        <v>225</v>
      </c>
      <c r="E254"/>
      <c r="F254"/>
      <c r="G254" t="s">
        <v>226</v>
      </c>
      <c r="H254" t="s">
        <v>225</v>
      </c>
      <c r="I254"/>
      <c r="W254" s="2"/>
      <c r="AI254" s="2"/>
      <c r="AK254" s="2"/>
    </row>
    <row r="255" spans="1:37" x14ac:dyDescent="0.25">
      <c r="A255" t="s">
        <v>94</v>
      </c>
      <c r="B255" t="s">
        <v>6</v>
      </c>
      <c r="C255" t="s">
        <v>226</v>
      </c>
      <c r="D255" t="s">
        <v>225</v>
      </c>
      <c r="E255"/>
      <c r="F255"/>
      <c r="G255" t="s">
        <v>226</v>
      </c>
      <c r="H255" t="s">
        <v>225</v>
      </c>
      <c r="I255"/>
      <c r="W255" s="2"/>
      <c r="AI255" s="2"/>
      <c r="AK255" s="2"/>
    </row>
    <row r="256" spans="1:37" x14ac:dyDescent="0.25">
      <c r="A256" t="s">
        <v>95</v>
      </c>
      <c r="B256" t="s">
        <v>0</v>
      </c>
      <c r="C256" t="s">
        <v>226</v>
      </c>
      <c r="D256" t="s">
        <v>226</v>
      </c>
      <c r="E256" t="s">
        <v>226</v>
      </c>
      <c r="F256" t="s">
        <v>225</v>
      </c>
      <c r="G256" t="s">
        <v>226</v>
      </c>
      <c r="H256" t="s">
        <v>226</v>
      </c>
      <c r="I256" t="s">
        <v>225</v>
      </c>
      <c r="W256" s="2"/>
      <c r="AI256" s="2"/>
      <c r="AK256" s="2"/>
    </row>
    <row r="257" spans="1:37" x14ac:dyDescent="0.25">
      <c r="A257" t="s">
        <v>95</v>
      </c>
      <c r="B257" t="s">
        <v>6</v>
      </c>
      <c r="C257" t="s">
        <v>226</v>
      </c>
      <c r="D257" t="s">
        <v>226</v>
      </c>
      <c r="E257" t="s">
        <v>226</v>
      </c>
      <c r="F257" t="s">
        <v>225</v>
      </c>
      <c r="G257" t="s">
        <v>226</v>
      </c>
      <c r="H257" t="s">
        <v>226</v>
      </c>
      <c r="I257" t="s">
        <v>225</v>
      </c>
      <c r="W257" s="2"/>
      <c r="AI257" s="2"/>
      <c r="AK257" s="2"/>
    </row>
    <row r="258" spans="1:37" x14ac:dyDescent="0.25">
      <c r="A258" t="s">
        <v>96</v>
      </c>
      <c r="B258" t="s">
        <v>0</v>
      </c>
      <c r="C258" t="s">
        <v>226</v>
      </c>
      <c r="D258" t="s">
        <v>226</v>
      </c>
      <c r="E258" t="s">
        <v>226</v>
      </c>
      <c r="F258" t="s">
        <v>225</v>
      </c>
      <c r="G258" t="s">
        <v>226</v>
      </c>
      <c r="H258" t="s">
        <v>225</v>
      </c>
      <c r="I258"/>
    </row>
    <row r="259" spans="1:37" x14ac:dyDescent="0.25">
      <c r="A259" t="s">
        <v>96</v>
      </c>
      <c r="B259" t="s">
        <v>6</v>
      </c>
      <c r="C259" t="s">
        <v>226</v>
      </c>
      <c r="D259" t="s">
        <v>226</v>
      </c>
      <c r="E259" t="s">
        <v>226</v>
      </c>
      <c r="F259" t="s">
        <v>225</v>
      </c>
      <c r="G259" t="s">
        <v>226</v>
      </c>
      <c r="H259" t="s">
        <v>226</v>
      </c>
      <c r="I259" t="s">
        <v>225</v>
      </c>
      <c r="W259" s="2"/>
      <c r="AI259" s="2"/>
      <c r="AK259" s="2"/>
    </row>
    <row r="260" spans="1:37" x14ac:dyDescent="0.25">
      <c r="A260" t="s">
        <v>97</v>
      </c>
      <c r="B260" t="s">
        <v>0</v>
      </c>
      <c r="C260" t="s">
        <v>226</v>
      </c>
      <c r="D260" t="s">
        <v>226</v>
      </c>
      <c r="E260" t="s">
        <v>226</v>
      </c>
      <c r="F260" t="s">
        <v>226</v>
      </c>
      <c r="G260" t="s">
        <v>226</v>
      </c>
      <c r="H260" t="s">
        <v>225</v>
      </c>
      <c r="I260"/>
      <c r="W260" s="2"/>
      <c r="AI260" s="2"/>
      <c r="AK260" s="2"/>
    </row>
    <row r="261" spans="1:37" x14ac:dyDescent="0.25">
      <c r="A261" t="s">
        <v>97</v>
      </c>
      <c r="B261" t="s">
        <v>6</v>
      </c>
      <c r="C261" t="s">
        <v>226</v>
      </c>
      <c r="D261" t="s">
        <v>226</v>
      </c>
      <c r="E261" t="s">
        <v>226</v>
      </c>
      <c r="F261" t="s">
        <v>226</v>
      </c>
      <c r="G261" t="s">
        <v>226</v>
      </c>
      <c r="H261" t="s">
        <v>225</v>
      </c>
      <c r="I261"/>
      <c r="W261" s="2"/>
      <c r="AI261" s="2"/>
      <c r="AK261" s="2"/>
    </row>
    <row r="262" spans="1:37" x14ac:dyDescent="0.25">
      <c r="A262" t="s">
        <v>98</v>
      </c>
      <c r="B262" t="s">
        <v>0</v>
      </c>
      <c r="C262" t="s">
        <v>226</v>
      </c>
      <c r="D262" t="s">
        <v>225</v>
      </c>
      <c r="E262"/>
      <c r="F262"/>
      <c r="G262" t="s">
        <v>226</v>
      </c>
      <c r="H262" t="s">
        <v>225</v>
      </c>
      <c r="I262"/>
      <c r="W262" s="2"/>
      <c r="AI262" s="2"/>
      <c r="AK262" s="2"/>
    </row>
    <row r="263" spans="1:37" x14ac:dyDescent="0.25">
      <c r="A263" t="s">
        <v>98</v>
      </c>
      <c r="B263" t="s">
        <v>6</v>
      </c>
      <c r="C263" t="s">
        <v>226</v>
      </c>
      <c r="D263" t="s">
        <v>225</v>
      </c>
      <c r="E263"/>
      <c r="F263"/>
      <c r="G263" t="s">
        <v>226</v>
      </c>
      <c r="H263" t="s">
        <v>225</v>
      </c>
      <c r="I263"/>
      <c r="W263" s="2"/>
      <c r="AI263" s="2"/>
      <c r="AK263" s="2"/>
    </row>
    <row r="264" spans="1:37" x14ac:dyDescent="0.25">
      <c r="A264" t="s">
        <v>99</v>
      </c>
      <c r="B264" t="s">
        <v>0</v>
      </c>
      <c r="C264" t="s">
        <v>226</v>
      </c>
      <c r="D264" t="s">
        <v>225</v>
      </c>
      <c r="E264"/>
      <c r="F264"/>
      <c r="G264" t="s">
        <v>226</v>
      </c>
      <c r="H264" t="s">
        <v>225</v>
      </c>
      <c r="I264"/>
      <c r="W264" s="2"/>
      <c r="AI264" s="2"/>
      <c r="AK264" s="2"/>
    </row>
    <row r="265" spans="1:37" x14ac:dyDescent="0.25">
      <c r="A265" t="s">
        <v>99</v>
      </c>
      <c r="B265" t="s">
        <v>6</v>
      </c>
      <c r="C265" t="s">
        <v>226</v>
      </c>
      <c r="D265" t="s">
        <v>225</v>
      </c>
      <c r="E265"/>
      <c r="F265"/>
      <c r="G265" t="s">
        <v>226</v>
      </c>
      <c r="H265" t="s">
        <v>225</v>
      </c>
      <c r="I265"/>
      <c r="W265" s="2"/>
      <c r="AI265" s="2"/>
      <c r="AK265" s="2"/>
    </row>
    <row r="266" spans="1:37" x14ac:dyDescent="0.25">
      <c r="A266" s="42" t="s">
        <v>663</v>
      </c>
      <c r="B266" s="42" t="s">
        <v>532</v>
      </c>
      <c r="C266" s="42" t="s">
        <v>532</v>
      </c>
      <c r="D266" s="42" t="s">
        <v>532</v>
      </c>
      <c r="E266" s="42" t="s">
        <v>532</v>
      </c>
      <c r="F266" s="42" t="s">
        <v>532</v>
      </c>
      <c r="G266" s="42" t="s">
        <v>532</v>
      </c>
      <c r="H266" s="42" t="s">
        <v>532</v>
      </c>
      <c r="I266" s="42" t="s">
        <v>532</v>
      </c>
      <c r="W266" s="2"/>
      <c r="AI266" s="2"/>
      <c r="AK266" s="2"/>
    </row>
    <row r="267" spans="1:37" x14ac:dyDescent="0.25">
      <c r="A267" t="s">
        <v>267</v>
      </c>
      <c r="B267" t="s">
        <v>0</v>
      </c>
      <c r="C267" t="s">
        <v>226</v>
      </c>
      <c r="D267" t="s">
        <v>225</v>
      </c>
      <c r="E267"/>
      <c r="F267"/>
      <c r="G267" t="s">
        <v>226</v>
      </c>
      <c r="H267" t="s">
        <v>225</v>
      </c>
      <c r="I267"/>
      <c r="W267" s="2"/>
      <c r="AI267" s="2"/>
      <c r="AK267" s="2"/>
    </row>
    <row r="268" spans="1:37" x14ac:dyDescent="0.25">
      <c r="A268" t="s">
        <v>267</v>
      </c>
      <c r="B268" t="s">
        <v>6</v>
      </c>
      <c r="C268" t="s">
        <v>226</v>
      </c>
      <c r="D268" t="s">
        <v>225</v>
      </c>
      <c r="E268"/>
      <c r="F268"/>
      <c r="G268" t="s">
        <v>226</v>
      </c>
      <c r="H268" t="s">
        <v>226</v>
      </c>
      <c r="I268" t="s">
        <v>225</v>
      </c>
      <c r="W268" s="2"/>
      <c r="AI268" s="2"/>
      <c r="AK268" s="2"/>
    </row>
    <row r="269" spans="1:37" x14ac:dyDescent="0.25">
      <c r="A269" t="s">
        <v>100</v>
      </c>
      <c r="B269" t="s">
        <v>0</v>
      </c>
      <c r="C269" t="s">
        <v>226</v>
      </c>
      <c r="D269" t="s">
        <v>225</v>
      </c>
      <c r="E269"/>
      <c r="F269"/>
      <c r="G269" t="s">
        <v>226</v>
      </c>
      <c r="H269" t="s">
        <v>225</v>
      </c>
      <c r="I269"/>
      <c r="W269" s="2"/>
      <c r="AI269" s="2"/>
      <c r="AK269" s="2"/>
    </row>
    <row r="270" spans="1:37" x14ac:dyDescent="0.25">
      <c r="A270" t="s">
        <v>100</v>
      </c>
      <c r="B270" t="s">
        <v>6</v>
      </c>
      <c r="C270" t="s">
        <v>226</v>
      </c>
      <c r="D270" t="s">
        <v>225</v>
      </c>
      <c r="E270"/>
      <c r="F270"/>
      <c r="G270" t="s">
        <v>226</v>
      </c>
      <c r="H270" t="s">
        <v>225</v>
      </c>
      <c r="I270"/>
      <c r="W270" s="2"/>
      <c r="AI270" s="2"/>
      <c r="AK270" s="2"/>
    </row>
    <row r="271" spans="1:37" x14ac:dyDescent="0.25">
      <c r="A271" t="s">
        <v>398</v>
      </c>
      <c r="B271" t="s">
        <v>0</v>
      </c>
      <c r="C271" t="s">
        <v>225</v>
      </c>
      <c r="D271" t="s">
        <v>225</v>
      </c>
      <c r="E271"/>
      <c r="F271"/>
      <c r="G271" t="s">
        <v>226</v>
      </c>
      <c r="H271" t="s">
        <v>225</v>
      </c>
      <c r="I271"/>
      <c r="W271" s="2"/>
      <c r="AI271" s="2"/>
      <c r="AK271" s="2"/>
    </row>
    <row r="272" spans="1:37" x14ac:dyDescent="0.25">
      <c r="A272" t="s">
        <v>398</v>
      </c>
      <c r="B272" t="s">
        <v>6</v>
      </c>
      <c r="C272" t="s">
        <v>226</v>
      </c>
      <c r="D272" t="s">
        <v>225</v>
      </c>
      <c r="E272"/>
      <c r="F272"/>
      <c r="G272" t="s">
        <v>226</v>
      </c>
      <c r="H272" t="s">
        <v>225</v>
      </c>
      <c r="I272"/>
      <c r="W272" s="2"/>
      <c r="AI272" s="2"/>
      <c r="AK272" s="2"/>
    </row>
    <row r="273" spans="1:37" x14ac:dyDescent="0.25">
      <c r="A273" t="s">
        <v>101</v>
      </c>
      <c r="B273" t="s">
        <v>0</v>
      </c>
      <c r="C273" t="s">
        <v>225</v>
      </c>
      <c r="D273" t="s">
        <v>225</v>
      </c>
      <c r="E273"/>
      <c r="F273"/>
      <c r="G273" t="s">
        <v>226</v>
      </c>
      <c r="H273" t="s">
        <v>225</v>
      </c>
      <c r="I273"/>
      <c r="W273" s="2"/>
      <c r="AI273" s="2"/>
      <c r="AK273" s="2"/>
    </row>
    <row r="274" spans="1:37" x14ac:dyDescent="0.25">
      <c r="A274" t="s">
        <v>101</v>
      </c>
      <c r="B274" t="s">
        <v>6</v>
      </c>
      <c r="C274" t="s">
        <v>225</v>
      </c>
      <c r="D274" t="s">
        <v>225</v>
      </c>
      <c r="E274"/>
      <c r="F274"/>
      <c r="G274" t="s">
        <v>226</v>
      </c>
      <c r="H274" t="s">
        <v>225</v>
      </c>
      <c r="I274"/>
      <c r="W274" s="2"/>
      <c r="AI274" s="2"/>
      <c r="AK274" s="2"/>
    </row>
    <row r="275" spans="1:37" x14ac:dyDescent="0.25">
      <c r="A275" t="s">
        <v>102</v>
      </c>
      <c r="B275" t="s">
        <v>0</v>
      </c>
      <c r="C275" t="s">
        <v>225</v>
      </c>
      <c r="D275" t="s">
        <v>225</v>
      </c>
      <c r="E275"/>
      <c r="F275"/>
      <c r="G275" t="s">
        <v>226</v>
      </c>
      <c r="H275" t="s">
        <v>225</v>
      </c>
      <c r="I275"/>
      <c r="W275" s="2"/>
      <c r="AI275" s="2"/>
      <c r="AK275" s="2"/>
    </row>
    <row r="276" spans="1:37" x14ac:dyDescent="0.25">
      <c r="A276" t="s">
        <v>102</v>
      </c>
      <c r="B276" t="s">
        <v>6</v>
      </c>
      <c r="C276" t="s">
        <v>225</v>
      </c>
      <c r="D276" t="s">
        <v>225</v>
      </c>
      <c r="E276"/>
      <c r="F276"/>
      <c r="G276" t="s">
        <v>226</v>
      </c>
      <c r="H276" t="s">
        <v>225</v>
      </c>
      <c r="I276"/>
      <c r="W276" s="2"/>
      <c r="AI276" s="2"/>
      <c r="AK276" s="2"/>
    </row>
    <row r="277" spans="1:37" x14ac:dyDescent="0.25">
      <c r="A277" t="s">
        <v>103</v>
      </c>
      <c r="B277" t="s">
        <v>0</v>
      </c>
      <c r="C277" t="s">
        <v>225</v>
      </c>
      <c r="D277" t="s">
        <v>226</v>
      </c>
      <c r="E277" t="s">
        <v>226</v>
      </c>
      <c r="F277" t="s">
        <v>226</v>
      </c>
      <c r="G277" t="s">
        <v>226</v>
      </c>
      <c r="H277" t="s">
        <v>225</v>
      </c>
      <c r="I277"/>
      <c r="W277" s="2"/>
      <c r="AI277" s="2"/>
      <c r="AK277" s="2"/>
    </row>
    <row r="278" spans="1:37" x14ac:dyDescent="0.25">
      <c r="A278" t="s">
        <v>103</v>
      </c>
      <c r="B278" t="s">
        <v>6</v>
      </c>
      <c r="C278" t="s">
        <v>226</v>
      </c>
      <c r="D278" t="s">
        <v>226</v>
      </c>
      <c r="E278" t="s">
        <v>226</v>
      </c>
      <c r="F278" t="s">
        <v>225</v>
      </c>
      <c r="G278" t="s">
        <v>226</v>
      </c>
      <c r="H278" t="s">
        <v>225</v>
      </c>
      <c r="I278"/>
      <c r="W278" s="2"/>
      <c r="AI278" s="2"/>
      <c r="AK278" s="2"/>
    </row>
    <row r="279" spans="1:37" x14ac:dyDescent="0.25">
      <c r="A279" t="s">
        <v>104</v>
      </c>
      <c r="B279" t="s">
        <v>0</v>
      </c>
      <c r="C279" t="s">
        <v>226</v>
      </c>
      <c r="D279" t="s">
        <v>225</v>
      </c>
      <c r="E279"/>
      <c r="F279"/>
      <c r="G279" t="s">
        <v>226</v>
      </c>
      <c r="H279" t="s">
        <v>225</v>
      </c>
      <c r="I279"/>
      <c r="W279" s="2"/>
      <c r="AI279" s="2"/>
      <c r="AK279" s="2"/>
    </row>
    <row r="280" spans="1:37" x14ac:dyDescent="0.25">
      <c r="A280" t="s">
        <v>104</v>
      </c>
      <c r="B280" t="s">
        <v>6</v>
      </c>
      <c r="C280" t="s">
        <v>226</v>
      </c>
      <c r="D280" t="s">
        <v>225</v>
      </c>
      <c r="E280"/>
      <c r="F280"/>
      <c r="G280" t="s">
        <v>226</v>
      </c>
      <c r="H280" t="s">
        <v>225</v>
      </c>
      <c r="I280"/>
      <c r="W280" s="2"/>
      <c r="AI280" s="2"/>
      <c r="AK280" s="2"/>
    </row>
    <row r="281" spans="1:37" x14ac:dyDescent="0.25">
      <c r="A281" t="s">
        <v>105</v>
      </c>
      <c r="B281" t="s">
        <v>0</v>
      </c>
      <c r="C281" t="s">
        <v>225</v>
      </c>
      <c r="D281" t="s">
        <v>226</v>
      </c>
      <c r="E281" t="s">
        <v>225</v>
      </c>
      <c r="F281" t="s">
        <v>225</v>
      </c>
      <c r="G281" t="s">
        <v>226</v>
      </c>
      <c r="H281" t="s">
        <v>225</v>
      </c>
      <c r="I281"/>
      <c r="W281" s="2"/>
      <c r="AI281" s="2"/>
      <c r="AK281" s="2"/>
    </row>
    <row r="282" spans="1:37" x14ac:dyDescent="0.25">
      <c r="A282" t="s">
        <v>105</v>
      </c>
      <c r="B282" t="s">
        <v>6</v>
      </c>
      <c r="C282" t="s">
        <v>226</v>
      </c>
      <c r="D282" t="s">
        <v>225</v>
      </c>
      <c r="E282"/>
      <c r="F282"/>
      <c r="G282" t="s">
        <v>226</v>
      </c>
      <c r="H282" t="s">
        <v>225</v>
      </c>
      <c r="I282"/>
      <c r="W282" s="2"/>
      <c r="AI282" s="2"/>
      <c r="AK282" s="2"/>
    </row>
    <row r="283" spans="1:37" x14ac:dyDescent="0.25">
      <c r="A283" t="s">
        <v>106</v>
      </c>
      <c r="B283" t="s">
        <v>0</v>
      </c>
      <c r="C283" t="s">
        <v>226</v>
      </c>
      <c r="D283" t="s">
        <v>225</v>
      </c>
      <c r="E283"/>
      <c r="F283"/>
      <c r="G283" t="s">
        <v>226</v>
      </c>
      <c r="H283" t="s">
        <v>225</v>
      </c>
      <c r="I283"/>
    </row>
    <row r="284" spans="1:37" x14ac:dyDescent="0.25">
      <c r="A284" t="s">
        <v>106</v>
      </c>
      <c r="B284" t="s">
        <v>6</v>
      </c>
      <c r="C284" t="s">
        <v>226</v>
      </c>
      <c r="D284" t="s">
        <v>225</v>
      </c>
      <c r="E284"/>
      <c r="F284"/>
      <c r="G284" t="s">
        <v>226</v>
      </c>
      <c r="H284" t="s">
        <v>225</v>
      </c>
      <c r="I284"/>
      <c r="W284" s="2"/>
      <c r="AI284" s="2"/>
      <c r="AK284" s="2"/>
    </row>
    <row r="285" spans="1:37" x14ac:dyDescent="0.25">
      <c r="A285" t="s">
        <v>654</v>
      </c>
      <c r="B285" t="s">
        <v>0</v>
      </c>
      <c r="C285" t="s">
        <v>225</v>
      </c>
      <c r="D285" t="s">
        <v>225</v>
      </c>
      <c r="E285"/>
      <c r="F285"/>
      <c r="G285" t="s">
        <v>226</v>
      </c>
      <c r="H285" t="s">
        <v>225</v>
      </c>
      <c r="I285"/>
      <c r="W285" s="2"/>
      <c r="AI285" s="2"/>
      <c r="AK285" s="2"/>
    </row>
    <row r="286" spans="1:37" x14ac:dyDescent="0.25">
      <c r="A286" t="s">
        <v>654</v>
      </c>
      <c r="B286" t="s">
        <v>6</v>
      </c>
      <c r="C286" t="s">
        <v>226</v>
      </c>
      <c r="D286" t="s">
        <v>225</v>
      </c>
      <c r="E286"/>
      <c r="F286"/>
      <c r="G286" t="s">
        <v>226</v>
      </c>
      <c r="H286" t="s">
        <v>225</v>
      </c>
      <c r="I286"/>
    </row>
    <row r="287" spans="1:37" x14ac:dyDescent="0.25">
      <c r="A287" t="s">
        <v>399</v>
      </c>
      <c r="B287" t="s">
        <v>0</v>
      </c>
      <c r="C287" t="s">
        <v>226</v>
      </c>
      <c r="D287" t="s">
        <v>225</v>
      </c>
      <c r="E287"/>
      <c r="F287"/>
      <c r="G287" t="s">
        <v>226</v>
      </c>
      <c r="H287" t="s">
        <v>225</v>
      </c>
      <c r="I287"/>
      <c r="W287" s="2"/>
      <c r="AI287" s="2"/>
      <c r="AK287" s="2"/>
    </row>
    <row r="288" spans="1:37" x14ac:dyDescent="0.25">
      <c r="A288" t="s">
        <v>399</v>
      </c>
      <c r="B288" t="s">
        <v>6</v>
      </c>
      <c r="C288" t="s">
        <v>226</v>
      </c>
      <c r="D288" t="s">
        <v>225</v>
      </c>
      <c r="E288"/>
      <c r="F288"/>
      <c r="G288" t="s">
        <v>226</v>
      </c>
      <c r="H288" t="s">
        <v>225</v>
      </c>
      <c r="I288"/>
      <c r="W288" s="2"/>
      <c r="AI288" s="2"/>
      <c r="AK288" s="2"/>
    </row>
    <row r="289" spans="1:37" x14ac:dyDescent="0.25">
      <c r="A289" t="s">
        <v>107</v>
      </c>
      <c r="B289" t="s">
        <v>0</v>
      </c>
      <c r="C289" t="s">
        <v>226</v>
      </c>
      <c r="D289" t="s">
        <v>225</v>
      </c>
      <c r="E289"/>
      <c r="F289"/>
      <c r="G289" t="s">
        <v>226</v>
      </c>
      <c r="H289" t="s">
        <v>225</v>
      </c>
      <c r="I289"/>
      <c r="W289" s="2"/>
      <c r="AI289" s="2"/>
      <c r="AK289" s="2"/>
    </row>
    <row r="290" spans="1:37" x14ac:dyDescent="0.25">
      <c r="A290" t="s">
        <v>107</v>
      </c>
      <c r="B290" t="s">
        <v>6</v>
      </c>
      <c r="C290" t="s">
        <v>226</v>
      </c>
      <c r="D290" t="s">
        <v>225</v>
      </c>
      <c r="E290"/>
      <c r="F290"/>
      <c r="G290" t="s">
        <v>226</v>
      </c>
      <c r="H290" t="s">
        <v>225</v>
      </c>
      <c r="I290"/>
      <c r="W290" s="2"/>
      <c r="AI290" s="2"/>
      <c r="AK290" s="2"/>
    </row>
    <row r="291" spans="1:37" x14ac:dyDescent="0.25">
      <c r="A291" t="s">
        <v>600</v>
      </c>
      <c r="B291" t="s">
        <v>0</v>
      </c>
      <c r="C291" t="s">
        <v>225</v>
      </c>
      <c r="D291" t="s">
        <v>226</v>
      </c>
      <c r="E291" t="s">
        <v>226</v>
      </c>
      <c r="F291" t="s">
        <v>225</v>
      </c>
      <c r="G291" t="s">
        <v>226</v>
      </c>
      <c r="H291" t="s">
        <v>225</v>
      </c>
      <c r="I291"/>
      <c r="W291" s="2"/>
      <c r="AI291" s="2"/>
      <c r="AK291" s="2"/>
    </row>
    <row r="292" spans="1:37" x14ac:dyDescent="0.25">
      <c r="A292" t="s">
        <v>600</v>
      </c>
      <c r="B292" t="s">
        <v>6</v>
      </c>
      <c r="C292" t="s">
        <v>225</v>
      </c>
      <c r="D292" t="s">
        <v>226</v>
      </c>
      <c r="E292" t="s">
        <v>226</v>
      </c>
      <c r="F292" t="s">
        <v>225</v>
      </c>
      <c r="G292" t="s">
        <v>225</v>
      </c>
      <c r="H292" t="s">
        <v>225</v>
      </c>
      <c r="I292"/>
      <c r="W292" s="2"/>
      <c r="AI292" s="2"/>
      <c r="AK292" s="2"/>
    </row>
    <row r="293" spans="1:37" x14ac:dyDescent="0.25">
      <c r="A293" t="s">
        <v>400</v>
      </c>
      <c r="B293" t="s">
        <v>0</v>
      </c>
      <c r="C293" t="s">
        <v>226</v>
      </c>
      <c r="D293" t="s">
        <v>225</v>
      </c>
      <c r="E293"/>
      <c r="F293"/>
      <c r="G293" t="s">
        <v>226</v>
      </c>
      <c r="H293" t="s">
        <v>225</v>
      </c>
      <c r="I293"/>
      <c r="W293" s="2"/>
      <c r="AI293" s="2"/>
      <c r="AK293" s="2"/>
    </row>
    <row r="294" spans="1:37" x14ac:dyDescent="0.25">
      <c r="A294" t="s">
        <v>400</v>
      </c>
      <c r="B294" t="s">
        <v>6</v>
      </c>
      <c r="C294" t="s">
        <v>226</v>
      </c>
      <c r="D294" t="s">
        <v>225</v>
      </c>
      <c r="E294"/>
      <c r="F294"/>
      <c r="G294" t="s">
        <v>226</v>
      </c>
      <c r="H294" t="s">
        <v>226</v>
      </c>
      <c r="I294" t="s">
        <v>225</v>
      </c>
      <c r="W294" s="2"/>
      <c r="AI294" s="2"/>
      <c r="AK294" s="2"/>
    </row>
    <row r="295" spans="1:37" x14ac:dyDescent="0.25">
      <c r="A295" s="42" t="s">
        <v>664</v>
      </c>
      <c r="B295" s="42" t="s">
        <v>532</v>
      </c>
      <c r="C295" s="42" t="s">
        <v>532</v>
      </c>
      <c r="D295" s="42" t="s">
        <v>532</v>
      </c>
      <c r="E295" s="42" t="s">
        <v>532</v>
      </c>
      <c r="F295" s="42" t="s">
        <v>532</v>
      </c>
      <c r="G295" s="42" t="s">
        <v>532</v>
      </c>
      <c r="H295" s="42" t="s">
        <v>532</v>
      </c>
      <c r="I295" s="42" t="s">
        <v>532</v>
      </c>
      <c r="W295" s="2"/>
      <c r="AI295" s="2"/>
      <c r="AK295" s="2"/>
    </row>
    <row r="296" spans="1:37" x14ac:dyDescent="0.25">
      <c r="A296" t="s">
        <v>108</v>
      </c>
      <c r="B296" t="s">
        <v>0</v>
      </c>
      <c r="C296" t="s">
        <v>226</v>
      </c>
      <c r="D296" t="s">
        <v>225</v>
      </c>
      <c r="E296"/>
      <c r="F296"/>
      <c r="G296" t="s">
        <v>226</v>
      </c>
      <c r="H296" t="s">
        <v>225</v>
      </c>
      <c r="I296"/>
      <c r="W296" s="2"/>
      <c r="AI296" s="2"/>
      <c r="AK296" s="2"/>
    </row>
    <row r="297" spans="1:37" x14ac:dyDescent="0.25">
      <c r="A297" t="s">
        <v>108</v>
      </c>
      <c r="B297" t="s">
        <v>6</v>
      </c>
      <c r="C297" t="s">
        <v>226</v>
      </c>
      <c r="D297" t="s">
        <v>225</v>
      </c>
      <c r="E297"/>
      <c r="F297"/>
      <c r="G297" t="s">
        <v>226</v>
      </c>
      <c r="H297" t="s">
        <v>225</v>
      </c>
      <c r="I297"/>
      <c r="W297" s="2"/>
      <c r="AI297" s="2"/>
      <c r="AK297" s="2"/>
    </row>
    <row r="298" spans="1:37" x14ac:dyDescent="0.25">
      <c r="A298" t="s">
        <v>109</v>
      </c>
      <c r="B298" t="s">
        <v>0</v>
      </c>
      <c r="C298" t="s">
        <v>226</v>
      </c>
      <c r="D298" t="s">
        <v>225</v>
      </c>
      <c r="E298"/>
      <c r="F298"/>
      <c r="G298" t="s">
        <v>226</v>
      </c>
      <c r="H298" t="s">
        <v>225</v>
      </c>
      <c r="I298"/>
      <c r="W298" s="2"/>
      <c r="AI298" s="2"/>
      <c r="AK298" s="2"/>
    </row>
    <row r="299" spans="1:37" x14ac:dyDescent="0.25">
      <c r="A299" t="s">
        <v>109</v>
      </c>
      <c r="B299" t="s">
        <v>6</v>
      </c>
      <c r="C299" t="s">
        <v>226</v>
      </c>
      <c r="D299" t="s">
        <v>225</v>
      </c>
      <c r="E299"/>
      <c r="F299"/>
      <c r="G299" t="s">
        <v>226</v>
      </c>
      <c r="H299" t="s">
        <v>225</v>
      </c>
      <c r="I299"/>
      <c r="W299" s="2"/>
      <c r="AI299" s="2"/>
      <c r="AK299" s="2"/>
    </row>
    <row r="300" spans="1:37" x14ac:dyDescent="0.25">
      <c r="A300" t="s">
        <v>110</v>
      </c>
      <c r="B300" t="s">
        <v>0</v>
      </c>
      <c r="C300" t="s">
        <v>226</v>
      </c>
      <c r="D300" t="s">
        <v>225</v>
      </c>
      <c r="E300"/>
      <c r="F300"/>
      <c r="G300" t="s">
        <v>226</v>
      </c>
      <c r="H300" t="s">
        <v>225</v>
      </c>
      <c r="I300"/>
      <c r="W300" s="2"/>
      <c r="AI300" s="2"/>
      <c r="AK300" s="2"/>
    </row>
    <row r="301" spans="1:37" x14ac:dyDescent="0.25">
      <c r="A301" t="s">
        <v>110</v>
      </c>
      <c r="B301" t="s">
        <v>6</v>
      </c>
      <c r="C301" t="s">
        <v>226</v>
      </c>
      <c r="D301" t="s">
        <v>226</v>
      </c>
      <c r="E301" t="s">
        <v>226</v>
      </c>
      <c r="F301" t="s">
        <v>225</v>
      </c>
      <c r="G301" t="s">
        <v>226</v>
      </c>
      <c r="H301" t="s">
        <v>225</v>
      </c>
      <c r="I301"/>
      <c r="W301" s="2"/>
      <c r="AI301" s="2"/>
      <c r="AK301" s="2"/>
    </row>
    <row r="302" spans="1:37" x14ac:dyDescent="0.25">
      <c r="A302" t="s">
        <v>111</v>
      </c>
      <c r="B302" t="s">
        <v>0</v>
      </c>
      <c r="C302" t="s">
        <v>226</v>
      </c>
      <c r="D302" t="s">
        <v>225</v>
      </c>
      <c r="E302"/>
      <c r="F302"/>
      <c r="G302" t="s">
        <v>225</v>
      </c>
      <c r="H302" t="s">
        <v>225</v>
      </c>
      <c r="I302"/>
      <c r="W302" s="2"/>
      <c r="AI302" s="2"/>
      <c r="AK302" s="2"/>
    </row>
    <row r="303" spans="1:37" x14ac:dyDescent="0.25">
      <c r="A303" t="s">
        <v>111</v>
      </c>
      <c r="B303" t="s">
        <v>6</v>
      </c>
      <c r="C303" t="s">
        <v>226</v>
      </c>
      <c r="D303" t="s">
        <v>225</v>
      </c>
      <c r="E303"/>
      <c r="F303"/>
      <c r="G303" t="s">
        <v>225</v>
      </c>
      <c r="H303" t="s">
        <v>225</v>
      </c>
      <c r="I303"/>
      <c r="W303" s="2"/>
      <c r="AI303" s="2"/>
      <c r="AK303" s="2"/>
    </row>
    <row r="304" spans="1:37" x14ac:dyDescent="0.25">
      <c r="A304" t="s">
        <v>112</v>
      </c>
      <c r="B304" t="s">
        <v>0</v>
      </c>
      <c r="C304" t="s">
        <v>225</v>
      </c>
      <c r="D304" t="s">
        <v>225</v>
      </c>
      <c r="E304"/>
      <c r="F304"/>
      <c r="G304" t="s">
        <v>226</v>
      </c>
      <c r="H304" t="s">
        <v>225</v>
      </c>
      <c r="I304"/>
      <c r="W304" s="2"/>
      <c r="AI304" s="2"/>
      <c r="AK304" s="2"/>
    </row>
    <row r="305" spans="1:37" x14ac:dyDescent="0.25">
      <c r="A305" t="s">
        <v>112</v>
      </c>
      <c r="B305" t="s">
        <v>6</v>
      </c>
      <c r="C305" t="s">
        <v>226</v>
      </c>
      <c r="D305" t="s">
        <v>225</v>
      </c>
      <c r="E305"/>
      <c r="F305"/>
      <c r="G305" t="s">
        <v>226</v>
      </c>
      <c r="H305" t="s">
        <v>225</v>
      </c>
      <c r="I305"/>
      <c r="W305" s="2"/>
      <c r="AI305" s="2"/>
      <c r="AK305" s="2"/>
    </row>
    <row r="306" spans="1:37" x14ac:dyDescent="0.25">
      <c r="A306" t="s">
        <v>113</v>
      </c>
      <c r="B306" t="s">
        <v>0</v>
      </c>
      <c r="C306" t="s">
        <v>226</v>
      </c>
      <c r="D306" t="s">
        <v>225</v>
      </c>
      <c r="E306"/>
      <c r="F306"/>
      <c r="G306" t="s">
        <v>226</v>
      </c>
      <c r="H306" t="s">
        <v>225</v>
      </c>
      <c r="I306"/>
      <c r="W306" s="2"/>
      <c r="AI306" s="2"/>
      <c r="AK306" s="2"/>
    </row>
    <row r="307" spans="1:37" x14ac:dyDescent="0.25">
      <c r="A307" t="s">
        <v>113</v>
      </c>
      <c r="B307" t="s">
        <v>6</v>
      </c>
      <c r="C307" t="s">
        <v>226</v>
      </c>
      <c r="D307" t="s">
        <v>225</v>
      </c>
      <c r="E307"/>
      <c r="F307"/>
      <c r="G307" t="s">
        <v>226</v>
      </c>
      <c r="H307" t="s">
        <v>225</v>
      </c>
      <c r="I307"/>
      <c r="W307" s="2"/>
      <c r="AI307" s="2"/>
      <c r="AK307" s="2"/>
    </row>
    <row r="308" spans="1:37" x14ac:dyDescent="0.25">
      <c r="A308" t="s">
        <v>114</v>
      </c>
      <c r="B308" t="s">
        <v>0</v>
      </c>
      <c r="C308" t="s">
        <v>225</v>
      </c>
      <c r="D308" t="s">
        <v>226</v>
      </c>
      <c r="E308" t="s">
        <v>226</v>
      </c>
      <c r="F308" t="s">
        <v>225</v>
      </c>
      <c r="G308" t="s">
        <v>226</v>
      </c>
      <c r="H308" t="s">
        <v>226</v>
      </c>
      <c r="I308" t="s">
        <v>225</v>
      </c>
      <c r="W308" s="2"/>
      <c r="AI308" s="2"/>
      <c r="AK308" s="2"/>
    </row>
    <row r="309" spans="1:37" x14ac:dyDescent="0.25">
      <c r="A309" t="s">
        <v>114</v>
      </c>
      <c r="B309" t="s">
        <v>6</v>
      </c>
      <c r="C309" t="s">
        <v>225</v>
      </c>
      <c r="D309" t="s">
        <v>226</v>
      </c>
      <c r="E309" t="s">
        <v>226</v>
      </c>
      <c r="F309" t="s">
        <v>225</v>
      </c>
      <c r="G309" t="s">
        <v>226</v>
      </c>
      <c r="H309" t="s">
        <v>226</v>
      </c>
      <c r="I309" t="s">
        <v>225</v>
      </c>
      <c r="W309" s="2"/>
      <c r="AI309" s="2"/>
      <c r="AK309" s="2"/>
    </row>
    <row r="310" spans="1:37" x14ac:dyDescent="0.25">
      <c r="A310" t="s">
        <v>115</v>
      </c>
      <c r="B310" t="s">
        <v>0</v>
      </c>
      <c r="C310" t="s">
        <v>226</v>
      </c>
      <c r="D310" t="s">
        <v>225</v>
      </c>
      <c r="E310"/>
      <c r="F310"/>
      <c r="G310" t="s">
        <v>226</v>
      </c>
      <c r="H310" t="s">
        <v>225</v>
      </c>
      <c r="I310"/>
      <c r="W310" s="2"/>
      <c r="AI310" s="2"/>
      <c r="AK310" s="2"/>
    </row>
    <row r="311" spans="1:37" x14ac:dyDescent="0.25">
      <c r="A311" t="s">
        <v>115</v>
      </c>
      <c r="B311" t="s">
        <v>6</v>
      </c>
      <c r="C311" t="s">
        <v>226</v>
      </c>
      <c r="D311" t="s">
        <v>225</v>
      </c>
      <c r="E311"/>
      <c r="F311"/>
      <c r="G311" t="s">
        <v>226</v>
      </c>
      <c r="H311" t="s">
        <v>225</v>
      </c>
      <c r="I311"/>
      <c r="W311" s="2"/>
      <c r="AI311" s="2"/>
      <c r="AK311" s="2"/>
    </row>
    <row r="312" spans="1:37" x14ac:dyDescent="0.25">
      <c r="A312" t="s">
        <v>116</v>
      </c>
      <c r="B312" t="s">
        <v>0</v>
      </c>
      <c r="C312" t="s">
        <v>225</v>
      </c>
      <c r="D312" t="s">
        <v>226</v>
      </c>
      <c r="E312" t="s">
        <v>226</v>
      </c>
      <c r="F312" t="s">
        <v>225</v>
      </c>
      <c r="G312" t="s">
        <v>226</v>
      </c>
      <c r="H312" t="s">
        <v>225</v>
      </c>
      <c r="I312"/>
      <c r="W312" s="2"/>
      <c r="AI312" s="2"/>
      <c r="AK312" s="2"/>
    </row>
    <row r="313" spans="1:37" x14ac:dyDescent="0.25">
      <c r="A313" t="s">
        <v>116</v>
      </c>
      <c r="B313" t="s">
        <v>6</v>
      </c>
      <c r="C313" t="s">
        <v>225</v>
      </c>
      <c r="D313" t="s">
        <v>226</v>
      </c>
      <c r="E313" t="s">
        <v>226</v>
      </c>
      <c r="F313" t="s">
        <v>225</v>
      </c>
      <c r="G313" t="s">
        <v>225</v>
      </c>
      <c r="H313" t="s">
        <v>226</v>
      </c>
      <c r="I313" t="s">
        <v>225</v>
      </c>
      <c r="W313" s="2"/>
      <c r="AI313" s="2"/>
      <c r="AK313" s="2"/>
    </row>
    <row r="314" spans="1:37" x14ac:dyDescent="0.25">
      <c r="A314" t="s">
        <v>117</v>
      </c>
      <c r="B314" t="s">
        <v>0</v>
      </c>
      <c r="C314" t="s">
        <v>226</v>
      </c>
      <c r="D314" t="s">
        <v>225</v>
      </c>
      <c r="E314"/>
      <c r="F314"/>
      <c r="G314" t="s">
        <v>226</v>
      </c>
      <c r="H314" t="s">
        <v>225</v>
      </c>
      <c r="I314"/>
      <c r="W314" s="2"/>
      <c r="AI314" s="2"/>
      <c r="AK314" s="2"/>
    </row>
    <row r="315" spans="1:37" x14ac:dyDescent="0.25">
      <c r="A315" t="s">
        <v>117</v>
      </c>
      <c r="B315" t="s">
        <v>6</v>
      </c>
      <c r="C315" t="s">
        <v>225</v>
      </c>
      <c r="D315" t="s">
        <v>225</v>
      </c>
      <c r="E315"/>
      <c r="F315"/>
      <c r="G315" t="s">
        <v>226</v>
      </c>
      <c r="H315" t="s">
        <v>225</v>
      </c>
      <c r="I315"/>
    </row>
    <row r="316" spans="1:37" x14ac:dyDescent="0.25">
      <c r="A316" t="s">
        <v>118</v>
      </c>
      <c r="B316" t="s">
        <v>0</v>
      </c>
      <c r="C316" t="s">
        <v>226</v>
      </c>
      <c r="D316" t="s">
        <v>225</v>
      </c>
      <c r="E316"/>
      <c r="F316"/>
      <c r="G316" t="s">
        <v>226</v>
      </c>
      <c r="H316" t="s">
        <v>225</v>
      </c>
      <c r="I316"/>
      <c r="W316" s="2"/>
      <c r="AI316" s="2"/>
      <c r="AK316" s="2"/>
    </row>
    <row r="317" spans="1:37" x14ac:dyDescent="0.25">
      <c r="A317" t="s">
        <v>118</v>
      </c>
      <c r="B317" t="s">
        <v>6</v>
      </c>
      <c r="C317" t="s">
        <v>226</v>
      </c>
      <c r="D317" t="s">
        <v>225</v>
      </c>
      <c r="E317"/>
      <c r="F317"/>
      <c r="G317" t="s">
        <v>226</v>
      </c>
      <c r="H317" t="s">
        <v>225</v>
      </c>
      <c r="I317"/>
      <c r="W317" s="2"/>
      <c r="AI317" s="2"/>
      <c r="AK317" s="2"/>
    </row>
    <row r="318" spans="1:37" x14ac:dyDescent="0.25">
      <c r="A318" t="s">
        <v>119</v>
      </c>
      <c r="B318" t="s">
        <v>0</v>
      </c>
      <c r="C318" t="s">
        <v>226</v>
      </c>
      <c r="D318" t="s">
        <v>225</v>
      </c>
      <c r="E318"/>
      <c r="F318"/>
      <c r="G318" t="s">
        <v>226</v>
      </c>
      <c r="H318" t="s">
        <v>225</v>
      </c>
      <c r="I318"/>
    </row>
    <row r="319" spans="1:37" x14ac:dyDescent="0.25">
      <c r="A319" t="s">
        <v>119</v>
      </c>
      <c r="B319" t="s">
        <v>6</v>
      </c>
      <c r="C319" t="s">
        <v>226</v>
      </c>
      <c r="D319" t="s">
        <v>225</v>
      </c>
      <c r="E319"/>
      <c r="F319"/>
      <c r="G319" t="s">
        <v>226</v>
      </c>
      <c r="H319" t="s">
        <v>225</v>
      </c>
      <c r="I319"/>
      <c r="W319" s="2"/>
      <c r="AI319" s="2"/>
      <c r="AK319" s="2"/>
    </row>
    <row r="320" spans="1:37" x14ac:dyDescent="0.25">
      <c r="A320" t="s">
        <v>401</v>
      </c>
      <c r="B320" t="s">
        <v>0</v>
      </c>
      <c r="C320" t="s">
        <v>226</v>
      </c>
      <c r="D320" t="s">
        <v>226</v>
      </c>
      <c r="E320" t="s">
        <v>225</v>
      </c>
      <c r="F320" t="s">
        <v>225</v>
      </c>
      <c r="G320" t="s">
        <v>226</v>
      </c>
      <c r="H320" t="s">
        <v>225</v>
      </c>
      <c r="I320"/>
      <c r="W320" s="2"/>
      <c r="AI320" s="2"/>
      <c r="AK320" s="2"/>
    </row>
    <row r="321" spans="1:37" x14ac:dyDescent="0.25">
      <c r="A321" t="s">
        <v>401</v>
      </c>
      <c r="B321" t="s">
        <v>6</v>
      </c>
      <c r="C321" t="s">
        <v>226</v>
      </c>
      <c r="D321" t="s">
        <v>226</v>
      </c>
      <c r="E321" t="s">
        <v>225</v>
      </c>
      <c r="F321" t="s">
        <v>225</v>
      </c>
      <c r="G321" t="s">
        <v>226</v>
      </c>
      <c r="H321" t="s">
        <v>226</v>
      </c>
      <c r="I321" t="s">
        <v>225</v>
      </c>
      <c r="W321" s="2"/>
      <c r="AI321" s="2"/>
      <c r="AK321" s="2"/>
    </row>
    <row r="322" spans="1:37" x14ac:dyDescent="0.25">
      <c r="A322" t="s">
        <v>120</v>
      </c>
      <c r="B322" t="s">
        <v>0</v>
      </c>
      <c r="C322" t="s">
        <v>226</v>
      </c>
      <c r="D322" t="s">
        <v>225</v>
      </c>
      <c r="E322"/>
      <c r="F322"/>
      <c r="G322" t="s">
        <v>226</v>
      </c>
      <c r="H322" t="s">
        <v>225</v>
      </c>
      <c r="I322"/>
      <c r="W322" s="2"/>
      <c r="AI322" s="2"/>
      <c r="AK322" s="2"/>
    </row>
    <row r="323" spans="1:37" x14ac:dyDescent="0.25">
      <c r="A323" t="s">
        <v>120</v>
      </c>
      <c r="B323" t="s">
        <v>6</v>
      </c>
      <c r="C323" t="s">
        <v>226</v>
      </c>
      <c r="D323" t="s">
        <v>225</v>
      </c>
      <c r="E323"/>
      <c r="F323"/>
      <c r="G323" t="s">
        <v>226</v>
      </c>
      <c r="H323" t="s">
        <v>225</v>
      </c>
      <c r="I323"/>
      <c r="W323" s="2"/>
      <c r="AI323" s="2"/>
      <c r="AK323" s="2"/>
    </row>
    <row r="324" spans="1:37" x14ac:dyDescent="0.25">
      <c r="A324" t="s">
        <v>665</v>
      </c>
      <c r="B324" t="s">
        <v>0</v>
      </c>
      <c r="C324" t="s">
        <v>226</v>
      </c>
      <c r="D324" t="s">
        <v>226</v>
      </c>
      <c r="E324" t="s">
        <v>226</v>
      </c>
      <c r="F324" t="s">
        <v>226</v>
      </c>
      <c r="G324" t="s">
        <v>226</v>
      </c>
      <c r="H324" t="s">
        <v>225</v>
      </c>
      <c r="I324"/>
      <c r="W324" s="2"/>
      <c r="AI324" s="2"/>
      <c r="AK324" s="2"/>
    </row>
    <row r="325" spans="1:37" x14ac:dyDescent="0.25">
      <c r="A325" t="s">
        <v>665</v>
      </c>
      <c r="B325" t="s">
        <v>6</v>
      </c>
      <c r="C325" t="s">
        <v>226</v>
      </c>
      <c r="D325" t="s">
        <v>225</v>
      </c>
      <c r="E325"/>
      <c r="F325"/>
      <c r="G325" t="s">
        <v>226</v>
      </c>
      <c r="H325" t="s">
        <v>225</v>
      </c>
      <c r="I325"/>
      <c r="W325" s="2"/>
      <c r="AI325" s="2"/>
      <c r="AK325" s="2"/>
    </row>
    <row r="326" spans="1:37" x14ac:dyDescent="0.25">
      <c r="A326" t="s">
        <v>402</v>
      </c>
      <c r="B326" t="s">
        <v>0</v>
      </c>
      <c r="C326" t="s">
        <v>225</v>
      </c>
      <c r="D326" t="s">
        <v>225</v>
      </c>
      <c r="E326"/>
      <c r="F326"/>
      <c r="G326" t="s">
        <v>226</v>
      </c>
      <c r="H326" t="s">
        <v>226</v>
      </c>
      <c r="I326" t="s">
        <v>225</v>
      </c>
      <c r="W326" s="2"/>
      <c r="AI326" s="2"/>
      <c r="AK326" s="2"/>
    </row>
    <row r="327" spans="1:37" x14ac:dyDescent="0.25">
      <c r="A327" t="s">
        <v>402</v>
      </c>
      <c r="B327" t="s">
        <v>6</v>
      </c>
      <c r="C327" t="s">
        <v>225</v>
      </c>
      <c r="D327" t="s">
        <v>225</v>
      </c>
      <c r="E327"/>
      <c r="F327"/>
      <c r="G327" t="s">
        <v>226</v>
      </c>
      <c r="H327" t="s">
        <v>226</v>
      </c>
      <c r="I327" t="s">
        <v>225</v>
      </c>
      <c r="W327" s="2"/>
      <c r="AI327" s="2"/>
      <c r="AK327" s="2"/>
    </row>
    <row r="328" spans="1:37" x14ac:dyDescent="0.25">
      <c r="A328" t="s">
        <v>666</v>
      </c>
      <c r="B328" t="s">
        <v>0</v>
      </c>
      <c r="C328" t="s">
        <v>226</v>
      </c>
      <c r="D328" t="s">
        <v>225</v>
      </c>
      <c r="E328"/>
      <c r="F328"/>
      <c r="G328" t="s">
        <v>226</v>
      </c>
      <c r="H328" t="s">
        <v>225</v>
      </c>
      <c r="I328"/>
      <c r="W328" s="2"/>
      <c r="AI328" s="2"/>
      <c r="AK328" s="2"/>
    </row>
    <row r="329" spans="1:37" x14ac:dyDescent="0.25">
      <c r="A329" t="s">
        <v>666</v>
      </c>
      <c r="B329" t="s">
        <v>6</v>
      </c>
      <c r="C329" t="s">
        <v>226</v>
      </c>
      <c r="D329" t="s">
        <v>225</v>
      </c>
      <c r="E329"/>
      <c r="F329"/>
      <c r="G329" t="s">
        <v>226</v>
      </c>
      <c r="H329" t="s">
        <v>225</v>
      </c>
      <c r="I329"/>
      <c r="W329" s="2"/>
      <c r="AI329" s="2"/>
      <c r="AK329" s="2"/>
    </row>
    <row r="330" spans="1:37" x14ac:dyDescent="0.25">
      <c r="A330" t="s">
        <v>121</v>
      </c>
      <c r="B330" t="s">
        <v>0</v>
      </c>
      <c r="C330" t="s">
        <v>226</v>
      </c>
      <c r="D330" t="s">
        <v>225</v>
      </c>
      <c r="E330"/>
      <c r="F330"/>
      <c r="G330" t="s">
        <v>226</v>
      </c>
      <c r="H330" t="s">
        <v>225</v>
      </c>
      <c r="I330"/>
      <c r="W330" s="2"/>
      <c r="AI330" s="2"/>
      <c r="AK330" s="2"/>
    </row>
    <row r="331" spans="1:37" x14ac:dyDescent="0.25">
      <c r="A331" t="s">
        <v>121</v>
      </c>
      <c r="B331" t="s">
        <v>6</v>
      </c>
      <c r="C331" t="s">
        <v>225</v>
      </c>
      <c r="D331" t="s">
        <v>225</v>
      </c>
      <c r="E331"/>
      <c r="F331"/>
      <c r="G331" t="s">
        <v>226</v>
      </c>
      <c r="H331" t="s">
        <v>225</v>
      </c>
      <c r="I331"/>
      <c r="W331" s="2"/>
      <c r="AI331" s="2"/>
      <c r="AK331" s="2"/>
    </row>
    <row r="332" spans="1:37" x14ac:dyDescent="0.25">
      <c r="A332" t="s">
        <v>122</v>
      </c>
      <c r="B332" t="s">
        <v>0</v>
      </c>
      <c r="C332" t="s">
        <v>226</v>
      </c>
      <c r="D332" t="s">
        <v>225</v>
      </c>
      <c r="E332"/>
      <c r="F332"/>
      <c r="G332" t="s">
        <v>226</v>
      </c>
      <c r="H332" t="s">
        <v>226</v>
      </c>
      <c r="I332" t="s">
        <v>225</v>
      </c>
      <c r="W332" s="2"/>
      <c r="AI332" s="2"/>
      <c r="AK332" s="2"/>
    </row>
    <row r="333" spans="1:37" x14ac:dyDescent="0.25">
      <c r="A333" t="s">
        <v>122</v>
      </c>
      <c r="B333" t="s">
        <v>6</v>
      </c>
      <c r="C333" t="s">
        <v>226</v>
      </c>
      <c r="D333" t="s">
        <v>225</v>
      </c>
      <c r="E333"/>
      <c r="F333"/>
      <c r="G333" t="s">
        <v>226</v>
      </c>
      <c r="H333" t="s">
        <v>225</v>
      </c>
      <c r="I333"/>
      <c r="W333" s="2"/>
      <c r="AI333" s="2"/>
      <c r="AK333" s="2"/>
    </row>
    <row r="334" spans="1:37" x14ac:dyDescent="0.25">
      <c r="A334" t="s">
        <v>403</v>
      </c>
      <c r="B334" t="s">
        <v>0</v>
      </c>
      <c r="C334" t="s">
        <v>226</v>
      </c>
      <c r="D334" t="s">
        <v>225</v>
      </c>
      <c r="E334"/>
      <c r="F334"/>
      <c r="G334" t="s">
        <v>226</v>
      </c>
      <c r="H334" t="s">
        <v>225</v>
      </c>
      <c r="I334"/>
      <c r="W334" s="2"/>
      <c r="AI334" s="2"/>
      <c r="AK334" s="2"/>
    </row>
    <row r="335" spans="1:37" x14ac:dyDescent="0.25">
      <c r="A335" t="s">
        <v>403</v>
      </c>
      <c r="B335" t="s">
        <v>6</v>
      </c>
      <c r="C335" t="s">
        <v>226</v>
      </c>
      <c r="D335" t="s">
        <v>225</v>
      </c>
      <c r="E335"/>
      <c r="F335"/>
      <c r="G335" t="s">
        <v>226</v>
      </c>
      <c r="H335" t="s">
        <v>225</v>
      </c>
      <c r="I335"/>
      <c r="W335" s="2"/>
      <c r="AI335" s="2"/>
      <c r="AK335" s="2"/>
    </row>
    <row r="336" spans="1:37" x14ac:dyDescent="0.25">
      <c r="A336" t="s">
        <v>123</v>
      </c>
      <c r="B336" t="s">
        <v>0</v>
      </c>
      <c r="C336" t="s">
        <v>226</v>
      </c>
      <c r="D336" t="s">
        <v>225</v>
      </c>
      <c r="E336"/>
      <c r="F336"/>
      <c r="G336" t="s">
        <v>226</v>
      </c>
      <c r="H336" t="s">
        <v>225</v>
      </c>
      <c r="I336"/>
      <c r="W336" s="2"/>
      <c r="AI336" s="2"/>
      <c r="AK336" s="2"/>
    </row>
    <row r="337" spans="1:37" x14ac:dyDescent="0.25">
      <c r="A337" t="s">
        <v>123</v>
      </c>
      <c r="B337" t="s">
        <v>6</v>
      </c>
      <c r="C337" t="s">
        <v>226</v>
      </c>
      <c r="D337" t="s">
        <v>225</v>
      </c>
      <c r="E337"/>
      <c r="F337"/>
      <c r="G337" t="s">
        <v>226</v>
      </c>
      <c r="H337" t="s">
        <v>225</v>
      </c>
      <c r="I337"/>
      <c r="W337" s="2"/>
      <c r="AI337" s="2"/>
      <c r="AK337" s="2"/>
    </row>
    <row r="338" spans="1:37" x14ac:dyDescent="0.25">
      <c r="A338" t="s">
        <v>124</v>
      </c>
      <c r="B338" t="s">
        <v>0</v>
      </c>
      <c r="C338" t="s">
        <v>226</v>
      </c>
      <c r="D338" t="s">
        <v>225</v>
      </c>
      <c r="E338"/>
      <c r="F338"/>
      <c r="G338" t="s">
        <v>226</v>
      </c>
      <c r="H338" t="s">
        <v>225</v>
      </c>
      <c r="I338"/>
      <c r="W338" s="2"/>
      <c r="AI338" s="2"/>
      <c r="AK338" s="2"/>
    </row>
    <row r="339" spans="1:37" x14ac:dyDescent="0.25">
      <c r="A339" t="s">
        <v>124</v>
      </c>
      <c r="B339" t="s">
        <v>6</v>
      </c>
      <c r="C339" t="s">
        <v>226</v>
      </c>
      <c r="D339" t="s">
        <v>225</v>
      </c>
      <c r="E339"/>
      <c r="F339"/>
      <c r="G339" t="s">
        <v>226</v>
      </c>
      <c r="H339" t="s">
        <v>225</v>
      </c>
      <c r="I339"/>
      <c r="W339" s="2"/>
      <c r="AI339" s="2"/>
      <c r="AK339" s="2"/>
    </row>
    <row r="340" spans="1:37" x14ac:dyDescent="0.25">
      <c r="A340" t="s">
        <v>125</v>
      </c>
      <c r="B340" t="s">
        <v>0</v>
      </c>
      <c r="C340" t="s">
        <v>226</v>
      </c>
      <c r="D340" t="s">
        <v>225</v>
      </c>
      <c r="E340"/>
      <c r="F340"/>
      <c r="G340" t="s">
        <v>226</v>
      </c>
      <c r="H340" t="s">
        <v>225</v>
      </c>
      <c r="I340"/>
      <c r="W340" s="2"/>
      <c r="AI340" s="2"/>
      <c r="AK340" s="2"/>
    </row>
    <row r="341" spans="1:37" x14ac:dyDescent="0.25">
      <c r="A341" t="s">
        <v>125</v>
      </c>
      <c r="B341" t="s">
        <v>6</v>
      </c>
      <c r="C341" t="s">
        <v>225</v>
      </c>
      <c r="D341" t="s">
        <v>225</v>
      </c>
      <c r="E341"/>
      <c r="F341"/>
      <c r="G341" t="s">
        <v>226</v>
      </c>
      <c r="H341" t="s">
        <v>226</v>
      </c>
      <c r="I341" t="s">
        <v>225</v>
      </c>
      <c r="W341" s="2"/>
      <c r="AI341" s="2"/>
      <c r="AK341" s="2"/>
    </row>
    <row r="342" spans="1:37" x14ac:dyDescent="0.25">
      <c r="A342" t="s">
        <v>126</v>
      </c>
      <c r="B342" t="s">
        <v>0</v>
      </c>
      <c r="C342" t="s">
        <v>226</v>
      </c>
      <c r="D342" t="s">
        <v>225</v>
      </c>
      <c r="E342"/>
      <c r="F342"/>
      <c r="G342" t="s">
        <v>226</v>
      </c>
      <c r="H342" t="s">
        <v>226</v>
      </c>
      <c r="I342" t="s">
        <v>225</v>
      </c>
      <c r="W342" s="2"/>
      <c r="AI342" s="2"/>
      <c r="AK342" s="2"/>
    </row>
    <row r="343" spans="1:37" x14ac:dyDescent="0.25">
      <c r="A343" t="s">
        <v>126</v>
      </c>
      <c r="B343" t="s">
        <v>6</v>
      </c>
      <c r="C343" t="s">
        <v>226</v>
      </c>
      <c r="D343" t="s">
        <v>225</v>
      </c>
      <c r="E343"/>
      <c r="F343"/>
      <c r="G343" t="s">
        <v>226</v>
      </c>
      <c r="H343" t="s">
        <v>226</v>
      </c>
      <c r="I343" t="s">
        <v>225</v>
      </c>
      <c r="W343" s="2"/>
      <c r="AI343" s="2"/>
      <c r="AK343" s="2"/>
    </row>
    <row r="344" spans="1:37" x14ac:dyDescent="0.25">
      <c r="A344" t="s">
        <v>127</v>
      </c>
      <c r="B344" t="s">
        <v>0</v>
      </c>
      <c r="C344" t="s">
        <v>225</v>
      </c>
      <c r="D344" t="s">
        <v>226</v>
      </c>
      <c r="E344" t="s">
        <v>226</v>
      </c>
      <c r="F344" t="s">
        <v>226</v>
      </c>
      <c r="G344" t="s">
        <v>226</v>
      </c>
      <c r="H344" t="s">
        <v>225</v>
      </c>
      <c r="I344"/>
      <c r="W344" s="2"/>
      <c r="AI344" s="2"/>
      <c r="AK344" s="2"/>
    </row>
    <row r="345" spans="1:37" x14ac:dyDescent="0.25">
      <c r="A345" t="s">
        <v>127</v>
      </c>
      <c r="B345" t="s">
        <v>6</v>
      </c>
      <c r="C345" t="s">
        <v>226</v>
      </c>
      <c r="D345" t="s">
        <v>226</v>
      </c>
      <c r="E345" t="s">
        <v>226</v>
      </c>
      <c r="F345" t="s">
        <v>226</v>
      </c>
      <c r="G345" t="s">
        <v>226</v>
      </c>
      <c r="H345" t="s">
        <v>225</v>
      </c>
      <c r="I345"/>
      <c r="W345" s="2"/>
      <c r="AI345" s="2"/>
      <c r="AK345" s="2"/>
    </row>
    <row r="346" spans="1:37" x14ac:dyDescent="0.25">
      <c r="A346" t="s">
        <v>128</v>
      </c>
      <c r="B346" t="s">
        <v>0</v>
      </c>
      <c r="C346" t="s">
        <v>226</v>
      </c>
      <c r="D346" t="s">
        <v>225</v>
      </c>
      <c r="E346"/>
      <c r="F346"/>
      <c r="G346" t="s">
        <v>226</v>
      </c>
      <c r="H346" t="s">
        <v>225</v>
      </c>
      <c r="I346"/>
      <c r="W346" s="2"/>
      <c r="AI346" s="2"/>
      <c r="AK346" s="2"/>
    </row>
    <row r="347" spans="1:37" x14ac:dyDescent="0.25">
      <c r="A347" t="s">
        <v>128</v>
      </c>
      <c r="B347" t="s">
        <v>6</v>
      </c>
      <c r="C347" t="s">
        <v>226</v>
      </c>
      <c r="D347" t="s">
        <v>225</v>
      </c>
      <c r="E347"/>
      <c r="F347"/>
      <c r="G347" t="s">
        <v>226</v>
      </c>
      <c r="H347" t="s">
        <v>225</v>
      </c>
      <c r="I347"/>
      <c r="W347" s="2"/>
      <c r="AI347" s="2"/>
      <c r="AK347" s="2"/>
    </row>
    <row r="348" spans="1:37" x14ac:dyDescent="0.25">
      <c r="A348" t="s">
        <v>129</v>
      </c>
      <c r="B348" t="s">
        <v>0</v>
      </c>
      <c r="C348" t="s">
        <v>226</v>
      </c>
      <c r="D348" t="s">
        <v>225</v>
      </c>
      <c r="E348"/>
      <c r="F348"/>
      <c r="G348" t="s">
        <v>226</v>
      </c>
      <c r="H348" t="s">
        <v>225</v>
      </c>
      <c r="I348"/>
      <c r="W348" s="2"/>
      <c r="AI348" s="2"/>
      <c r="AK348" s="2"/>
    </row>
    <row r="349" spans="1:37" x14ac:dyDescent="0.25">
      <c r="A349" t="s">
        <v>129</v>
      </c>
      <c r="B349" t="s">
        <v>6</v>
      </c>
      <c r="C349" t="s">
        <v>226</v>
      </c>
      <c r="D349" t="s">
        <v>225</v>
      </c>
      <c r="E349"/>
      <c r="F349"/>
      <c r="G349" t="s">
        <v>226</v>
      </c>
      <c r="H349" t="s">
        <v>225</v>
      </c>
      <c r="I349"/>
      <c r="W349" s="2"/>
      <c r="AI349" s="2"/>
      <c r="AK349" s="2"/>
    </row>
    <row r="350" spans="1:37" x14ac:dyDescent="0.25">
      <c r="A350" t="s">
        <v>130</v>
      </c>
      <c r="B350" t="s">
        <v>0</v>
      </c>
      <c r="C350" t="s">
        <v>225</v>
      </c>
      <c r="D350" t="s">
        <v>225</v>
      </c>
      <c r="E350"/>
      <c r="F350"/>
      <c r="G350" t="s">
        <v>226</v>
      </c>
      <c r="H350" t="s">
        <v>225</v>
      </c>
      <c r="I350"/>
      <c r="W350" s="2"/>
      <c r="AI350" s="2"/>
      <c r="AK350" s="2"/>
    </row>
    <row r="351" spans="1:37" x14ac:dyDescent="0.25">
      <c r="A351" t="s">
        <v>130</v>
      </c>
      <c r="B351" t="s">
        <v>6</v>
      </c>
      <c r="C351" t="s">
        <v>225</v>
      </c>
      <c r="D351" t="s">
        <v>226</v>
      </c>
      <c r="E351" t="s">
        <v>226</v>
      </c>
      <c r="F351" t="s">
        <v>225</v>
      </c>
      <c r="G351" t="s">
        <v>226</v>
      </c>
      <c r="H351" t="s">
        <v>225</v>
      </c>
      <c r="I351"/>
      <c r="W351" s="2"/>
      <c r="AI351" s="2"/>
      <c r="AK351" s="2"/>
    </row>
    <row r="352" spans="1:37" x14ac:dyDescent="0.25">
      <c r="A352" t="s">
        <v>131</v>
      </c>
      <c r="B352" t="s">
        <v>0</v>
      </c>
      <c r="C352" t="s">
        <v>226</v>
      </c>
      <c r="D352" t="s">
        <v>225</v>
      </c>
      <c r="E352"/>
      <c r="F352"/>
      <c r="G352" t="s">
        <v>226</v>
      </c>
      <c r="H352" t="s">
        <v>225</v>
      </c>
      <c r="I352"/>
      <c r="W352" s="2"/>
      <c r="AI352" s="2"/>
      <c r="AK352" s="2"/>
    </row>
    <row r="353" spans="1:37" x14ac:dyDescent="0.25">
      <c r="A353" t="s">
        <v>131</v>
      </c>
      <c r="B353" t="s">
        <v>6</v>
      </c>
      <c r="C353" t="s">
        <v>226</v>
      </c>
      <c r="D353" t="s">
        <v>225</v>
      </c>
      <c r="E353"/>
      <c r="F353"/>
      <c r="G353" t="s">
        <v>226</v>
      </c>
      <c r="H353" t="s">
        <v>225</v>
      </c>
      <c r="I353"/>
      <c r="W353" s="2"/>
      <c r="AI353" s="2"/>
      <c r="AK353" s="2"/>
    </row>
    <row r="354" spans="1:37" x14ac:dyDescent="0.25">
      <c r="A354" t="s">
        <v>132</v>
      </c>
      <c r="B354" t="s">
        <v>0</v>
      </c>
      <c r="C354" t="s">
        <v>225</v>
      </c>
      <c r="D354" t="s">
        <v>225</v>
      </c>
      <c r="E354"/>
      <c r="F354"/>
      <c r="G354" t="s">
        <v>226</v>
      </c>
      <c r="H354" t="s">
        <v>226</v>
      </c>
      <c r="I354" t="s">
        <v>225</v>
      </c>
      <c r="W354" s="2"/>
      <c r="AI354" s="2"/>
      <c r="AK354" s="2"/>
    </row>
    <row r="355" spans="1:37" x14ac:dyDescent="0.25">
      <c r="A355" t="s">
        <v>132</v>
      </c>
      <c r="B355" t="s">
        <v>6</v>
      </c>
      <c r="C355" t="s">
        <v>225</v>
      </c>
      <c r="D355" t="s">
        <v>225</v>
      </c>
      <c r="E355"/>
      <c r="F355"/>
      <c r="G355" t="s">
        <v>226</v>
      </c>
      <c r="H355" t="s">
        <v>226</v>
      </c>
      <c r="I355" t="s">
        <v>225</v>
      </c>
      <c r="W355" s="2"/>
      <c r="AI355" s="2"/>
      <c r="AK355" s="2"/>
    </row>
    <row r="356" spans="1:37" x14ac:dyDescent="0.25">
      <c r="A356" t="s">
        <v>133</v>
      </c>
      <c r="B356" t="s">
        <v>0</v>
      </c>
      <c r="C356" t="s">
        <v>226</v>
      </c>
      <c r="D356" t="s">
        <v>226</v>
      </c>
      <c r="E356" t="s">
        <v>226</v>
      </c>
      <c r="F356" t="s">
        <v>225</v>
      </c>
      <c r="G356" t="s">
        <v>226</v>
      </c>
      <c r="H356" t="s">
        <v>225</v>
      </c>
      <c r="I356"/>
      <c r="W356" s="2"/>
      <c r="AI356" s="2"/>
      <c r="AK356" s="2"/>
    </row>
    <row r="357" spans="1:37" x14ac:dyDescent="0.25">
      <c r="A357" t="s">
        <v>133</v>
      </c>
      <c r="B357" t="s">
        <v>6</v>
      </c>
      <c r="C357" t="s">
        <v>225</v>
      </c>
      <c r="D357" t="s">
        <v>226</v>
      </c>
      <c r="E357" t="s">
        <v>226</v>
      </c>
      <c r="F357" t="s">
        <v>225</v>
      </c>
      <c r="G357" t="s">
        <v>226</v>
      </c>
      <c r="H357" t="s">
        <v>225</v>
      </c>
      <c r="I357"/>
      <c r="W357" s="2"/>
      <c r="AI357" s="2"/>
      <c r="AK357" s="2"/>
    </row>
    <row r="358" spans="1:37" x14ac:dyDescent="0.25">
      <c r="A358" t="s">
        <v>134</v>
      </c>
      <c r="B358" t="s">
        <v>0</v>
      </c>
      <c r="C358" t="s">
        <v>226</v>
      </c>
      <c r="D358" t="s">
        <v>225</v>
      </c>
      <c r="E358"/>
      <c r="F358"/>
      <c r="G358" t="s">
        <v>226</v>
      </c>
      <c r="H358" t="s">
        <v>225</v>
      </c>
      <c r="I358"/>
      <c r="W358" s="2"/>
      <c r="AI358" s="2"/>
      <c r="AK358" s="2"/>
    </row>
    <row r="359" spans="1:37" x14ac:dyDescent="0.25">
      <c r="A359" t="s">
        <v>134</v>
      </c>
      <c r="B359" t="s">
        <v>6</v>
      </c>
      <c r="C359" t="s">
        <v>226</v>
      </c>
      <c r="D359" t="s">
        <v>225</v>
      </c>
      <c r="E359"/>
      <c r="F359"/>
      <c r="G359" t="s">
        <v>226</v>
      </c>
      <c r="H359" t="s">
        <v>225</v>
      </c>
      <c r="I359"/>
      <c r="W359" s="2"/>
      <c r="AI359" s="2"/>
      <c r="AK359" s="2"/>
    </row>
    <row r="360" spans="1:37" x14ac:dyDescent="0.25">
      <c r="A360" t="s">
        <v>135</v>
      </c>
      <c r="B360" t="s">
        <v>0</v>
      </c>
      <c r="C360" t="s">
        <v>226</v>
      </c>
      <c r="D360" t="s">
        <v>225</v>
      </c>
      <c r="E360"/>
      <c r="F360"/>
      <c r="G360" t="s">
        <v>226</v>
      </c>
      <c r="H360" t="s">
        <v>225</v>
      </c>
      <c r="I360"/>
      <c r="W360" s="2"/>
      <c r="AI360" s="2"/>
      <c r="AK360" s="2"/>
    </row>
    <row r="361" spans="1:37" x14ac:dyDescent="0.25">
      <c r="A361" t="s">
        <v>135</v>
      </c>
      <c r="B361" t="s">
        <v>6</v>
      </c>
      <c r="C361" t="s">
        <v>225</v>
      </c>
      <c r="D361" t="s">
        <v>225</v>
      </c>
      <c r="E361"/>
      <c r="F361"/>
      <c r="G361" t="s">
        <v>226</v>
      </c>
      <c r="H361" t="s">
        <v>225</v>
      </c>
      <c r="I361"/>
      <c r="W361" s="2"/>
      <c r="AI361" s="2"/>
      <c r="AK361" s="2"/>
    </row>
    <row r="362" spans="1:37" x14ac:dyDescent="0.25">
      <c r="A362" t="s">
        <v>136</v>
      </c>
      <c r="B362" t="s">
        <v>0</v>
      </c>
      <c r="C362" t="s">
        <v>226</v>
      </c>
      <c r="D362" t="s">
        <v>225</v>
      </c>
      <c r="E362"/>
      <c r="F362"/>
      <c r="G362" t="s">
        <v>226</v>
      </c>
      <c r="H362" t="s">
        <v>225</v>
      </c>
      <c r="I362"/>
      <c r="W362" s="2"/>
      <c r="AI362" s="2"/>
      <c r="AK362" s="2"/>
    </row>
    <row r="363" spans="1:37" x14ac:dyDescent="0.25">
      <c r="A363" t="s">
        <v>136</v>
      </c>
      <c r="B363" t="s">
        <v>6</v>
      </c>
      <c r="C363" t="s">
        <v>226</v>
      </c>
      <c r="D363" t="s">
        <v>225</v>
      </c>
      <c r="E363"/>
      <c r="F363"/>
      <c r="G363" t="s">
        <v>226</v>
      </c>
      <c r="H363" t="s">
        <v>225</v>
      </c>
      <c r="I363"/>
      <c r="W363" s="2"/>
      <c r="AI363" s="2"/>
      <c r="AK363" s="2"/>
    </row>
    <row r="364" spans="1:37" x14ac:dyDescent="0.25">
      <c r="A364" t="s">
        <v>137</v>
      </c>
      <c r="B364" t="s">
        <v>0</v>
      </c>
      <c r="C364" t="s">
        <v>226</v>
      </c>
      <c r="D364" t="s">
        <v>225</v>
      </c>
      <c r="E364"/>
      <c r="F364"/>
      <c r="G364" t="s">
        <v>226</v>
      </c>
      <c r="H364" t="s">
        <v>225</v>
      </c>
      <c r="I364"/>
      <c r="W364" s="2"/>
      <c r="AI364" s="2"/>
      <c r="AK364" s="2"/>
    </row>
    <row r="365" spans="1:37" x14ac:dyDescent="0.25">
      <c r="A365" t="s">
        <v>137</v>
      </c>
      <c r="B365" t="s">
        <v>6</v>
      </c>
      <c r="C365" t="s">
        <v>226</v>
      </c>
      <c r="D365" t="s">
        <v>225</v>
      </c>
      <c r="E365"/>
      <c r="F365"/>
      <c r="G365" t="s">
        <v>226</v>
      </c>
      <c r="H365" t="s">
        <v>225</v>
      </c>
      <c r="I365"/>
      <c r="W365" s="2"/>
      <c r="AI365" s="2"/>
      <c r="AK365" s="2"/>
    </row>
    <row r="366" spans="1:37" x14ac:dyDescent="0.25">
      <c r="A366" t="s">
        <v>138</v>
      </c>
      <c r="B366" t="s">
        <v>0</v>
      </c>
      <c r="C366" t="s">
        <v>225</v>
      </c>
      <c r="D366" t="s">
        <v>225</v>
      </c>
      <c r="E366"/>
      <c r="F366"/>
      <c r="G366" t="s">
        <v>226</v>
      </c>
      <c r="H366" t="s">
        <v>225</v>
      </c>
      <c r="I366"/>
      <c r="W366" s="2"/>
      <c r="AI366" s="2"/>
      <c r="AK366" s="2"/>
    </row>
    <row r="367" spans="1:37" x14ac:dyDescent="0.25">
      <c r="A367" t="s">
        <v>138</v>
      </c>
      <c r="B367" t="s">
        <v>6</v>
      </c>
      <c r="C367" t="s">
        <v>225</v>
      </c>
      <c r="D367" t="s">
        <v>225</v>
      </c>
      <c r="E367"/>
      <c r="F367"/>
      <c r="G367" t="s">
        <v>226</v>
      </c>
      <c r="H367" t="s">
        <v>225</v>
      </c>
      <c r="I367"/>
      <c r="W367" s="2"/>
      <c r="AI367" s="2"/>
      <c r="AK367" s="2"/>
    </row>
    <row r="368" spans="1:37" x14ac:dyDescent="0.25">
      <c r="A368" t="s">
        <v>274</v>
      </c>
      <c r="B368" t="s">
        <v>0</v>
      </c>
      <c r="C368" t="s">
        <v>226</v>
      </c>
      <c r="D368" t="s">
        <v>225</v>
      </c>
      <c r="E368"/>
      <c r="F368"/>
      <c r="G368" t="s">
        <v>226</v>
      </c>
      <c r="H368" t="s">
        <v>226</v>
      </c>
      <c r="I368" t="s">
        <v>225</v>
      </c>
      <c r="W368" s="2"/>
      <c r="AI368" s="2"/>
      <c r="AK368" s="2"/>
    </row>
    <row r="369" spans="1:37" x14ac:dyDescent="0.25">
      <c r="A369" t="s">
        <v>274</v>
      </c>
      <c r="B369" t="s">
        <v>6</v>
      </c>
      <c r="C369" t="s">
        <v>226</v>
      </c>
      <c r="D369" t="s">
        <v>225</v>
      </c>
      <c r="E369"/>
      <c r="F369"/>
      <c r="G369" t="s">
        <v>226</v>
      </c>
      <c r="H369" t="s">
        <v>226</v>
      </c>
      <c r="I369" t="s">
        <v>225</v>
      </c>
      <c r="W369" s="2"/>
      <c r="AI369" s="2"/>
      <c r="AK369" s="2"/>
    </row>
    <row r="370" spans="1:37" x14ac:dyDescent="0.25">
      <c r="A370" t="s">
        <v>139</v>
      </c>
      <c r="B370" t="s">
        <v>0</v>
      </c>
      <c r="C370" t="s">
        <v>225</v>
      </c>
      <c r="D370" t="s">
        <v>226</v>
      </c>
      <c r="E370" t="s">
        <v>225</v>
      </c>
      <c r="F370" t="s">
        <v>225</v>
      </c>
      <c r="G370" t="s">
        <v>226</v>
      </c>
      <c r="H370" t="s">
        <v>225</v>
      </c>
      <c r="I370"/>
      <c r="W370" s="2"/>
      <c r="AI370" s="2"/>
      <c r="AK370" s="2"/>
    </row>
    <row r="371" spans="1:37" x14ac:dyDescent="0.25">
      <c r="A371" t="s">
        <v>139</v>
      </c>
      <c r="B371" t="s">
        <v>6</v>
      </c>
      <c r="C371" t="s">
        <v>225</v>
      </c>
      <c r="D371" t="s">
        <v>226</v>
      </c>
      <c r="E371" t="s">
        <v>225</v>
      </c>
      <c r="F371" t="s">
        <v>225</v>
      </c>
      <c r="G371" t="s">
        <v>226</v>
      </c>
      <c r="H371" t="s">
        <v>225</v>
      </c>
      <c r="I371"/>
      <c r="W371" s="2"/>
      <c r="AI371" s="2"/>
      <c r="AK371" s="2"/>
    </row>
    <row r="372" spans="1:37" x14ac:dyDescent="0.25">
      <c r="A372" t="s">
        <v>140</v>
      </c>
      <c r="B372" t="s">
        <v>0</v>
      </c>
      <c r="C372" t="s">
        <v>225</v>
      </c>
      <c r="D372" t="s">
        <v>225</v>
      </c>
      <c r="E372"/>
      <c r="F372"/>
      <c r="G372" t="s">
        <v>226</v>
      </c>
      <c r="H372" t="s">
        <v>225</v>
      </c>
      <c r="I372"/>
      <c r="W372" s="2"/>
      <c r="AI372" s="2"/>
      <c r="AK372" s="2"/>
    </row>
    <row r="373" spans="1:37" x14ac:dyDescent="0.25">
      <c r="A373" t="s">
        <v>140</v>
      </c>
      <c r="B373" t="s">
        <v>6</v>
      </c>
      <c r="C373" t="s">
        <v>225</v>
      </c>
      <c r="D373" t="s">
        <v>225</v>
      </c>
      <c r="E373"/>
      <c r="F373"/>
      <c r="G373" t="s">
        <v>226</v>
      </c>
      <c r="H373" t="s">
        <v>225</v>
      </c>
      <c r="I373"/>
      <c r="W373" s="2"/>
      <c r="AI373" s="2"/>
      <c r="AK373" s="2"/>
    </row>
    <row r="374" spans="1:37" x14ac:dyDescent="0.25">
      <c r="A374" t="s">
        <v>404</v>
      </c>
      <c r="B374" t="s">
        <v>0</v>
      </c>
      <c r="C374" t="s">
        <v>226</v>
      </c>
      <c r="D374" t="s">
        <v>226</v>
      </c>
      <c r="E374" t="s">
        <v>226</v>
      </c>
      <c r="F374" t="s">
        <v>225</v>
      </c>
      <c r="G374" t="s">
        <v>226</v>
      </c>
      <c r="H374" t="s">
        <v>225</v>
      </c>
      <c r="I374"/>
      <c r="W374" s="2"/>
      <c r="AI374" s="2"/>
      <c r="AK374" s="2"/>
    </row>
    <row r="375" spans="1:37" x14ac:dyDescent="0.25">
      <c r="A375" t="s">
        <v>404</v>
      </c>
      <c r="B375" t="s">
        <v>6</v>
      </c>
      <c r="C375" t="s">
        <v>225</v>
      </c>
      <c r="D375" t="s">
        <v>226</v>
      </c>
      <c r="E375" t="s">
        <v>226</v>
      </c>
      <c r="F375" t="s">
        <v>225</v>
      </c>
      <c r="G375" t="s">
        <v>226</v>
      </c>
      <c r="H375" t="s">
        <v>225</v>
      </c>
      <c r="I375"/>
      <c r="W375" s="2"/>
      <c r="AI375" s="2"/>
      <c r="AK375" s="2"/>
    </row>
    <row r="376" spans="1:37" x14ac:dyDescent="0.25">
      <c r="A376" t="s">
        <v>405</v>
      </c>
      <c r="B376" t="s">
        <v>0</v>
      </c>
      <c r="C376" t="s">
        <v>226</v>
      </c>
      <c r="D376" t="s">
        <v>225</v>
      </c>
      <c r="E376"/>
      <c r="F376"/>
      <c r="G376" t="s">
        <v>226</v>
      </c>
      <c r="H376" t="s">
        <v>225</v>
      </c>
      <c r="I376"/>
      <c r="W376" s="2"/>
      <c r="AI376" s="2"/>
      <c r="AK376" s="2"/>
    </row>
    <row r="377" spans="1:37" x14ac:dyDescent="0.25">
      <c r="A377" t="s">
        <v>405</v>
      </c>
      <c r="B377" t="s">
        <v>6</v>
      </c>
      <c r="C377" t="s">
        <v>226</v>
      </c>
      <c r="D377" t="s">
        <v>225</v>
      </c>
      <c r="E377"/>
      <c r="F377"/>
      <c r="G377" t="s">
        <v>226</v>
      </c>
      <c r="H377" t="s">
        <v>226</v>
      </c>
      <c r="I377" t="s">
        <v>225</v>
      </c>
      <c r="W377" s="2"/>
      <c r="AI377" s="2"/>
      <c r="AK377" s="2"/>
    </row>
    <row r="378" spans="1:37" x14ac:dyDescent="0.25">
      <c r="A378" t="s">
        <v>141</v>
      </c>
      <c r="B378" t="s">
        <v>0</v>
      </c>
      <c r="C378" t="s">
        <v>226</v>
      </c>
      <c r="D378" t="s">
        <v>225</v>
      </c>
      <c r="E378"/>
      <c r="F378"/>
      <c r="G378" t="s">
        <v>226</v>
      </c>
      <c r="H378" t="s">
        <v>225</v>
      </c>
      <c r="I378"/>
      <c r="W378" s="2"/>
      <c r="AI378" s="2"/>
      <c r="AK378" s="2"/>
    </row>
    <row r="379" spans="1:37" x14ac:dyDescent="0.25">
      <c r="A379" t="s">
        <v>141</v>
      </c>
      <c r="B379" t="s">
        <v>6</v>
      </c>
      <c r="C379" t="s">
        <v>226</v>
      </c>
      <c r="D379" t="s">
        <v>225</v>
      </c>
      <c r="E379"/>
      <c r="F379"/>
      <c r="G379" t="s">
        <v>225</v>
      </c>
      <c r="H379" t="s">
        <v>225</v>
      </c>
      <c r="I379"/>
      <c r="W379" s="2"/>
      <c r="AI379" s="2"/>
      <c r="AK379" s="2"/>
    </row>
    <row r="380" spans="1:37" x14ac:dyDescent="0.25">
      <c r="A380" t="s">
        <v>142</v>
      </c>
      <c r="B380" t="s">
        <v>0</v>
      </c>
      <c r="C380" t="s">
        <v>226</v>
      </c>
      <c r="D380" t="s">
        <v>226</v>
      </c>
      <c r="E380" t="s">
        <v>226</v>
      </c>
      <c r="F380" t="s">
        <v>225</v>
      </c>
      <c r="G380" t="s">
        <v>226</v>
      </c>
      <c r="H380" t="s">
        <v>225</v>
      </c>
      <c r="I380"/>
      <c r="W380" s="2"/>
      <c r="AI380" s="2"/>
      <c r="AK380" s="2"/>
    </row>
    <row r="381" spans="1:37" x14ac:dyDescent="0.25">
      <c r="A381" t="s">
        <v>142</v>
      </c>
      <c r="B381" t="s">
        <v>6</v>
      </c>
      <c r="C381" t="s">
        <v>226</v>
      </c>
      <c r="D381" t="s">
        <v>226</v>
      </c>
      <c r="E381" t="s">
        <v>226</v>
      </c>
      <c r="F381" t="s">
        <v>225</v>
      </c>
      <c r="G381" t="s">
        <v>226</v>
      </c>
      <c r="H381" t="s">
        <v>225</v>
      </c>
      <c r="I381"/>
      <c r="W381" s="2"/>
      <c r="AI381" s="2"/>
      <c r="AK381" s="2"/>
    </row>
    <row r="382" spans="1:37" x14ac:dyDescent="0.25">
      <c r="A382" t="s">
        <v>143</v>
      </c>
      <c r="B382" t="s">
        <v>0</v>
      </c>
      <c r="C382" t="s">
        <v>226</v>
      </c>
      <c r="D382" t="s">
        <v>225</v>
      </c>
      <c r="E382"/>
      <c r="F382"/>
      <c r="G382" t="s">
        <v>226</v>
      </c>
      <c r="H382" t="s">
        <v>225</v>
      </c>
      <c r="I382"/>
      <c r="W382" s="2"/>
      <c r="AI382" s="2"/>
      <c r="AK382" s="2"/>
    </row>
    <row r="383" spans="1:37" x14ac:dyDescent="0.25">
      <c r="A383" t="s">
        <v>143</v>
      </c>
      <c r="B383" t="s">
        <v>6</v>
      </c>
      <c r="C383" t="s">
        <v>226</v>
      </c>
      <c r="D383" t="s">
        <v>225</v>
      </c>
      <c r="E383"/>
      <c r="F383"/>
      <c r="G383" t="s">
        <v>226</v>
      </c>
      <c r="H383" t="s">
        <v>225</v>
      </c>
      <c r="I383"/>
      <c r="W383" s="2"/>
      <c r="AI383" s="2"/>
      <c r="AK383" s="2"/>
    </row>
    <row r="384" spans="1:37" x14ac:dyDescent="0.25">
      <c r="A384" t="s">
        <v>144</v>
      </c>
      <c r="B384" t="s">
        <v>0</v>
      </c>
      <c r="C384" t="s">
        <v>225</v>
      </c>
      <c r="D384" t="s">
        <v>225</v>
      </c>
      <c r="E384"/>
      <c r="F384"/>
      <c r="G384" t="s">
        <v>226</v>
      </c>
      <c r="H384" t="s">
        <v>225</v>
      </c>
      <c r="I384"/>
      <c r="W384" s="2"/>
      <c r="AI384" s="2"/>
      <c r="AK384" s="2"/>
    </row>
    <row r="385" spans="1:37" x14ac:dyDescent="0.25">
      <c r="A385" t="s">
        <v>144</v>
      </c>
      <c r="B385" t="s">
        <v>6</v>
      </c>
      <c r="C385" t="s">
        <v>225</v>
      </c>
      <c r="D385" t="s">
        <v>225</v>
      </c>
      <c r="E385"/>
      <c r="F385"/>
      <c r="G385" t="s">
        <v>226</v>
      </c>
      <c r="H385" t="s">
        <v>225</v>
      </c>
      <c r="I385"/>
      <c r="W385" s="2"/>
      <c r="AI385" s="2"/>
      <c r="AK385" s="2"/>
    </row>
    <row r="386" spans="1:37" x14ac:dyDescent="0.25">
      <c r="A386" t="s">
        <v>145</v>
      </c>
      <c r="B386" t="s">
        <v>0</v>
      </c>
      <c r="C386" t="s">
        <v>226</v>
      </c>
      <c r="D386" t="s">
        <v>225</v>
      </c>
      <c r="E386"/>
      <c r="F386"/>
      <c r="G386" t="s">
        <v>226</v>
      </c>
      <c r="H386" t="s">
        <v>225</v>
      </c>
      <c r="I386"/>
      <c r="W386" s="2"/>
      <c r="AI386" s="2"/>
      <c r="AK386" s="2"/>
    </row>
    <row r="387" spans="1:37" x14ac:dyDescent="0.25">
      <c r="A387" t="s">
        <v>145</v>
      </c>
      <c r="B387" t="s">
        <v>6</v>
      </c>
      <c r="C387" t="s">
        <v>226</v>
      </c>
      <c r="D387" t="s">
        <v>225</v>
      </c>
      <c r="E387"/>
      <c r="F387"/>
      <c r="G387" t="s">
        <v>226</v>
      </c>
      <c r="H387" t="s">
        <v>225</v>
      </c>
      <c r="I387"/>
      <c r="W387" s="2"/>
      <c r="AI387" s="2"/>
      <c r="AK387" s="2"/>
    </row>
    <row r="388" spans="1:37" x14ac:dyDescent="0.25">
      <c r="A388" t="s">
        <v>146</v>
      </c>
      <c r="B388" t="s">
        <v>0</v>
      </c>
      <c r="C388" t="s">
        <v>226</v>
      </c>
      <c r="D388" t="s">
        <v>225</v>
      </c>
      <c r="E388"/>
      <c r="F388"/>
      <c r="G388" t="s">
        <v>226</v>
      </c>
      <c r="H388" t="s">
        <v>225</v>
      </c>
      <c r="I388"/>
      <c r="W388" s="2"/>
      <c r="AI388" s="2"/>
      <c r="AK388" s="2"/>
    </row>
    <row r="389" spans="1:37" x14ac:dyDescent="0.25">
      <c r="A389" t="s">
        <v>146</v>
      </c>
      <c r="B389" t="s">
        <v>6</v>
      </c>
      <c r="C389" t="s">
        <v>226</v>
      </c>
      <c r="D389" t="s">
        <v>225</v>
      </c>
      <c r="E389"/>
      <c r="F389"/>
      <c r="G389" t="s">
        <v>226</v>
      </c>
      <c r="H389" t="s">
        <v>225</v>
      </c>
      <c r="I389"/>
      <c r="W389" s="2"/>
      <c r="AI389" s="2"/>
      <c r="AK389" s="2"/>
    </row>
    <row r="390" spans="1:37" x14ac:dyDescent="0.25">
      <c r="A390" t="s">
        <v>277</v>
      </c>
      <c r="B390" t="s">
        <v>0</v>
      </c>
      <c r="C390" t="s">
        <v>226</v>
      </c>
      <c r="D390" t="s">
        <v>225</v>
      </c>
      <c r="E390"/>
      <c r="F390"/>
      <c r="G390" t="s">
        <v>226</v>
      </c>
      <c r="H390" t="s">
        <v>225</v>
      </c>
      <c r="I390"/>
      <c r="W390" s="2"/>
      <c r="AI390" s="2"/>
      <c r="AK390" s="2"/>
    </row>
    <row r="391" spans="1:37" x14ac:dyDescent="0.25">
      <c r="A391" t="s">
        <v>277</v>
      </c>
      <c r="B391" t="s">
        <v>6</v>
      </c>
      <c r="C391" t="s">
        <v>225</v>
      </c>
      <c r="D391" t="s">
        <v>225</v>
      </c>
      <c r="E391"/>
      <c r="F391"/>
      <c r="G391" t="s">
        <v>226</v>
      </c>
      <c r="H391" t="s">
        <v>225</v>
      </c>
      <c r="I391"/>
      <c r="W391" s="2"/>
      <c r="AI391" s="2"/>
      <c r="AK391" s="2"/>
    </row>
    <row r="392" spans="1:37" x14ac:dyDescent="0.25">
      <c r="A392" t="s">
        <v>147</v>
      </c>
      <c r="B392" t="s">
        <v>0</v>
      </c>
      <c r="C392" t="s">
        <v>226</v>
      </c>
      <c r="D392" t="s">
        <v>225</v>
      </c>
      <c r="E392"/>
      <c r="F392"/>
      <c r="G392" t="s">
        <v>226</v>
      </c>
      <c r="H392" t="s">
        <v>225</v>
      </c>
      <c r="I392"/>
      <c r="W392" s="2"/>
      <c r="AI392" s="2"/>
      <c r="AK392" s="2"/>
    </row>
    <row r="393" spans="1:37" x14ac:dyDescent="0.25">
      <c r="A393" t="s">
        <v>147</v>
      </c>
      <c r="B393" t="s">
        <v>6</v>
      </c>
      <c r="C393" t="s">
        <v>226</v>
      </c>
      <c r="D393" t="s">
        <v>225</v>
      </c>
      <c r="E393"/>
      <c r="F393"/>
      <c r="G393" t="s">
        <v>226</v>
      </c>
      <c r="H393" t="s">
        <v>225</v>
      </c>
      <c r="I393"/>
      <c r="W393" s="2"/>
      <c r="AI393" s="2"/>
      <c r="AK393" s="2"/>
    </row>
    <row r="394" spans="1:37" x14ac:dyDescent="0.25">
      <c r="A394" t="s">
        <v>148</v>
      </c>
      <c r="B394" t="s">
        <v>0</v>
      </c>
      <c r="C394" t="s">
        <v>226</v>
      </c>
      <c r="D394" t="s">
        <v>225</v>
      </c>
      <c r="E394"/>
      <c r="F394"/>
      <c r="G394" t="s">
        <v>226</v>
      </c>
      <c r="H394" t="s">
        <v>225</v>
      </c>
      <c r="I394"/>
      <c r="W394" s="2"/>
      <c r="AI394" s="2"/>
      <c r="AK394" s="2"/>
    </row>
    <row r="395" spans="1:37" x14ac:dyDescent="0.25">
      <c r="A395" t="s">
        <v>148</v>
      </c>
      <c r="B395" t="s">
        <v>6</v>
      </c>
      <c r="C395" t="s">
        <v>226</v>
      </c>
      <c r="D395" t="s">
        <v>225</v>
      </c>
      <c r="E395"/>
      <c r="F395"/>
      <c r="G395" t="s">
        <v>226</v>
      </c>
      <c r="H395" t="s">
        <v>225</v>
      </c>
      <c r="I395"/>
      <c r="W395" s="2"/>
      <c r="AI395" s="2"/>
      <c r="AK395" s="2"/>
    </row>
    <row r="396" spans="1:37" x14ac:dyDescent="0.25">
      <c r="A396" t="s">
        <v>149</v>
      </c>
      <c r="B396" t="s">
        <v>0</v>
      </c>
      <c r="C396" t="s">
        <v>225</v>
      </c>
      <c r="D396" t="s">
        <v>225</v>
      </c>
      <c r="E396"/>
      <c r="F396"/>
      <c r="G396" t="s">
        <v>226</v>
      </c>
      <c r="H396" t="s">
        <v>225</v>
      </c>
      <c r="I396"/>
      <c r="W396" s="2"/>
      <c r="AI396" s="2"/>
      <c r="AK396" s="2"/>
    </row>
    <row r="397" spans="1:37" x14ac:dyDescent="0.25">
      <c r="A397" t="s">
        <v>149</v>
      </c>
      <c r="B397" t="s">
        <v>6</v>
      </c>
      <c r="C397" t="s">
        <v>225</v>
      </c>
      <c r="D397" t="s">
        <v>225</v>
      </c>
      <c r="E397"/>
      <c r="F397"/>
      <c r="G397" t="s">
        <v>226</v>
      </c>
      <c r="H397" t="s">
        <v>225</v>
      </c>
      <c r="I397"/>
      <c r="W397" s="2"/>
      <c r="AI397" s="2"/>
      <c r="AK397" s="2"/>
    </row>
    <row r="398" spans="1:37" x14ac:dyDescent="0.25">
      <c r="A398" t="s">
        <v>282</v>
      </c>
      <c r="B398" t="s">
        <v>0</v>
      </c>
      <c r="C398" t="s">
        <v>226</v>
      </c>
      <c r="D398" t="s">
        <v>225</v>
      </c>
      <c r="E398"/>
      <c r="F398"/>
      <c r="G398" t="s">
        <v>226</v>
      </c>
      <c r="H398" t="s">
        <v>226</v>
      </c>
      <c r="I398" t="s">
        <v>225</v>
      </c>
      <c r="W398" s="2"/>
      <c r="AI398" s="2"/>
      <c r="AK398" s="2"/>
    </row>
    <row r="399" spans="1:37" x14ac:dyDescent="0.25">
      <c r="A399" t="s">
        <v>282</v>
      </c>
      <c r="B399" t="s">
        <v>6</v>
      </c>
      <c r="C399" t="s">
        <v>226</v>
      </c>
      <c r="D399" t="s">
        <v>225</v>
      </c>
      <c r="E399"/>
      <c r="F399"/>
      <c r="G399" t="s">
        <v>226</v>
      </c>
      <c r="H399" t="s">
        <v>226</v>
      </c>
      <c r="I399" t="s">
        <v>225</v>
      </c>
      <c r="W399" s="2"/>
      <c r="AI399" s="2"/>
      <c r="AK399" s="2"/>
    </row>
    <row r="400" spans="1:37" x14ac:dyDescent="0.25">
      <c r="A400" t="s">
        <v>150</v>
      </c>
      <c r="B400" t="s">
        <v>0</v>
      </c>
      <c r="C400" t="s">
        <v>226</v>
      </c>
      <c r="D400" t="s">
        <v>226</v>
      </c>
      <c r="E400" t="s">
        <v>226</v>
      </c>
      <c r="F400" t="s">
        <v>225</v>
      </c>
      <c r="G400" t="s">
        <v>226</v>
      </c>
      <c r="H400" t="s">
        <v>225</v>
      </c>
      <c r="I400"/>
      <c r="W400" s="2"/>
      <c r="AI400" s="2"/>
      <c r="AK400" s="2"/>
    </row>
    <row r="401" spans="1:37" x14ac:dyDescent="0.25">
      <c r="A401" t="s">
        <v>150</v>
      </c>
      <c r="B401" t="s">
        <v>6</v>
      </c>
      <c r="C401" t="s">
        <v>226</v>
      </c>
      <c r="D401" t="s">
        <v>225</v>
      </c>
      <c r="E401"/>
      <c r="F401"/>
      <c r="G401" t="s">
        <v>226</v>
      </c>
      <c r="H401" t="s">
        <v>225</v>
      </c>
      <c r="I401"/>
      <c r="W401" s="2"/>
      <c r="AI401" s="2"/>
      <c r="AK401" s="2"/>
    </row>
    <row r="402" spans="1:37" x14ac:dyDescent="0.25">
      <c r="A402" t="s">
        <v>151</v>
      </c>
      <c r="B402" t="s">
        <v>0</v>
      </c>
      <c r="C402" t="s">
        <v>226</v>
      </c>
      <c r="D402" t="s">
        <v>226</v>
      </c>
      <c r="E402" t="s">
        <v>225</v>
      </c>
      <c r="F402" t="s">
        <v>225</v>
      </c>
      <c r="G402" t="s">
        <v>226</v>
      </c>
      <c r="H402" t="s">
        <v>225</v>
      </c>
      <c r="I402"/>
      <c r="W402" s="2"/>
      <c r="AI402" s="2"/>
      <c r="AK402" s="2"/>
    </row>
    <row r="403" spans="1:37" x14ac:dyDescent="0.25">
      <c r="A403" t="s">
        <v>151</v>
      </c>
      <c r="B403" t="s">
        <v>6</v>
      </c>
      <c r="C403" t="s">
        <v>226</v>
      </c>
      <c r="D403" t="s">
        <v>226</v>
      </c>
      <c r="E403" t="s">
        <v>225</v>
      </c>
      <c r="F403" t="s">
        <v>225</v>
      </c>
      <c r="G403" t="s">
        <v>226</v>
      </c>
      <c r="H403" t="s">
        <v>225</v>
      </c>
      <c r="I403"/>
      <c r="W403" s="2"/>
      <c r="AI403" s="2"/>
      <c r="AK403" s="2"/>
    </row>
    <row r="404" spans="1:37" x14ac:dyDescent="0.25">
      <c r="A404" t="s">
        <v>153</v>
      </c>
      <c r="B404" t="s">
        <v>0</v>
      </c>
      <c r="C404" t="s">
        <v>225</v>
      </c>
      <c r="D404" t="s">
        <v>225</v>
      </c>
      <c r="E404"/>
      <c r="F404"/>
      <c r="G404" t="s">
        <v>226</v>
      </c>
      <c r="H404" t="s">
        <v>225</v>
      </c>
      <c r="I404"/>
      <c r="W404" s="2"/>
      <c r="AI404" s="2"/>
      <c r="AK404" s="2"/>
    </row>
    <row r="405" spans="1:37" x14ac:dyDescent="0.25">
      <c r="A405" t="s">
        <v>153</v>
      </c>
      <c r="B405" t="s">
        <v>6</v>
      </c>
      <c r="C405" t="s">
        <v>225</v>
      </c>
      <c r="D405" t="s">
        <v>225</v>
      </c>
      <c r="E405"/>
      <c r="F405"/>
      <c r="G405" t="s">
        <v>226</v>
      </c>
      <c r="H405" t="s">
        <v>225</v>
      </c>
      <c r="I405"/>
      <c r="W405" s="2"/>
      <c r="AI405" s="2"/>
      <c r="AK405" s="2"/>
    </row>
    <row r="406" spans="1:37" x14ac:dyDescent="0.25">
      <c r="A406" t="s">
        <v>154</v>
      </c>
      <c r="B406" t="s">
        <v>0</v>
      </c>
      <c r="C406" t="s">
        <v>226</v>
      </c>
      <c r="D406" t="s">
        <v>226</v>
      </c>
      <c r="E406" t="s">
        <v>225</v>
      </c>
      <c r="F406" t="s">
        <v>225</v>
      </c>
      <c r="G406" t="s">
        <v>225</v>
      </c>
      <c r="H406" t="s">
        <v>225</v>
      </c>
      <c r="I406"/>
      <c r="W406" s="2"/>
      <c r="AI406" s="2"/>
      <c r="AK406" s="2"/>
    </row>
    <row r="407" spans="1:37" x14ac:dyDescent="0.25">
      <c r="A407" t="s">
        <v>154</v>
      </c>
      <c r="B407" t="s">
        <v>6</v>
      </c>
      <c r="C407" t="s">
        <v>226</v>
      </c>
      <c r="D407" t="s">
        <v>226</v>
      </c>
      <c r="E407" t="s">
        <v>225</v>
      </c>
      <c r="F407" t="s">
        <v>225</v>
      </c>
      <c r="G407" t="s">
        <v>226</v>
      </c>
      <c r="H407" t="s">
        <v>225</v>
      </c>
      <c r="I407"/>
      <c r="W407" s="2"/>
      <c r="AI407" s="2"/>
      <c r="AK407" s="2"/>
    </row>
    <row r="408" spans="1:37" x14ac:dyDescent="0.25">
      <c r="A408" t="s">
        <v>155</v>
      </c>
      <c r="B408" t="s">
        <v>0</v>
      </c>
      <c r="C408" t="s">
        <v>226</v>
      </c>
      <c r="D408" t="s">
        <v>225</v>
      </c>
      <c r="E408"/>
      <c r="F408"/>
      <c r="G408" t="s">
        <v>226</v>
      </c>
      <c r="H408" t="s">
        <v>225</v>
      </c>
      <c r="I408"/>
      <c r="W408" s="2"/>
      <c r="AI408" s="2"/>
      <c r="AK408" s="2"/>
    </row>
    <row r="409" spans="1:37" x14ac:dyDescent="0.25">
      <c r="A409" t="s">
        <v>155</v>
      </c>
      <c r="B409" t="s">
        <v>6</v>
      </c>
      <c r="C409" t="s">
        <v>225</v>
      </c>
      <c r="D409" t="s">
        <v>225</v>
      </c>
      <c r="E409"/>
      <c r="F409"/>
      <c r="G409" t="s">
        <v>226</v>
      </c>
      <c r="H409" t="s">
        <v>225</v>
      </c>
      <c r="I409"/>
      <c r="W409" s="2"/>
      <c r="AI409" s="2"/>
      <c r="AK409" s="2"/>
    </row>
    <row r="410" spans="1:37" x14ac:dyDescent="0.25">
      <c r="A410" t="s">
        <v>156</v>
      </c>
      <c r="B410" t="s">
        <v>0</v>
      </c>
      <c r="C410" t="s">
        <v>226</v>
      </c>
      <c r="D410" t="s">
        <v>225</v>
      </c>
      <c r="E410"/>
      <c r="F410"/>
      <c r="G410" t="s">
        <v>225</v>
      </c>
      <c r="H410" t="s">
        <v>225</v>
      </c>
      <c r="I410"/>
      <c r="W410" s="2"/>
      <c r="AI410" s="2"/>
      <c r="AK410" s="2"/>
    </row>
    <row r="411" spans="1:37" x14ac:dyDescent="0.25">
      <c r="A411" t="s">
        <v>156</v>
      </c>
      <c r="B411" t="s">
        <v>6</v>
      </c>
      <c r="C411" t="s">
        <v>226</v>
      </c>
      <c r="D411" t="s">
        <v>225</v>
      </c>
      <c r="E411"/>
      <c r="F411"/>
      <c r="G411" t="s">
        <v>225</v>
      </c>
      <c r="H411" t="s">
        <v>225</v>
      </c>
      <c r="I411"/>
      <c r="W411" s="2"/>
      <c r="AI411" s="2"/>
      <c r="AK411" s="2"/>
    </row>
    <row r="412" spans="1:37" x14ac:dyDescent="0.25">
      <c r="A412" t="s">
        <v>157</v>
      </c>
      <c r="B412" t="s">
        <v>0</v>
      </c>
      <c r="C412" t="s">
        <v>226</v>
      </c>
      <c r="D412" t="s">
        <v>225</v>
      </c>
      <c r="E412"/>
      <c r="F412"/>
      <c r="G412" t="s">
        <v>226</v>
      </c>
      <c r="H412" t="s">
        <v>225</v>
      </c>
      <c r="I412"/>
      <c r="W412" s="2"/>
      <c r="AI412" s="2"/>
      <c r="AK412" s="2"/>
    </row>
    <row r="413" spans="1:37" x14ac:dyDescent="0.25">
      <c r="A413" t="s">
        <v>157</v>
      </c>
      <c r="B413" t="s">
        <v>6</v>
      </c>
      <c r="C413" t="s">
        <v>225</v>
      </c>
      <c r="D413" t="s">
        <v>225</v>
      </c>
      <c r="E413"/>
      <c r="F413"/>
      <c r="G413" t="s">
        <v>226</v>
      </c>
      <c r="H413" t="s">
        <v>225</v>
      </c>
      <c r="I413"/>
      <c r="W413" s="2"/>
      <c r="AI413" s="2"/>
      <c r="AK413" s="2"/>
    </row>
    <row r="414" spans="1:37" x14ac:dyDescent="0.25">
      <c r="A414" t="s">
        <v>158</v>
      </c>
      <c r="B414" t="s">
        <v>0</v>
      </c>
      <c r="C414" t="s">
        <v>226</v>
      </c>
      <c r="D414" t="s">
        <v>225</v>
      </c>
      <c r="E414"/>
      <c r="F414"/>
      <c r="G414" t="s">
        <v>226</v>
      </c>
      <c r="H414" t="s">
        <v>225</v>
      </c>
      <c r="I414"/>
      <c r="W414" s="2"/>
      <c r="AI414" s="2"/>
      <c r="AK414" s="2"/>
    </row>
    <row r="415" spans="1:37" x14ac:dyDescent="0.25">
      <c r="A415" t="s">
        <v>158</v>
      </c>
      <c r="B415" t="s">
        <v>6</v>
      </c>
      <c r="C415" t="s">
        <v>226</v>
      </c>
      <c r="D415" t="s">
        <v>225</v>
      </c>
      <c r="E415"/>
      <c r="F415"/>
      <c r="G415" t="s">
        <v>226</v>
      </c>
      <c r="H415" t="s">
        <v>225</v>
      </c>
      <c r="I415"/>
      <c r="W415" s="2"/>
      <c r="AI415" s="2"/>
      <c r="AK415" s="2"/>
    </row>
    <row r="416" spans="1:37" x14ac:dyDescent="0.25">
      <c r="A416" t="s">
        <v>159</v>
      </c>
      <c r="B416" t="s">
        <v>0</v>
      </c>
      <c r="C416" t="s">
        <v>226</v>
      </c>
      <c r="D416" t="s">
        <v>225</v>
      </c>
      <c r="E416"/>
      <c r="F416"/>
      <c r="G416" t="s">
        <v>226</v>
      </c>
      <c r="H416" t="s">
        <v>226</v>
      </c>
      <c r="I416" t="s">
        <v>225</v>
      </c>
      <c r="W416" s="2"/>
      <c r="AI416" s="2"/>
      <c r="AK416" s="2"/>
    </row>
    <row r="417" spans="1:37" x14ac:dyDescent="0.25">
      <c r="A417" t="s">
        <v>159</v>
      </c>
      <c r="B417" t="s">
        <v>6</v>
      </c>
      <c r="C417" t="s">
        <v>226</v>
      </c>
      <c r="D417" t="s">
        <v>225</v>
      </c>
      <c r="E417"/>
      <c r="F417"/>
      <c r="G417" t="s">
        <v>226</v>
      </c>
      <c r="H417" t="s">
        <v>226</v>
      </c>
      <c r="I417" t="s">
        <v>225</v>
      </c>
      <c r="W417" s="2"/>
      <c r="AI417" s="2"/>
      <c r="AK417" s="2"/>
    </row>
    <row r="418" spans="1:37" x14ac:dyDescent="0.25">
      <c r="A418" t="s">
        <v>406</v>
      </c>
      <c r="B418" t="s">
        <v>0</v>
      </c>
      <c r="C418" t="s">
        <v>226</v>
      </c>
      <c r="D418" t="s">
        <v>225</v>
      </c>
      <c r="E418"/>
      <c r="F418"/>
      <c r="G418" t="s">
        <v>226</v>
      </c>
      <c r="H418" t="s">
        <v>226</v>
      </c>
      <c r="I418" t="s">
        <v>225</v>
      </c>
      <c r="W418" s="2"/>
      <c r="AI418" s="2"/>
      <c r="AK418" s="2"/>
    </row>
    <row r="419" spans="1:37" x14ac:dyDescent="0.25">
      <c r="A419" t="s">
        <v>406</v>
      </c>
      <c r="B419" t="s">
        <v>6</v>
      </c>
      <c r="C419" t="s">
        <v>226</v>
      </c>
      <c r="D419" t="s">
        <v>225</v>
      </c>
      <c r="E419"/>
      <c r="F419"/>
      <c r="G419" t="s">
        <v>226</v>
      </c>
      <c r="H419" t="s">
        <v>226</v>
      </c>
      <c r="I419" t="s">
        <v>225</v>
      </c>
    </row>
    <row r="420" spans="1:37" x14ac:dyDescent="0.25">
      <c r="A420" t="s">
        <v>407</v>
      </c>
      <c r="B420" t="s">
        <v>0</v>
      </c>
      <c r="C420" t="s">
        <v>226</v>
      </c>
      <c r="D420" t="s">
        <v>225</v>
      </c>
      <c r="E420"/>
      <c r="F420"/>
      <c r="G420" t="s">
        <v>226</v>
      </c>
      <c r="H420" t="s">
        <v>225</v>
      </c>
      <c r="I420"/>
      <c r="W420" s="2"/>
      <c r="AI420" s="2"/>
      <c r="AK420" s="2"/>
    </row>
    <row r="421" spans="1:37" x14ac:dyDescent="0.25">
      <c r="A421" t="s">
        <v>407</v>
      </c>
      <c r="B421" t="s">
        <v>6</v>
      </c>
      <c r="C421" t="s">
        <v>226</v>
      </c>
      <c r="D421" t="s">
        <v>225</v>
      </c>
      <c r="E421"/>
      <c r="F421"/>
      <c r="G421" t="s">
        <v>226</v>
      </c>
      <c r="H421" t="s">
        <v>226</v>
      </c>
      <c r="I421" t="s">
        <v>225</v>
      </c>
      <c r="W421" s="2"/>
      <c r="AI421" s="2"/>
      <c r="AK421" s="2"/>
    </row>
    <row r="422" spans="1:37" x14ac:dyDescent="0.25">
      <c r="A422" t="s">
        <v>160</v>
      </c>
      <c r="B422" t="s">
        <v>0</v>
      </c>
      <c r="C422" t="s">
        <v>225</v>
      </c>
      <c r="D422" t="s">
        <v>225</v>
      </c>
      <c r="E422"/>
      <c r="F422"/>
      <c r="G422" t="s">
        <v>226</v>
      </c>
      <c r="H422" t="s">
        <v>225</v>
      </c>
      <c r="I422"/>
    </row>
    <row r="423" spans="1:37" x14ac:dyDescent="0.25">
      <c r="A423" t="s">
        <v>160</v>
      </c>
      <c r="B423" t="s">
        <v>6</v>
      </c>
      <c r="C423" t="s">
        <v>225</v>
      </c>
      <c r="D423" t="s">
        <v>225</v>
      </c>
      <c r="E423"/>
      <c r="F423"/>
      <c r="G423" t="s">
        <v>226</v>
      </c>
      <c r="H423" t="s">
        <v>225</v>
      </c>
      <c r="I423"/>
      <c r="W423" s="2"/>
      <c r="AI423" s="2"/>
      <c r="AK423" s="2"/>
    </row>
    <row r="424" spans="1:37" x14ac:dyDescent="0.25">
      <c r="A424" t="s">
        <v>408</v>
      </c>
      <c r="B424" t="s">
        <v>0</v>
      </c>
      <c r="C424" t="s">
        <v>226</v>
      </c>
      <c r="D424" t="s">
        <v>225</v>
      </c>
      <c r="E424"/>
      <c r="F424"/>
      <c r="G424" t="s">
        <v>226</v>
      </c>
      <c r="H424" t="s">
        <v>225</v>
      </c>
      <c r="I424"/>
      <c r="W424" s="2"/>
      <c r="AI424" s="2"/>
      <c r="AK424" s="2"/>
    </row>
    <row r="425" spans="1:37" x14ac:dyDescent="0.25">
      <c r="A425" t="s">
        <v>408</v>
      </c>
      <c r="B425" t="s">
        <v>6</v>
      </c>
      <c r="C425" t="s">
        <v>226</v>
      </c>
      <c r="D425" t="s">
        <v>225</v>
      </c>
      <c r="E425"/>
      <c r="F425"/>
      <c r="G425" t="s">
        <v>226</v>
      </c>
      <c r="H425" t="s">
        <v>225</v>
      </c>
      <c r="I425"/>
      <c r="W425" s="2"/>
      <c r="AI425" s="2"/>
      <c r="AK425" s="2"/>
    </row>
    <row r="426" spans="1:37" x14ac:dyDescent="0.25">
      <c r="A426" t="s">
        <v>161</v>
      </c>
      <c r="B426" t="s">
        <v>0</v>
      </c>
      <c r="C426" t="s">
        <v>226</v>
      </c>
      <c r="D426" t="s">
        <v>226</v>
      </c>
      <c r="E426" t="s">
        <v>226</v>
      </c>
      <c r="F426" t="s">
        <v>225</v>
      </c>
      <c r="G426" t="s">
        <v>226</v>
      </c>
      <c r="H426" t="s">
        <v>225</v>
      </c>
      <c r="I426"/>
      <c r="W426" s="2"/>
      <c r="AI426" s="2"/>
      <c r="AK426" s="2"/>
    </row>
    <row r="427" spans="1:37" x14ac:dyDescent="0.25">
      <c r="A427" t="s">
        <v>161</v>
      </c>
      <c r="B427" t="s">
        <v>6</v>
      </c>
      <c r="C427" t="s">
        <v>226</v>
      </c>
      <c r="D427" t="s">
        <v>226</v>
      </c>
      <c r="E427" t="s">
        <v>226</v>
      </c>
      <c r="F427" t="s">
        <v>225</v>
      </c>
      <c r="G427" t="s">
        <v>226</v>
      </c>
      <c r="H427" t="s">
        <v>225</v>
      </c>
      <c r="I427"/>
      <c r="W427" s="2"/>
      <c r="AI427" s="2"/>
      <c r="AK427" s="2"/>
    </row>
    <row r="428" spans="1:37" x14ac:dyDescent="0.25">
      <c r="A428" t="s">
        <v>162</v>
      </c>
      <c r="B428" t="s">
        <v>0</v>
      </c>
      <c r="C428" t="s">
        <v>226</v>
      </c>
      <c r="D428" t="s">
        <v>226</v>
      </c>
      <c r="E428" t="s">
        <v>226</v>
      </c>
      <c r="F428" t="s">
        <v>225</v>
      </c>
      <c r="G428" t="s">
        <v>226</v>
      </c>
      <c r="H428" t="s">
        <v>226</v>
      </c>
      <c r="I428" t="s">
        <v>225</v>
      </c>
      <c r="W428" s="2"/>
      <c r="AI428" s="2"/>
      <c r="AK428" s="2"/>
    </row>
    <row r="429" spans="1:37" x14ac:dyDescent="0.25">
      <c r="A429" t="s">
        <v>162</v>
      </c>
      <c r="B429" t="s">
        <v>6</v>
      </c>
      <c r="C429" t="s">
        <v>226</v>
      </c>
      <c r="D429" t="s">
        <v>225</v>
      </c>
      <c r="E429"/>
      <c r="F429"/>
      <c r="G429" t="s">
        <v>226</v>
      </c>
      <c r="H429" t="s">
        <v>226</v>
      </c>
      <c r="I429" t="s">
        <v>225</v>
      </c>
      <c r="W429" s="2"/>
      <c r="AI429" s="2"/>
      <c r="AK429" s="2"/>
    </row>
    <row r="430" spans="1:37" x14ac:dyDescent="0.25">
      <c r="A430" t="s">
        <v>163</v>
      </c>
      <c r="B430" t="s">
        <v>0</v>
      </c>
      <c r="C430" t="s">
        <v>226</v>
      </c>
      <c r="D430" t="s">
        <v>226</v>
      </c>
      <c r="E430" t="s">
        <v>226</v>
      </c>
      <c r="F430" t="s">
        <v>225</v>
      </c>
      <c r="G430" t="s">
        <v>226</v>
      </c>
      <c r="H430" t="s">
        <v>225</v>
      </c>
      <c r="I430"/>
      <c r="W430" s="2"/>
      <c r="AI430" s="2"/>
      <c r="AK430" s="2"/>
    </row>
    <row r="431" spans="1:37" x14ac:dyDescent="0.25">
      <c r="A431" t="s">
        <v>163</v>
      </c>
      <c r="B431" t="s">
        <v>6</v>
      </c>
      <c r="C431" t="s">
        <v>226</v>
      </c>
      <c r="D431" t="s">
        <v>226</v>
      </c>
      <c r="E431" t="s">
        <v>226</v>
      </c>
      <c r="F431" t="s">
        <v>225</v>
      </c>
      <c r="G431" t="s">
        <v>226</v>
      </c>
      <c r="H431" t="s">
        <v>225</v>
      </c>
      <c r="I431"/>
      <c r="W431" s="2"/>
      <c r="AI431" s="2"/>
      <c r="AK431" s="2"/>
    </row>
    <row r="432" spans="1:37" x14ac:dyDescent="0.25">
      <c r="A432" t="s">
        <v>603</v>
      </c>
      <c r="B432" t="s">
        <v>0</v>
      </c>
      <c r="C432" t="s">
        <v>226</v>
      </c>
      <c r="D432" t="s">
        <v>225</v>
      </c>
      <c r="E432"/>
      <c r="F432"/>
      <c r="G432" t="s">
        <v>226</v>
      </c>
      <c r="H432" t="s">
        <v>225</v>
      </c>
      <c r="I432"/>
      <c r="W432" s="2"/>
      <c r="AI432" s="2"/>
      <c r="AK432" s="2"/>
    </row>
    <row r="433" spans="1:37" x14ac:dyDescent="0.25">
      <c r="A433" t="s">
        <v>603</v>
      </c>
      <c r="B433" t="s">
        <v>6</v>
      </c>
      <c r="C433" t="s">
        <v>226</v>
      </c>
      <c r="D433" t="s">
        <v>225</v>
      </c>
      <c r="E433"/>
      <c r="F433"/>
      <c r="G433" t="s">
        <v>226</v>
      </c>
      <c r="H433" t="s">
        <v>225</v>
      </c>
      <c r="I433"/>
      <c r="W433" s="2"/>
      <c r="AI433" s="2"/>
      <c r="AK433" s="2"/>
    </row>
    <row r="434" spans="1:37" x14ac:dyDescent="0.25">
      <c r="A434" t="s">
        <v>164</v>
      </c>
      <c r="B434" t="s">
        <v>0</v>
      </c>
      <c r="C434" t="s">
        <v>226</v>
      </c>
      <c r="D434" t="s">
        <v>225</v>
      </c>
      <c r="E434"/>
      <c r="F434"/>
      <c r="G434" t="s">
        <v>225</v>
      </c>
      <c r="H434" t="s">
        <v>225</v>
      </c>
      <c r="I434"/>
      <c r="W434" s="2"/>
      <c r="AI434" s="2"/>
      <c r="AK434" s="2"/>
    </row>
    <row r="435" spans="1:37" x14ac:dyDescent="0.25">
      <c r="A435" t="s">
        <v>164</v>
      </c>
      <c r="B435" t="s">
        <v>6</v>
      </c>
      <c r="C435" t="s">
        <v>226</v>
      </c>
      <c r="D435" t="s">
        <v>225</v>
      </c>
      <c r="E435"/>
      <c r="F435"/>
      <c r="G435" t="s">
        <v>225</v>
      </c>
      <c r="H435" t="s">
        <v>225</v>
      </c>
      <c r="I435"/>
      <c r="W435" s="2"/>
      <c r="AI435" s="2"/>
      <c r="AK435" s="2"/>
    </row>
    <row r="436" spans="1:37" x14ac:dyDescent="0.25">
      <c r="A436" t="s">
        <v>604</v>
      </c>
      <c r="B436" t="s">
        <v>0</v>
      </c>
      <c r="C436" t="s">
        <v>225</v>
      </c>
      <c r="D436" t="s">
        <v>225</v>
      </c>
      <c r="E436"/>
      <c r="F436"/>
      <c r="G436" t="s">
        <v>226</v>
      </c>
      <c r="H436" t="s">
        <v>225</v>
      </c>
      <c r="I436"/>
      <c r="W436" s="2"/>
      <c r="AI436" s="2"/>
      <c r="AK436" s="2"/>
    </row>
    <row r="437" spans="1:37" x14ac:dyDescent="0.25">
      <c r="A437" t="s">
        <v>604</v>
      </c>
      <c r="B437" t="s">
        <v>6</v>
      </c>
      <c r="C437" t="s">
        <v>226</v>
      </c>
      <c r="D437" t="s">
        <v>225</v>
      </c>
      <c r="E437"/>
      <c r="F437"/>
      <c r="G437" t="s">
        <v>226</v>
      </c>
      <c r="H437" t="s">
        <v>225</v>
      </c>
      <c r="I437"/>
    </row>
    <row r="438" spans="1:37" x14ac:dyDescent="0.25">
      <c r="A438" t="s">
        <v>409</v>
      </c>
      <c r="B438" t="s">
        <v>0</v>
      </c>
      <c r="C438" t="s">
        <v>226</v>
      </c>
      <c r="D438" t="s">
        <v>225</v>
      </c>
      <c r="E438"/>
      <c r="F438"/>
      <c r="G438" t="s">
        <v>226</v>
      </c>
      <c r="H438" t="s">
        <v>225</v>
      </c>
      <c r="I438"/>
      <c r="W438" s="2"/>
      <c r="AI438" s="2"/>
      <c r="AK438" s="2"/>
    </row>
    <row r="439" spans="1:37" x14ac:dyDescent="0.25">
      <c r="A439" t="s">
        <v>409</v>
      </c>
      <c r="B439" t="s">
        <v>6</v>
      </c>
      <c r="C439" t="s">
        <v>226</v>
      </c>
      <c r="D439" t="s">
        <v>225</v>
      </c>
      <c r="E439"/>
      <c r="F439"/>
      <c r="G439" t="s">
        <v>226</v>
      </c>
      <c r="H439" t="s">
        <v>225</v>
      </c>
      <c r="I439"/>
      <c r="W439" s="2"/>
      <c r="AI439" s="2"/>
      <c r="AK439" s="2"/>
    </row>
    <row r="440" spans="1:37" x14ac:dyDescent="0.25">
      <c r="A440" t="s">
        <v>165</v>
      </c>
      <c r="B440" t="s">
        <v>0</v>
      </c>
      <c r="C440" t="s">
        <v>226</v>
      </c>
      <c r="D440" t="s">
        <v>225</v>
      </c>
      <c r="E440"/>
      <c r="F440"/>
      <c r="G440" t="s">
        <v>226</v>
      </c>
      <c r="H440" t="s">
        <v>226</v>
      </c>
      <c r="I440" t="s">
        <v>225</v>
      </c>
      <c r="W440" s="2"/>
      <c r="AI440" s="2"/>
      <c r="AK440" s="2"/>
    </row>
    <row r="441" spans="1:37" x14ac:dyDescent="0.25">
      <c r="A441" t="s">
        <v>165</v>
      </c>
      <c r="B441" t="s">
        <v>6</v>
      </c>
      <c r="C441" t="s">
        <v>226</v>
      </c>
      <c r="D441" t="s">
        <v>225</v>
      </c>
      <c r="E441"/>
      <c r="F441"/>
      <c r="G441" t="s">
        <v>226</v>
      </c>
      <c r="H441" t="s">
        <v>226</v>
      </c>
      <c r="I441" t="s">
        <v>225</v>
      </c>
      <c r="W441" s="2"/>
      <c r="AI441" s="2"/>
      <c r="AK441" s="2"/>
    </row>
    <row r="442" spans="1:37" x14ac:dyDescent="0.25">
      <c r="A442" t="s">
        <v>166</v>
      </c>
      <c r="B442" t="s">
        <v>0</v>
      </c>
      <c r="C442" t="s">
        <v>225</v>
      </c>
      <c r="D442" t="s">
        <v>225</v>
      </c>
      <c r="E442"/>
      <c r="F442"/>
      <c r="G442" t="s">
        <v>226</v>
      </c>
      <c r="H442" t="s">
        <v>225</v>
      </c>
      <c r="I442"/>
      <c r="W442" s="2"/>
      <c r="AI442" s="2"/>
      <c r="AK442" s="2"/>
    </row>
    <row r="443" spans="1:37" x14ac:dyDescent="0.25">
      <c r="A443" t="s">
        <v>166</v>
      </c>
      <c r="B443" t="s">
        <v>6</v>
      </c>
      <c r="C443" t="s">
        <v>225</v>
      </c>
      <c r="D443" t="s">
        <v>225</v>
      </c>
      <c r="E443"/>
      <c r="F443"/>
      <c r="G443" t="s">
        <v>226</v>
      </c>
      <c r="H443" t="s">
        <v>225</v>
      </c>
      <c r="I443"/>
      <c r="W443" s="2"/>
      <c r="AI443" s="2"/>
      <c r="AK443" s="2"/>
    </row>
    <row r="444" spans="1:37" x14ac:dyDescent="0.25">
      <c r="A444" t="s">
        <v>167</v>
      </c>
      <c r="B444" t="s">
        <v>0</v>
      </c>
      <c r="C444" t="s">
        <v>225</v>
      </c>
      <c r="D444" t="s">
        <v>225</v>
      </c>
      <c r="E444"/>
      <c r="F444"/>
      <c r="G444" t="s">
        <v>226</v>
      </c>
      <c r="H444" t="s">
        <v>225</v>
      </c>
      <c r="I444"/>
      <c r="W444" s="2"/>
      <c r="AI444" s="2"/>
      <c r="AK444" s="2"/>
    </row>
    <row r="445" spans="1:37" x14ac:dyDescent="0.25">
      <c r="A445" t="s">
        <v>167</v>
      </c>
      <c r="B445" t="s">
        <v>6</v>
      </c>
      <c r="C445" t="s">
        <v>226</v>
      </c>
      <c r="D445" t="s">
        <v>225</v>
      </c>
      <c r="E445"/>
      <c r="F445"/>
      <c r="G445" t="s">
        <v>226</v>
      </c>
      <c r="H445" t="s">
        <v>225</v>
      </c>
      <c r="I445"/>
      <c r="W445" s="2"/>
      <c r="AI445" s="2"/>
      <c r="AK445" s="2"/>
    </row>
    <row r="446" spans="1:37" x14ac:dyDescent="0.25">
      <c r="A446" t="s">
        <v>168</v>
      </c>
      <c r="B446" t="s">
        <v>0</v>
      </c>
      <c r="C446" t="s">
        <v>225</v>
      </c>
      <c r="D446" t="s">
        <v>225</v>
      </c>
      <c r="E446"/>
      <c r="F446"/>
      <c r="G446" t="s">
        <v>226</v>
      </c>
      <c r="H446" t="s">
        <v>225</v>
      </c>
      <c r="I446"/>
      <c r="W446" s="2"/>
      <c r="AI446" s="2"/>
      <c r="AK446" s="2"/>
    </row>
    <row r="447" spans="1:37" x14ac:dyDescent="0.25">
      <c r="A447" t="s">
        <v>168</v>
      </c>
      <c r="B447" t="s">
        <v>6</v>
      </c>
      <c r="C447" t="s">
        <v>225</v>
      </c>
      <c r="D447" t="s">
        <v>225</v>
      </c>
      <c r="E447"/>
      <c r="F447"/>
      <c r="G447" t="s">
        <v>226</v>
      </c>
      <c r="H447" t="s">
        <v>225</v>
      </c>
      <c r="I447"/>
    </row>
    <row r="448" spans="1:37" x14ac:dyDescent="0.25">
      <c r="A448" t="s">
        <v>410</v>
      </c>
      <c r="B448" t="s">
        <v>0</v>
      </c>
      <c r="C448" t="s">
        <v>226</v>
      </c>
      <c r="D448" t="s">
        <v>226</v>
      </c>
      <c r="E448" t="s">
        <v>226</v>
      </c>
      <c r="F448" t="s">
        <v>225</v>
      </c>
      <c r="G448" t="s">
        <v>226</v>
      </c>
      <c r="H448" t="s">
        <v>226</v>
      </c>
      <c r="I448" t="s">
        <v>225</v>
      </c>
    </row>
    <row r="449" spans="1:9" x14ac:dyDescent="0.25">
      <c r="A449" t="s">
        <v>410</v>
      </c>
      <c r="B449" t="s">
        <v>6</v>
      </c>
      <c r="C449" t="s">
        <v>226</v>
      </c>
      <c r="D449" t="s">
        <v>225</v>
      </c>
      <c r="E449"/>
      <c r="F449"/>
      <c r="G449" t="s">
        <v>226</v>
      </c>
      <c r="H449" t="s">
        <v>225</v>
      </c>
      <c r="I449"/>
    </row>
    <row r="450" spans="1:9" x14ac:dyDescent="0.25">
      <c r="A450" t="s">
        <v>169</v>
      </c>
      <c r="B450" t="s">
        <v>0</v>
      </c>
      <c r="C450" t="s">
        <v>226</v>
      </c>
      <c r="D450" t="s">
        <v>225</v>
      </c>
      <c r="E450"/>
      <c r="F450"/>
      <c r="G450" t="s">
        <v>226</v>
      </c>
      <c r="H450" t="s">
        <v>225</v>
      </c>
      <c r="I450"/>
    </row>
    <row r="451" spans="1:9" x14ac:dyDescent="0.25">
      <c r="A451" t="s">
        <v>169</v>
      </c>
      <c r="B451" t="s">
        <v>6</v>
      </c>
      <c r="C451" t="s">
        <v>226</v>
      </c>
      <c r="D451" t="s">
        <v>225</v>
      </c>
      <c r="E451"/>
      <c r="F451"/>
      <c r="G451" t="s">
        <v>226</v>
      </c>
      <c r="H451" t="s">
        <v>225</v>
      </c>
      <c r="I451"/>
    </row>
    <row r="452" spans="1:9" x14ac:dyDescent="0.25">
      <c r="A452" t="s">
        <v>655</v>
      </c>
      <c r="B452" t="s">
        <v>0</v>
      </c>
      <c r="C452" t="s">
        <v>226</v>
      </c>
      <c r="D452" t="s">
        <v>225</v>
      </c>
      <c r="E452"/>
      <c r="F452"/>
      <c r="G452" t="s">
        <v>226</v>
      </c>
      <c r="H452" t="s">
        <v>226</v>
      </c>
      <c r="I452" t="s">
        <v>225</v>
      </c>
    </row>
    <row r="453" spans="1:9" x14ac:dyDescent="0.25">
      <c r="A453" t="s">
        <v>655</v>
      </c>
      <c r="B453" t="s">
        <v>6</v>
      </c>
      <c r="C453" t="s">
        <v>226</v>
      </c>
      <c r="D453" t="s">
        <v>225</v>
      </c>
      <c r="E453"/>
      <c r="F453"/>
      <c r="G453" t="s">
        <v>226</v>
      </c>
      <c r="H453" t="s">
        <v>226</v>
      </c>
      <c r="I453" t="s">
        <v>225</v>
      </c>
    </row>
    <row r="454" spans="1:9" x14ac:dyDescent="0.25">
      <c r="A454" t="s">
        <v>170</v>
      </c>
      <c r="B454" t="s">
        <v>0</v>
      </c>
      <c r="C454" t="s">
        <v>226</v>
      </c>
      <c r="D454" t="s">
        <v>226</v>
      </c>
      <c r="E454" t="s">
        <v>225</v>
      </c>
      <c r="F454" t="s">
        <v>225</v>
      </c>
      <c r="G454" t="s">
        <v>226</v>
      </c>
      <c r="H454" t="s">
        <v>225</v>
      </c>
      <c r="I454"/>
    </row>
    <row r="455" spans="1:9" x14ac:dyDescent="0.25">
      <c r="A455" t="s">
        <v>170</v>
      </c>
      <c r="B455" t="s">
        <v>6</v>
      </c>
      <c r="C455" t="s">
        <v>226</v>
      </c>
      <c r="D455" t="s">
        <v>226</v>
      </c>
      <c r="E455" t="s">
        <v>225</v>
      </c>
      <c r="F455" t="s">
        <v>225</v>
      </c>
      <c r="G455" t="s">
        <v>226</v>
      </c>
      <c r="H455" t="s">
        <v>225</v>
      </c>
      <c r="I455"/>
    </row>
    <row r="456" spans="1:9" x14ac:dyDescent="0.25">
      <c r="A456" t="s">
        <v>171</v>
      </c>
      <c r="B456" t="s">
        <v>0</v>
      </c>
      <c r="C456" t="s">
        <v>226</v>
      </c>
      <c r="D456" t="s">
        <v>225</v>
      </c>
      <c r="E456"/>
      <c r="F456"/>
      <c r="G456" t="s">
        <v>226</v>
      </c>
      <c r="H456" t="s">
        <v>225</v>
      </c>
      <c r="I456"/>
    </row>
    <row r="457" spans="1:9" x14ac:dyDescent="0.25">
      <c r="A457" t="s">
        <v>171</v>
      </c>
      <c r="B457" t="s">
        <v>6</v>
      </c>
      <c r="C457" t="s">
        <v>226</v>
      </c>
      <c r="D457" t="s">
        <v>225</v>
      </c>
      <c r="E457"/>
      <c r="F457"/>
      <c r="G457" t="s">
        <v>226</v>
      </c>
      <c r="H457" t="s">
        <v>225</v>
      </c>
      <c r="I457"/>
    </row>
    <row r="458" spans="1:9" x14ac:dyDescent="0.25">
      <c r="A458" t="s">
        <v>172</v>
      </c>
      <c r="B458" t="s">
        <v>0</v>
      </c>
      <c r="C458" t="s">
        <v>226</v>
      </c>
      <c r="D458" t="s">
        <v>226</v>
      </c>
      <c r="E458" t="s">
        <v>226</v>
      </c>
      <c r="F458" t="s">
        <v>225</v>
      </c>
      <c r="G458" t="s">
        <v>226</v>
      </c>
      <c r="H458" t="s">
        <v>226</v>
      </c>
      <c r="I458" t="s">
        <v>225</v>
      </c>
    </row>
    <row r="459" spans="1:9" x14ac:dyDescent="0.25">
      <c r="A459" t="s">
        <v>172</v>
      </c>
      <c r="B459" t="s">
        <v>6</v>
      </c>
      <c r="C459" t="s">
        <v>226</v>
      </c>
      <c r="D459" t="s">
        <v>226</v>
      </c>
      <c r="E459" t="s">
        <v>225</v>
      </c>
      <c r="F459" t="s">
        <v>225</v>
      </c>
      <c r="G459" t="s">
        <v>226</v>
      </c>
      <c r="H459" t="s">
        <v>226</v>
      </c>
      <c r="I459" t="s">
        <v>225</v>
      </c>
    </row>
    <row r="460" spans="1:9" x14ac:dyDescent="0.25">
      <c r="A460" t="s">
        <v>173</v>
      </c>
      <c r="B460" t="s">
        <v>0</v>
      </c>
      <c r="C460" t="s">
        <v>226</v>
      </c>
      <c r="D460" t="s">
        <v>225</v>
      </c>
      <c r="E460"/>
      <c r="F460"/>
      <c r="G460" t="s">
        <v>225</v>
      </c>
      <c r="H460" t="s">
        <v>225</v>
      </c>
      <c r="I460"/>
    </row>
    <row r="461" spans="1:9" x14ac:dyDescent="0.25">
      <c r="A461" t="s">
        <v>173</v>
      </c>
      <c r="B461" t="s">
        <v>6</v>
      </c>
      <c r="C461" t="s">
        <v>225</v>
      </c>
      <c r="D461" t="s">
        <v>225</v>
      </c>
      <c r="E461"/>
      <c r="F461"/>
      <c r="G461" t="s">
        <v>226</v>
      </c>
      <c r="H461" t="s">
        <v>225</v>
      </c>
      <c r="I461"/>
    </row>
    <row r="462" spans="1:9" x14ac:dyDescent="0.25">
      <c r="A462" t="s">
        <v>174</v>
      </c>
      <c r="B462" t="s">
        <v>0</v>
      </c>
      <c r="C462" t="s">
        <v>226</v>
      </c>
      <c r="D462" t="s">
        <v>225</v>
      </c>
      <c r="E462"/>
      <c r="F462"/>
      <c r="G462" t="s">
        <v>226</v>
      </c>
      <c r="H462" t="s">
        <v>225</v>
      </c>
      <c r="I462"/>
    </row>
    <row r="463" spans="1:9" x14ac:dyDescent="0.25">
      <c r="A463" t="s">
        <v>174</v>
      </c>
      <c r="B463" t="s">
        <v>6</v>
      </c>
      <c r="C463" t="s">
        <v>226</v>
      </c>
      <c r="D463" t="s">
        <v>225</v>
      </c>
      <c r="E463"/>
      <c r="F463"/>
      <c r="G463" t="s">
        <v>226</v>
      </c>
      <c r="H463" t="s">
        <v>225</v>
      </c>
      <c r="I463"/>
    </row>
    <row r="464" spans="1:9" x14ac:dyDescent="0.25">
      <c r="A464" t="s">
        <v>607</v>
      </c>
      <c r="B464" t="s">
        <v>0</v>
      </c>
      <c r="C464" t="s">
        <v>226</v>
      </c>
      <c r="D464" t="s">
        <v>225</v>
      </c>
      <c r="E464"/>
      <c r="F464"/>
      <c r="G464" t="s">
        <v>226</v>
      </c>
      <c r="H464" t="s">
        <v>225</v>
      </c>
      <c r="I464"/>
    </row>
    <row r="465" spans="1:9" x14ac:dyDescent="0.25">
      <c r="A465" t="s">
        <v>607</v>
      </c>
      <c r="B465" t="s">
        <v>6</v>
      </c>
      <c r="C465" t="s">
        <v>226</v>
      </c>
      <c r="D465" t="s">
        <v>225</v>
      </c>
      <c r="E465"/>
      <c r="F465"/>
      <c r="G465" t="s">
        <v>226</v>
      </c>
      <c r="H465" t="s">
        <v>225</v>
      </c>
      <c r="I465"/>
    </row>
    <row r="466" spans="1:9" x14ac:dyDescent="0.25">
      <c r="A466" t="s">
        <v>176</v>
      </c>
      <c r="B466" t="s">
        <v>0</v>
      </c>
      <c r="C466" t="s">
        <v>225</v>
      </c>
      <c r="D466" t="s">
        <v>225</v>
      </c>
      <c r="E466"/>
      <c r="F466"/>
      <c r="G466" t="s">
        <v>226</v>
      </c>
      <c r="H466" t="s">
        <v>225</v>
      </c>
      <c r="I466"/>
    </row>
    <row r="467" spans="1:9" x14ac:dyDescent="0.25">
      <c r="A467" t="s">
        <v>176</v>
      </c>
      <c r="B467" t="s">
        <v>6</v>
      </c>
      <c r="C467" t="s">
        <v>225</v>
      </c>
      <c r="D467" t="s">
        <v>225</v>
      </c>
      <c r="E467"/>
      <c r="F467"/>
      <c r="G467" t="s">
        <v>226</v>
      </c>
      <c r="H467" t="s">
        <v>226</v>
      </c>
      <c r="I467" t="s">
        <v>225</v>
      </c>
    </row>
    <row r="468" spans="1:9" x14ac:dyDescent="0.25">
      <c r="A468" t="s">
        <v>177</v>
      </c>
      <c r="B468" t="s">
        <v>0</v>
      </c>
      <c r="C468" t="s">
        <v>226</v>
      </c>
      <c r="D468" t="s">
        <v>225</v>
      </c>
      <c r="E468"/>
      <c r="F468"/>
      <c r="G468" t="s">
        <v>226</v>
      </c>
      <c r="H468" t="s">
        <v>225</v>
      </c>
      <c r="I468"/>
    </row>
    <row r="469" spans="1:9" x14ac:dyDescent="0.25">
      <c r="A469" t="s">
        <v>177</v>
      </c>
      <c r="B469" t="s">
        <v>6</v>
      </c>
      <c r="C469" t="s">
        <v>225</v>
      </c>
      <c r="D469" t="s">
        <v>225</v>
      </c>
      <c r="E469"/>
      <c r="F469"/>
      <c r="G469" t="s">
        <v>226</v>
      </c>
      <c r="H469" t="s">
        <v>225</v>
      </c>
      <c r="I469"/>
    </row>
    <row r="470" spans="1:9" x14ac:dyDescent="0.25">
      <c r="A470" t="s">
        <v>178</v>
      </c>
      <c r="B470" t="s">
        <v>0</v>
      </c>
      <c r="C470" t="s">
        <v>225</v>
      </c>
      <c r="D470" t="s">
        <v>226</v>
      </c>
      <c r="E470" t="s">
        <v>225</v>
      </c>
      <c r="F470" t="s">
        <v>225</v>
      </c>
      <c r="G470" t="s">
        <v>226</v>
      </c>
      <c r="H470" t="s">
        <v>225</v>
      </c>
      <c r="I470"/>
    </row>
    <row r="471" spans="1:9" x14ac:dyDescent="0.25">
      <c r="A471" t="s">
        <v>178</v>
      </c>
      <c r="B471" t="s">
        <v>6</v>
      </c>
      <c r="C471" t="s">
        <v>226</v>
      </c>
      <c r="D471" t="s">
        <v>225</v>
      </c>
      <c r="E471"/>
      <c r="F471"/>
      <c r="G471" t="s">
        <v>226</v>
      </c>
      <c r="H471" t="s">
        <v>225</v>
      </c>
      <c r="I471"/>
    </row>
    <row r="472" spans="1:9" x14ac:dyDescent="0.25">
      <c r="A472" t="s">
        <v>179</v>
      </c>
      <c r="B472" t="s">
        <v>0</v>
      </c>
      <c r="C472" t="s">
        <v>225</v>
      </c>
      <c r="D472" t="s">
        <v>225</v>
      </c>
      <c r="E472"/>
      <c r="F472"/>
      <c r="G472" t="s">
        <v>226</v>
      </c>
      <c r="H472" t="s">
        <v>225</v>
      </c>
      <c r="I472"/>
    </row>
    <row r="473" spans="1:9" x14ac:dyDescent="0.25">
      <c r="A473" t="s">
        <v>179</v>
      </c>
      <c r="B473" t="s">
        <v>6</v>
      </c>
      <c r="C473" t="s">
        <v>226</v>
      </c>
      <c r="D473" t="s">
        <v>225</v>
      </c>
      <c r="E473"/>
      <c r="F473"/>
      <c r="G473" t="s">
        <v>226</v>
      </c>
      <c r="H473" t="s">
        <v>225</v>
      </c>
      <c r="I473"/>
    </row>
    <row r="474" spans="1:9" x14ac:dyDescent="0.25">
      <c r="A474" t="s">
        <v>180</v>
      </c>
      <c r="B474" t="s">
        <v>0</v>
      </c>
      <c r="C474" t="s">
        <v>226</v>
      </c>
      <c r="D474" t="s">
        <v>226</v>
      </c>
      <c r="E474" t="s">
        <v>226</v>
      </c>
      <c r="F474" t="s">
        <v>226</v>
      </c>
      <c r="G474" t="s">
        <v>226</v>
      </c>
      <c r="H474" t="s">
        <v>226</v>
      </c>
      <c r="I474" t="s">
        <v>226</v>
      </c>
    </row>
    <row r="475" spans="1:9" x14ac:dyDescent="0.25">
      <c r="A475" t="s">
        <v>180</v>
      </c>
      <c r="B475" t="s">
        <v>6</v>
      </c>
      <c r="C475" t="s">
        <v>226</v>
      </c>
      <c r="D475" t="s">
        <v>226</v>
      </c>
      <c r="E475" t="s">
        <v>226</v>
      </c>
      <c r="F475" t="s">
        <v>226</v>
      </c>
      <c r="G475" t="s">
        <v>226</v>
      </c>
      <c r="H475" t="s">
        <v>226</v>
      </c>
      <c r="I475" t="s">
        <v>226</v>
      </c>
    </row>
    <row r="476" spans="1:9" x14ac:dyDescent="0.25">
      <c r="A476" t="s">
        <v>411</v>
      </c>
      <c r="B476" t="s">
        <v>0</v>
      </c>
      <c r="C476" t="s">
        <v>225</v>
      </c>
      <c r="D476" t="s">
        <v>225</v>
      </c>
      <c r="E476"/>
      <c r="F476"/>
      <c r="G476" t="s">
        <v>226</v>
      </c>
      <c r="H476" t="s">
        <v>225</v>
      </c>
      <c r="I476"/>
    </row>
    <row r="477" spans="1:9" x14ac:dyDescent="0.25">
      <c r="A477" t="s">
        <v>411</v>
      </c>
      <c r="B477" t="s">
        <v>6</v>
      </c>
      <c r="C477" t="s">
        <v>226</v>
      </c>
      <c r="D477" t="s">
        <v>225</v>
      </c>
      <c r="E477"/>
      <c r="F477"/>
      <c r="G477" t="s">
        <v>226</v>
      </c>
      <c r="H477" t="s">
        <v>225</v>
      </c>
      <c r="I477"/>
    </row>
    <row r="478" spans="1:9" x14ac:dyDescent="0.25">
      <c r="A478" t="s">
        <v>181</v>
      </c>
      <c r="B478" t="s">
        <v>0</v>
      </c>
      <c r="C478" t="s">
        <v>226</v>
      </c>
      <c r="D478" t="s">
        <v>225</v>
      </c>
      <c r="E478"/>
      <c r="F478"/>
      <c r="G478" t="s">
        <v>226</v>
      </c>
      <c r="H478" t="s">
        <v>225</v>
      </c>
      <c r="I478"/>
    </row>
    <row r="479" spans="1:9" x14ac:dyDescent="0.25">
      <c r="A479" t="s">
        <v>181</v>
      </c>
      <c r="B479" t="s">
        <v>6</v>
      </c>
      <c r="C479" t="s">
        <v>226</v>
      </c>
      <c r="D479" t="s">
        <v>225</v>
      </c>
      <c r="E479"/>
      <c r="F479"/>
      <c r="G479" t="s">
        <v>226</v>
      </c>
      <c r="H479" t="s">
        <v>225</v>
      </c>
      <c r="I479"/>
    </row>
    <row r="480" spans="1:9" x14ac:dyDescent="0.25">
      <c r="A480" t="s">
        <v>667</v>
      </c>
      <c r="B480" t="s">
        <v>0</v>
      </c>
      <c r="C480" t="s">
        <v>225</v>
      </c>
      <c r="D480" t="s">
        <v>226</v>
      </c>
      <c r="E480" t="s">
        <v>225</v>
      </c>
      <c r="F480" t="s">
        <v>225</v>
      </c>
      <c r="G480" t="s">
        <v>226</v>
      </c>
      <c r="H480" t="s">
        <v>225</v>
      </c>
      <c r="I480"/>
    </row>
    <row r="481" spans="1:9" x14ac:dyDescent="0.25">
      <c r="A481" t="s">
        <v>667</v>
      </c>
      <c r="B481" t="s">
        <v>6</v>
      </c>
      <c r="C481" t="s">
        <v>226</v>
      </c>
      <c r="D481" t="s">
        <v>225</v>
      </c>
      <c r="E481"/>
      <c r="F481"/>
      <c r="G481" t="s">
        <v>226</v>
      </c>
      <c r="H481" t="s">
        <v>225</v>
      </c>
      <c r="I481"/>
    </row>
    <row r="482" spans="1:9" x14ac:dyDescent="0.25">
      <c r="A482" t="s">
        <v>182</v>
      </c>
      <c r="B482" t="s">
        <v>0</v>
      </c>
      <c r="C482" t="s">
        <v>226</v>
      </c>
      <c r="D482" t="s">
        <v>226</v>
      </c>
      <c r="E482" t="s">
        <v>225</v>
      </c>
      <c r="F482" t="s">
        <v>225</v>
      </c>
      <c r="G482" t="s">
        <v>226</v>
      </c>
      <c r="H482" t="s">
        <v>225</v>
      </c>
      <c r="I482"/>
    </row>
    <row r="483" spans="1:9" x14ac:dyDescent="0.25">
      <c r="A483" t="s">
        <v>182</v>
      </c>
      <c r="B483" t="s">
        <v>6</v>
      </c>
      <c r="C483" t="s">
        <v>226</v>
      </c>
      <c r="D483" t="s">
        <v>225</v>
      </c>
      <c r="E483"/>
      <c r="F483"/>
      <c r="G483" t="s">
        <v>226</v>
      </c>
      <c r="H483" t="s">
        <v>225</v>
      </c>
      <c r="I483"/>
    </row>
    <row r="484" spans="1:9" x14ac:dyDescent="0.25">
      <c r="A484" t="s">
        <v>668</v>
      </c>
      <c r="B484" t="s">
        <v>0</v>
      </c>
      <c r="C484" t="s">
        <v>226</v>
      </c>
      <c r="D484" t="s">
        <v>225</v>
      </c>
      <c r="E484"/>
      <c r="F484"/>
      <c r="G484" t="s">
        <v>226</v>
      </c>
      <c r="H484" t="s">
        <v>225</v>
      </c>
      <c r="I484"/>
    </row>
    <row r="485" spans="1:9" x14ac:dyDescent="0.25">
      <c r="A485" t="s">
        <v>668</v>
      </c>
      <c r="B485" t="s">
        <v>6</v>
      </c>
      <c r="C485" t="s">
        <v>226</v>
      </c>
      <c r="D485" t="s">
        <v>225</v>
      </c>
      <c r="E485"/>
      <c r="F485"/>
      <c r="G485" t="s">
        <v>226</v>
      </c>
      <c r="H485" t="s">
        <v>225</v>
      </c>
      <c r="I485"/>
    </row>
    <row r="486" spans="1:9" x14ac:dyDescent="0.25">
      <c r="A486" t="s">
        <v>183</v>
      </c>
      <c r="B486" t="s">
        <v>0</v>
      </c>
      <c r="C486" t="s">
        <v>226</v>
      </c>
      <c r="D486" t="s">
        <v>225</v>
      </c>
      <c r="E486"/>
      <c r="F486"/>
      <c r="G486" t="s">
        <v>226</v>
      </c>
      <c r="H486" t="s">
        <v>225</v>
      </c>
      <c r="I486"/>
    </row>
    <row r="487" spans="1:9" x14ac:dyDescent="0.25">
      <c r="A487" t="s">
        <v>183</v>
      </c>
      <c r="B487" t="s">
        <v>6</v>
      </c>
      <c r="C487" t="s">
        <v>226</v>
      </c>
      <c r="D487" t="s">
        <v>225</v>
      </c>
      <c r="E487"/>
      <c r="F487"/>
      <c r="G487" t="s">
        <v>226</v>
      </c>
      <c r="H487" t="s">
        <v>226</v>
      </c>
      <c r="I487" t="s">
        <v>225</v>
      </c>
    </row>
    <row r="488" spans="1:9" x14ac:dyDescent="0.25">
      <c r="A488" t="s">
        <v>184</v>
      </c>
      <c r="B488" t="s">
        <v>0</v>
      </c>
      <c r="C488" t="s">
        <v>225</v>
      </c>
      <c r="D488" t="s">
        <v>226</v>
      </c>
      <c r="E488" t="s">
        <v>226</v>
      </c>
      <c r="F488" t="s">
        <v>225</v>
      </c>
      <c r="G488" t="s">
        <v>226</v>
      </c>
      <c r="H488" t="s">
        <v>225</v>
      </c>
      <c r="I488"/>
    </row>
    <row r="489" spans="1:9" x14ac:dyDescent="0.25">
      <c r="A489" t="s">
        <v>184</v>
      </c>
      <c r="B489" t="s">
        <v>6</v>
      </c>
      <c r="C489" t="s">
        <v>226</v>
      </c>
      <c r="D489" t="s">
        <v>225</v>
      </c>
      <c r="E489"/>
      <c r="F489"/>
      <c r="G489" t="s">
        <v>226</v>
      </c>
      <c r="H489" t="s">
        <v>225</v>
      </c>
      <c r="I489"/>
    </row>
    <row r="490" spans="1:9" x14ac:dyDescent="0.25">
      <c r="A490" t="s">
        <v>185</v>
      </c>
      <c r="B490" t="s">
        <v>0</v>
      </c>
      <c r="C490" t="s">
        <v>225</v>
      </c>
      <c r="D490" t="s">
        <v>226</v>
      </c>
      <c r="E490" t="s">
        <v>226</v>
      </c>
      <c r="F490" t="s">
        <v>226</v>
      </c>
      <c r="G490" t="s">
        <v>226</v>
      </c>
      <c r="H490" t="s">
        <v>225</v>
      </c>
      <c r="I490"/>
    </row>
    <row r="491" spans="1:9" x14ac:dyDescent="0.25">
      <c r="A491" t="s">
        <v>185</v>
      </c>
      <c r="B491" t="s">
        <v>6</v>
      </c>
      <c r="C491" t="s">
        <v>225</v>
      </c>
      <c r="D491" t="s">
        <v>225</v>
      </c>
      <c r="E491"/>
      <c r="F491"/>
      <c r="G491" t="s">
        <v>226</v>
      </c>
      <c r="H491" t="s">
        <v>225</v>
      </c>
      <c r="I491"/>
    </row>
    <row r="492" spans="1:9" x14ac:dyDescent="0.25">
      <c r="A492" t="s">
        <v>186</v>
      </c>
      <c r="B492" t="s">
        <v>0</v>
      </c>
      <c r="C492" t="s">
        <v>225</v>
      </c>
      <c r="D492" t="s">
        <v>225</v>
      </c>
      <c r="E492"/>
      <c r="F492"/>
      <c r="G492" t="s">
        <v>226</v>
      </c>
      <c r="H492" t="s">
        <v>225</v>
      </c>
      <c r="I492"/>
    </row>
    <row r="493" spans="1:9" x14ac:dyDescent="0.25">
      <c r="A493" t="s">
        <v>186</v>
      </c>
      <c r="B493" t="s">
        <v>6</v>
      </c>
      <c r="C493" t="s">
        <v>225</v>
      </c>
      <c r="D493" t="s">
        <v>225</v>
      </c>
      <c r="E493"/>
      <c r="F493"/>
      <c r="G493" t="s">
        <v>226</v>
      </c>
      <c r="H493" t="s">
        <v>226</v>
      </c>
      <c r="I493" t="s">
        <v>225</v>
      </c>
    </row>
    <row r="494" spans="1:9" x14ac:dyDescent="0.25">
      <c r="A494" t="s">
        <v>187</v>
      </c>
      <c r="B494" t="s">
        <v>0</v>
      </c>
      <c r="C494" t="s">
        <v>226</v>
      </c>
      <c r="D494" t="s">
        <v>225</v>
      </c>
      <c r="E494"/>
      <c r="F494"/>
      <c r="G494" t="s">
        <v>226</v>
      </c>
      <c r="H494" t="s">
        <v>226</v>
      </c>
      <c r="I494" t="s">
        <v>225</v>
      </c>
    </row>
    <row r="495" spans="1:9" x14ac:dyDescent="0.25">
      <c r="A495" t="s">
        <v>187</v>
      </c>
      <c r="B495" t="s">
        <v>6</v>
      </c>
      <c r="C495" t="s">
        <v>225</v>
      </c>
      <c r="D495" t="s">
        <v>225</v>
      </c>
      <c r="E495"/>
      <c r="F495"/>
      <c r="G495" t="s">
        <v>226</v>
      </c>
      <c r="H495" t="s">
        <v>226</v>
      </c>
      <c r="I495" t="s">
        <v>225</v>
      </c>
    </row>
    <row r="496" spans="1:9" x14ac:dyDescent="0.25">
      <c r="A496" t="s">
        <v>669</v>
      </c>
      <c r="B496" t="s">
        <v>0</v>
      </c>
      <c r="C496" t="s">
        <v>225</v>
      </c>
      <c r="D496" t="s">
        <v>226</v>
      </c>
      <c r="E496" t="s">
        <v>226</v>
      </c>
      <c r="F496" t="s">
        <v>225</v>
      </c>
      <c r="G496" t="s">
        <v>226</v>
      </c>
      <c r="H496" t="s">
        <v>225</v>
      </c>
      <c r="I496"/>
    </row>
    <row r="497" spans="1:9" x14ac:dyDescent="0.25">
      <c r="A497" t="s">
        <v>669</v>
      </c>
      <c r="B497" t="s">
        <v>6</v>
      </c>
      <c r="C497" t="s">
        <v>225</v>
      </c>
      <c r="D497" t="s">
        <v>226</v>
      </c>
      <c r="E497" t="s">
        <v>226</v>
      </c>
      <c r="F497" t="s">
        <v>225</v>
      </c>
      <c r="G497" t="s">
        <v>226</v>
      </c>
      <c r="H497" t="s">
        <v>225</v>
      </c>
      <c r="I497"/>
    </row>
    <row r="498" spans="1:9" x14ac:dyDescent="0.25">
      <c r="A498" t="s">
        <v>188</v>
      </c>
      <c r="B498" t="s">
        <v>0</v>
      </c>
      <c r="C498" t="s">
        <v>226</v>
      </c>
      <c r="D498" t="s">
        <v>225</v>
      </c>
      <c r="E498"/>
      <c r="F498"/>
      <c r="G498" t="s">
        <v>226</v>
      </c>
      <c r="H498" t="s">
        <v>225</v>
      </c>
      <c r="I498"/>
    </row>
    <row r="499" spans="1:9" x14ac:dyDescent="0.25">
      <c r="A499" t="s">
        <v>188</v>
      </c>
      <c r="B499" t="s">
        <v>6</v>
      </c>
      <c r="C499" t="s">
        <v>226</v>
      </c>
      <c r="D499" t="s">
        <v>225</v>
      </c>
      <c r="E499"/>
      <c r="F499"/>
      <c r="G499" t="s">
        <v>226</v>
      </c>
      <c r="H499" t="s">
        <v>225</v>
      </c>
      <c r="I499"/>
    </row>
    <row r="500" spans="1:9" x14ac:dyDescent="0.25">
      <c r="A500" t="s">
        <v>656</v>
      </c>
      <c r="B500" t="s">
        <v>0</v>
      </c>
      <c r="C500" t="s">
        <v>225</v>
      </c>
      <c r="D500" t="s">
        <v>225</v>
      </c>
      <c r="E500"/>
      <c r="F500"/>
      <c r="G500" t="s">
        <v>226</v>
      </c>
      <c r="H500" t="s">
        <v>225</v>
      </c>
      <c r="I500"/>
    </row>
    <row r="501" spans="1:9" x14ac:dyDescent="0.25">
      <c r="A501" t="s">
        <v>656</v>
      </c>
      <c r="B501" t="s">
        <v>6</v>
      </c>
      <c r="C501" t="s">
        <v>225</v>
      </c>
      <c r="D501" t="s">
        <v>225</v>
      </c>
      <c r="E501"/>
      <c r="F501"/>
      <c r="G501" t="s">
        <v>226</v>
      </c>
      <c r="H501" t="s">
        <v>225</v>
      </c>
      <c r="I501"/>
    </row>
    <row r="502" spans="1:9" x14ac:dyDescent="0.25">
      <c r="A502" t="s">
        <v>670</v>
      </c>
      <c r="B502" t="s">
        <v>0</v>
      </c>
      <c r="C502" t="s">
        <v>225</v>
      </c>
      <c r="D502" t="s">
        <v>225</v>
      </c>
      <c r="E502"/>
      <c r="F502"/>
      <c r="G502" t="s">
        <v>226</v>
      </c>
      <c r="H502" t="s">
        <v>225</v>
      </c>
      <c r="I502"/>
    </row>
    <row r="503" spans="1:9" x14ac:dyDescent="0.25">
      <c r="A503" t="s">
        <v>670</v>
      </c>
      <c r="B503" t="s">
        <v>6</v>
      </c>
      <c r="C503" t="s">
        <v>225</v>
      </c>
      <c r="D503" t="s">
        <v>225</v>
      </c>
      <c r="E503"/>
      <c r="F503"/>
      <c r="G503" t="s">
        <v>226</v>
      </c>
      <c r="H503" t="s">
        <v>225</v>
      </c>
      <c r="I503"/>
    </row>
    <row r="504" spans="1:9" x14ac:dyDescent="0.25">
      <c r="A504" t="s">
        <v>189</v>
      </c>
      <c r="B504" t="s">
        <v>0</v>
      </c>
      <c r="C504" t="s">
        <v>226</v>
      </c>
      <c r="D504" t="s">
        <v>225</v>
      </c>
      <c r="E504"/>
      <c r="F504"/>
      <c r="G504" t="s">
        <v>226</v>
      </c>
      <c r="H504" t="s">
        <v>225</v>
      </c>
      <c r="I504"/>
    </row>
    <row r="505" spans="1:9" x14ac:dyDescent="0.25">
      <c r="A505" t="s">
        <v>189</v>
      </c>
      <c r="B505" t="s">
        <v>6</v>
      </c>
      <c r="C505" t="s">
        <v>226</v>
      </c>
      <c r="D505" t="s">
        <v>225</v>
      </c>
      <c r="E505"/>
      <c r="F505"/>
      <c r="G505" t="s">
        <v>226</v>
      </c>
      <c r="H505" t="s">
        <v>225</v>
      </c>
      <c r="I505"/>
    </row>
    <row r="506" spans="1:9" x14ac:dyDescent="0.25">
      <c r="A506" t="s">
        <v>190</v>
      </c>
      <c r="B506" t="s">
        <v>0</v>
      </c>
      <c r="C506" t="s">
        <v>226</v>
      </c>
      <c r="D506" t="s">
        <v>225</v>
      </c>
      <c r="E506"/>
      <c r="F506"/>
      <c r="G506" t="s">
        <v>226</v>
      </c>
      <c r="H506" t="s">
        <v>225</v>
      </c>
      <c r="I506"/>
    </row>
    <row r="507" spans="1:9" x14ac:dyDescent="0.25">
      <c r="A507" t="s">
        <v>190</v>
      </c>
      <c r="B507" t="s">
        <v>6</v>
      </c>
      <c r="C507" t="s">
        <v>226</v>
      </c>
      <c r="D507" t="s">
        <v>225</v>
      </c>
      <c r="E507"/>
      <c r="F507"/>
      <c r="G507" t="s">
        <v>226</v>
      </c>
      <c r="H507" t="s">
        <v>225</v>
      </c>
      <c r="I507"/>
    </row>
    <row r="508" spans="1:9" x14ac:dyDescent="0.25">
      <c r="A508" t="s">
        <v>191</v>
      </c>
      <c r="B508" t="s">
        <v>0</v>
      </c>
      <c r="C508" t="s">
        <v>226</v>
      </c>
      <c r="D508" t="s">
        <v>226</v>
      </c>
      <c r="E508" t="s">
        <v>226</v>
      </c>
      <c r="F508" t="s">
        <v>225</v>
      </c>
      <c r="G508" t="s">
        <v>226</v>
      </c>
      <c r="H508" t="s">
        <v>225</v>
      </c>
      <c r="I508"/>
    </row>
    <row r="509" spans="1:9" x14ac:dyDescent="0.25">
      <c r="A509" t="s">
        <v>191</v>
      </c>
      <c r="B509" t="s">
        <v>6</v>
      </c>
      <c r="C509" t="s">
        <v>226</v>
      </c>
      <c r="D509" t="s">
        <v>225</v>
      </c>
      <c r="E509"/>
      <c r="F509"/>
      <c r="G509" t="s">
        <v>226</v>
      </c>
      <c r="H509" t="s">
        <v>225</v>
      </c>
      <c r="I509"/>
    </row>
    <row r="510" spans="1:9" x14ac:dyDescent="0.25">
      <c r="A510" t="s">
        <v>412</v>
      </c>
      <c r="B510" t="s">
        <v>0</v>
      </c>
      <c r="C510" t="s">
        <v>226</v>
      </c>
      <c r="D510" t="s">
        <v>225</v>
      </c>
      <c r="E510"/>
      <c r="F510"/>
      <c r="G510" t="s">
        <v>226</v>
      </c>
      <c r="H510" t="s">
        <v>225</v>
      </c>
      <c r="I510"/>
    </row>
    <row r="511" spans="1:9" x14ac:dyDescent="0.25">
      <c r="A511" t="s">
        <v>412</v>
      </c>
      <c r="B511" t="s">
        <v>6</v>
      </c>
      <c r="C511" t="s">
        <v>226</v>
      </c>
      <c r="D511" t="s">
        <v>225</v>
      </c>
      <c r="E511"/>
      <c r="F511"/>
      <c r="G511" t="s">
        <v>226</v>
      </c>
      <c r="H511" t="s">
        <v>225</v>
      </c>
      <c r="I511"/>
    </row>
    <row r="512" spans="1:9" x14ac:dyDescent="0.25">
      <c r="A512" t="s">
        <v>291</v>
      </c>
      <c r="B512" t="s">
        <v>0</v>
      </c>
      <c r="C512" t="s">
        <v>226</v>
      </c>
      <c r="D512" t="s">
        <v>225</v>
      </c>
      <c r="E512"/>
      <c r="F512"/>
      <c r="G512" t="s">
        <v>226</v>
      </c>
      <c r="H512" t="s">
        <v>225</v>
      </c>
      <c r="I512"/>
    </row>
    <row r="513" spans="1:9" x14ac:dyDescent="0.25">
      <c r="A513" t="s">
        <v>291</v>
      </c>
      <c r="B513" t="s">
        <v>6</v>
      </c>
      <c r="C513" t="s">
        <v>226</v>
      </c>
      <c r="D513" t="s">
        <v>225</v>
      </c>
      <c r="E513"/>
      <c r="F513"/>
      <c r="G513" t="s">
        <v>226</v>
      </c>
      <c r="H513" t="s">
        <v>225</v>
      </c>
      <c r="I513"/>
    </row>
    <row r="514" spans="1:9" x14ac:dyDescent="0.25">
      <c r="A514" t="s">
        <v>292</v>
      </c>
      <c r="B514" t="s">
        <v>0</v>
      </c>
      <c r="C514" t="s">
        <v>225</v>
      </c>
      <c r="D514" t="s">
        <v>225</v>
      </c>
      <c r="E514"/>
      <c r="F514"/>
      <c r="G514" t="s">
        <v>226</v>
      </c>
      <c r="H514" t="s">
        <v>225</v>
      </c>
      <c r="I514"/>
    </row>
    <row r="515" spans="1:9" x14ac:dyDescent="0.25">
      <c r="A515" t="s">
        <v>292</v>
      </c>
      <c r="B515" t="s">
        <v>6</v>
      </c>
      <c r="C515" t="s">
        <v>226</v>
      </c>
      <c r="D515" t="s">
        <v>225</v>
      </c>
      <c r="E515"/>
      <c r="F515"/>
      <c r="G515" t="s">
        <v>226</v>
      </c>
      <c r="H515" t="s">
        <v>225</v>
      </c>
      <c r="I515"/>
    </row>
    <row r="516" spans="1:9" x14ac:dyDescent="0.25">
      <c r="A516" t="s">
        <v>192</v>
      </c>
      <c r="B516" t="s">
        <v>0</v>
      </c>
      <c r="C516" t="s">
        <v>226</v>
      </c>
      <c r="D516" t="s">
        <v>225</v>
      </c>
      <c r="E516"/>
      <c r="F516"/>
      <c r="G516" t="s">
        <v>226</v>
      </c>
      <c r="H516" t="s">
        <v>225</v>
      </c>
      <c r="I516"/>
    </row>
    <row r="517" spans="1:9" x14ac:dyDescent="0.25">
      <c r="A517" t="s">
        <v>192</v>
      </c>
      <c r="B517" t="s">
        <v>6</v>
      </c>
      <c r="C517" t="s">
        <v>225</v>
      </c>
      <c r="D517" t="s">
        <v>225</v>
      </c>
      <c r="E517"/>
      <c r="F517"/>
      <c r="G517" t="s">
        <v>226</v>
      </c>
      <c r="H517" t="s">
        <v>225</v>
      </c>
      <c r="I517"/>
    </row>
    <row r="518" spans="1:9" x14ac:dyDescent="0.25">
      <c r="A518" t="s">
        <v>657</v>
      </c>
      <c r="B518" t="s">
        <v>0</v>
      </c>
      <c r="C518" t="s">
        <v>226</v>
      </c>
      <c r="D518" t="s">
        <v>225</v>
      </c>
      <c r="E518"/>
      <c r="F518"/>
      <c r="G518" t="s">
        <v>226</v>
      </c>
      <c r="H518" t="s">
        <v>225</v>
      </c>
      <c r="I518"/>
    </row>
    <row r="519" spans="1:9" x14ac:dyDescent="0.25">
      <c r="A519" t="s">
        <v>657</v>
      </c>
      <c r="B519" t="s">
        <v>6</v>
      </c>
      <c r="C519" t="s">
        <v>226</v>
      </c>
      <c r="D519" t="s">
        <v>225</v>
      </c>
      <c r="E519"/>
      <c r="F519"/>
      <c r="G519" t="s">
        <v>226</v>
      </c>
      <c r="H519" t="s">
        <v>225</v>
      </c>
      <c r="I519"/>
    </row>
    <row r="520" spans="1:9" x14ac:dyDescent="0.25">
      <c r="A520" t="s">
        <v>193</v>
      </c>
      <c r="B520" t="s">
        <v>0</v>
      </c>
      <c r="C520" t="s">
        <v>225</v>
      </c>
      <c r="D520" t="s">
        <v>225</v>
      </c>
      <c r="E520"/>
      <c r="F520"/>
      <c r="G520" t="s">
        <v>226</v>
      </c>
      <c r="H520" t="s">
        <v>226</v>
      </c>
      <c r="I520" t="s">
        <v>225</v>
      </c>
    </row>
    <row r="521" spans="1:9" x14ac:dyDescent="0.25">
      <c r="A521" t="s">
        <v>193</v>
      </c>
      <c r="B521" t="s">
        <v>6</v>
      </c>
      <c r="C521" t="s">
        <v>225</v>
      </c>
      <c r="D521" t="s">
        <v>225</v>
      </c>
      <c r="E521"/>
      <c r="F521"/>
      <c r="G521" t="s">
        <v>226</v>
      </c>
      <c r="H521" t="s">
        <v>226</v>
      </c>
      <c r="I521" t="s">
        <v>225</v>
      </c>
    </row>
    <row r="522" spans="1:9" x14ac:dyDescent="0.25">
      <c r="A522" t="s">
        <v>413</v>
      </c>
      <c r="B522" t="s">
        <v>0</v>
      </c>
      <c r="C522" t="s">
        <v>226</v>
      </c>
      <c r="D522" t="s">
        <v>225</v>
      </c>
      <c r="E522"/>
      <c r="F522"/>
      <c r="G522" t="s">
        <v>226</v>
      </c>
      <c r="H522" t="s">
        <v>225</v>
      </c>
      <c r="I522"/>
    </row>
    <row r="523" spans="1:9" x14ac:dyDescent="0.25">
      <c r="A523" t="s">
        <v>413</v>
      </c>
      <c r="B523" t="s">
        <v>6</v>
      </c>
      <c r="C523" t="s">
        <v>226</v>
      </c>
      <c r="D523" t="s">
        <v>225</v>
      </c>
      <c r="E523"/>
      <c r="F523"/>
      <c r="G523" t="s">
        <v>226</v>
      </c>
      <c r="H523" t="s">
        <v>225</v>
      </c>
      <c r="I523"/>
    </row>
    <row r="524" spans="1:9" x14ac:dyDescent="0.25">
      <c r="A524" t="s">
        <v>175</v>
      </c>
      <c r="B524" t="s">
        <v>0</v>
      </c>
      <c r="C524" t="s">
        <v>226</v>
      </c>
      <c r="D524" t="s">
        <v>225</v>
      </c>
      <c r="E524"/>
      <c r="F524"/>
      <c r="G524" t="s">
        <v>226</v>
      </c>
      <c r="H524" t="s">
        <v>225</v>
      </c>
      <c r="I524"/>
    </row>
    <row r="525" spans="1:9" x14ac:dyDescent="0.25">
      <c r="A525" t="s">
        <v>175</v>
      </c>
      <c r="B525" t="s">
        <v>6</v>
      </c>
      <c r="C525" t="s">
        <v>225</v>
      </c>
      <c r="D525" t="s">
        <v>225</v>
      </c>
      <c r="E525"/>
      <c r="F525"/>
      <c r="G525" t="s">
        <v>225</v>
      </c>
      <c r="H525" t="s">
        <v>225</v>
      </c>
      <c r="I525"/>
    </row>
    <row r="526" spans="1:9" x14ac:dyDescent="0.25">
      <c r="A526" t="s">
        <v>194</v>
      </c>
      <c r="B526" t="s">
        <v>0</v>
      </c>
      <c r="C526" t="s">
        <v>226</v>
      </c>
      <c r="D526" t="s">
        <v>225</v>
      </c>
      <c r="E526"/>
      <c r="F526"/>
      <c r="G526" t="s">
        <v>226</v>
      </c>
      <c r="H526" t="s">
        <v>225</v>
      </c>
      <c r="I526"/>
    </row>
    <row r="527" spans="1:9" x14ac:dyDescent="0.25">
      <c r="A527" t="s">
        <v>194</v>
      </c>
      <c r="B527" t="s">
        <v>6</v>
      </c>
      <c r="C527" t="s">
        <v>226</v>
      </c>
      <c r="D527" t="s">
        <v>225</v>
      </c>
      <c r="E527"/>
      <c r="F527"/>
      <c r="G527" t="s">
        <v>226</v>
      </c>
      <c r="H527" t="s">
        <v>225</v>
      </c>
      <c r="I527"/>
    </row>
    <row r="528" spans="1:9" x14ac:dyDescent="0.25">
      <c r="A528" t="s">
        <v>414</v>
      </c>
      <c r="B528" t="s">
        <v>0</v>
      </c>
      <c r="C528" t="s">
        <v>225</v>
      </c>
      <c r="D528" t="s">
        <v>226</v>
      </c>
      <c r="E528" t="s">
        <v>226</v>
      </c>
      <c r="F528" t="s">
        <v>226</v>
      </c>
      <c r="G528" t="s">
        <v>226</v>
      </c>
      <c r="H528" t="s">
        <v>225</v>
      </c>
      <c r="I528"/>
    </row>
    <row r="529" spans="1:9" x14ac:dyDescent="0.25">
      <c r="A529" t="s">
        <v>414</v>
      </c>
      <c r="B529" t="s">
        <v>6</v>
      </c>
      <c r="C529" t="s">
        <v>226</v>
      </c>
      <c r="D529" t="s">
        <v>226</v>
      </c>
      <c r="E529" t="s">
        <v>226</v>
      </c>
      <c r="F529" t="s">
        <v>226</v>
      </c>
      <c r="G529" t="s">
        <v>226</v>
      </c>
      <c r="H529" t="s">
        <v>225</v>
      </c>
      <c r="I529"/>
    </row>
    <row r="530" spans="1:9" x14ac:dyDescent="0.25">
      <c r="A530" t="s">
        <v>195</v>
      </c>
      <c r="B530" t="s">
        <v>0</v>
      </c>
      <c r="C530" t="s">
        <v>226</v>
      </c>
      <c r="D530" t="s">
        <v>225</v>
      </c>
      <c r="E530"/>
      <c r="F530"/>
      <c r="G530" t="s">
        <v>226</v>
      </c>
      <c r="H530" t="s">
        <v>225</v>
      </c>
      <c r="I530"/>
    </row>
    <row r="531" spans="1:9" x14ac:dyDescent="0.25">
      <c r="A531" t="s">
        <v>195</v>
      </c>
      <c r="B531" t="s">
        <v>6</v>
      </c>
      <c r="C531" t="s">
        <v>225</v>
      </c>
      <c r="D531" t="s">
        <v>225</v>
      </c>
      <c r="E531"/>
      <c r="F531"/>
      <c r="G531" t="s">
        <v>226</v>
      </c>
      <c r="H531" t="s">
        <v>226</v>
      </c>
      <c r="I531" t="s">
        <v>225</v>
      </c>
    </row>
    <row r="532" spans="1:9" x14ac:dyDescent="0.25">
      <c r="A532" t="s">
        <v>196</v>
      </c>
      <c r="B532" t="s">
        <v>0</v>
      </c>
      <c r="C532" t="s">
        <v>226</v>
      </c>
      <c r="D532" t="s">
        <v>225</v>
      </c>
      <c r="E532"/>
      <c r="F532"/>
      <c r="G532" t="s">
        <v>226</v>
      </c>
      <c r="H532" t="s">
        <v>225</v>
      </c>
      <c r="I532"/>
    </row>
    <row r="533" spans="1:9" x14ac:dyDescent="0.25">
      <c r="A533" t="s">
        <v>196</v>
      </c>
      <c r="B533" t="s">
        <v>6</v>
      </c>
      <c r="C533" t="s">
        <v>226</v>
      </c>
      <c r="D533" t="s">
        <v>225</v>
      </c>
      <c r="E533"/>
      <c r="F533"/>
      <c r="G533" t="s">
        <v>226</v>
      </c>
      <c r="H533" t="s">
        <v>225</v>
      </c>
      <c r="I533"/>
    </row>
    <row r="534" spans="1:9" x14ac:dyDescent="0.25">
      <c r="A534" t="s">
        <v>197</v>
      </c>
      <c r="B534" t="s">
        <v>0</v>
      </c>
      <c r="C534" t="s">
        <v>226</v>
      </c>
      <c r="D534" t="s">
        <v>225</v>
      </c>
      <c r="E534"/>
      <c r="F534"/>
      <c r="G534" t="s">
        <v>226</v>
      </c>
      <c r="H534" t="s">
        <v>225</v>
      </c>
      <c r="I534"/>
    </row>
    <row r="535" spans="1:9" x14ac:dyDescent="0.25">
      <c r="A535" t="s">
        <v>197</v>
      </c>
      <c r="B535" t="s">
        <v>6</v>
      </c>
      <c r="C535" t="s">
        <v>226</v>
      </c>
      <c r="D535" t="s">
        <v>225</v>
      </c>
      <c r="E535"/>
      <c r="F535"/>
      <c r="G535" t="s">
        <v>226</v>
      </c>
      <c r="H535" t="s">
        <v>225</v>
      </c>
      <c r="I535"/>
    </row>
    <row r="536" spans="1:9" x14ac:dyDescent="0.25">
      <c r="A536" t="s">
        <v>198</v>
      </c>
      <c r="B536" t="s">
        <v>0</v>
      </c>
      <c r="C536" t="s">
        <v>226</v>
      </c>
      <c r="D536" t="s">
        <v>226</v>
      </c>
      <c r="E536" t="s">
        <v>225</v>
      </c>
      <c r="F536" t="s">
        <v>225</v>
      </c>
      <c r="G536" t="s">
        <v>226</v>
      </c>
      <c r="H536" t="s">
        <v>225</v>
      </c>
      <c r="I536"/>
    </row>
    <row r="537" spans="1:9" x14ac:dyDescent="0.25">
      <c r="A537" t="s">
        <v>198</v>
      </c>
      <c r="B537" t="s">
        <v>6</v>
      </c>
      <c r="C537" t="s">
        <v>225</v>
      </c>
      <c r="D537" t="s">
        <v>226</v>
      </c>
      <c r="E537" t="s">
        <v>225</v>
      </c>
      <c r="F537" t="s">
        <v>225</v>
      </c>
      <c r="G537" t="s">
        <v>226</v>
      </c>
      <c r="H537" t="s">
        <v>226</v>
      </c>
      <c r="I537" t="s">
        <v>225</v>
      </c>
    </row>
    <row r="538" spans="1:9" x14ac:dyDescent="0.25">
      <c r="A538" t="s">
        <v>199</v>
      </c>
      <c r="B538" t="s">
        <v>0</v>
      </c>
      <c r="C538" t="s">
        <v>226</v>
      </c>
      <c r="D538" t="s">
        <v>225</v>
      </c>
      <c r="E538"/>
      <c r="F538"/>
      <c r="G538" t="s">
        <v>226</v>
      </c>
      <c r="H538" t="s">
        <v>225</v>
      </c>
      <c r="I538"/>
    </row>
    <row r="539" spans="1:9" x14ac:dyDescent="0.25">
      <c r="A539" t="s">
        <v>199</v>
      </c>
      <c r="B539" t="s">
        <v>6</v>
      </c>
      <c r="C539" t="s">
        <v>226</v>
      </c>
      <c r="D539" t="s">
        <v>225</v>
      </c>
      <c r="E539"/>
      <c r="F539"/>
      <c r="G539" t="s">
        <v>226</v>
      </c>
      <c r="H539" t="s">
        <v>225</v>
      </c>
      <c r="I539"/>
    </row>
    <row r="540" spans="1:9" x14ac:dyDescent="0.25">
      <c r="A540" t="s">
        <v>200</v>
      </c>
      <c r="B540" t="s">
        <v>0</v>
      </c>
      <c r="C540" t="s">
        <v>226</v>
      </c>
      <c r="D540" t="s">
        <v>225</v>
      </c>
      <c r="E540"/>
      <c r="F540"/>
      <c r="G540" t="s">
        <v>226</v>
      </c>
      <c r="H540" t="s">
        <v>225</v>
      </c>
      <c r="I540"/>
    </row>
    <row r="541" spans="1:9" x14ac:dyDescent="0.25">
      <c r="A541" t="s">
        <v>200</v>
      </c>
      <c r="B541" t="s">
        <v>6</v>
      </c>
      <c r="C541" t="s">
        <v>225</v>
      </c>
      <c r="D541" t="s">
        <v>225</v>
      </c>
      <c r="E541"/>
      <c r="F541"/>
      <c r="G541" t="s">
        <v>226</v>
      </c>
      <c r="H541" t="s">
        <v>226</v>
      </c>
      <c r="I541" t="s">
        <v>225</v>
      </c>
    </row>
    <row r="542" spans="1:9" x14ac:dyDescent="0.25">
      <c r="A542" t="s">
        <v>201</v>
      </c>
      <c r="B542" t="s">
        <v>0</v>
      </c>
      <c r="C542" t="s">
        <v>225</v>
      </c>
      <c r="D542" t="s">
        <v>225</v>
      </c>
      <c r="E542"/>
      <c r="F542"/>
      <c r="G542" t="s">
        <v>226</v>
      </c>
      <c r="H542" t="s">
        <v>225</v>
      </c>
      <c r="I542"/>
    </row>
    <row r="543" spans="1:9" x14ac:dyDescent="0.25">
      <c r="A543" t="s">
        <v>201</v>
      </c>
      <c r="B543" t="s">
        <v>6</v>
      </c>
      <c r="C543" t="s">
        <v>226</v>
      </c>
      <c r="D543" t="s">
        <v>225</v>
      </c>
      <c r="E543"/>
      <c r="F543"/>
      <c r="G543" t="s">
        <v>226</v>
      </c>
      <c r="H543" t="s">
        <v>225</v>
      </c>
      <c r="I543"/>
    </row>
    <row r="544" spans="1:9" x14ac:dyDescent="0.25">
      <c r="A544" t="s">
        <v>202</v>
      </c>
      <c r="B544" t="s">
        <v>0</v>
      </c>
      <c r="C544" t="s">
        <v>226</v>
      </c>
      <c r="D544" t="s">
        <v>225</v>
      </c>
      <c r="E544"/>
      <c r="F544"/>
      <c r="G544" t="s">
        <v>226</v>
      </c>
      <c r="H544" t="s">
        <v>225</v>
      </c>
      <c r="I544"/>
    </row>
    <row r="545" spans="1:9" x14ac:dyDescent="0.25">
      <c r="A545" t="s">
        <v>202</v>
      </c>
      <c r="B545" t="s">
        <v>6</v>
      </c>
      <c r="C545" t="s">
        <v>225</v>
      </c>
      <c r="D545" t="s">
        <v>225</v>
      </c>
      <c r="E545"/>
      <c r="F545"/>
      <c r="G545" t="s">
        <v>226</v>
      </c>
      <c r="H545" t="s">
        <v>225</v>
      </c>
      <c r="I545"/>
    </row>
    <row r="546" spans="1:9" x14ac:dyDescent="0.25">
      <c r="A546" t="s">
        <v>203</v>
      </c>
      <c r="B546" t="s">
        <v>0</v>
      </c>
      <c r="C546" t="s">
        <v>226</v>
      </c>
      <c r="D546" t="s">
        <v>226</v>
      </c>
      <c r="E546" t="s">
        <v>226</v>
      </c>
      <c r="F546" t="s">
        <v>226</v>
      </c>
      <c r="G546" t="s">
        <v>226</v>
      </c>
      <c r="H546" t="s">
        <v>225</v>
      </c>
      <c r="I546"/>
    </row>
    <row r="547" spans="1:9" x14ac:dyDescent="0.25">
      <c r="A547" t="s">
        <v>203</v>
      </c>
      <c r="B547" t="s">
        <v>6</v>
      </c>
      <c r="C547" t="s">
        <v>225</v>
      </c>
      <c r="D547" t="s">
        <v>226</v>
      </c>
      <c r="E547" t="s">
        <v>226</v>
      </c>
      <c r="F547" t="s">
        <v>226</v>
      </c>
      <c r="G547" t="s">
        <v>226</v>
      </c>
      <c r="H547" t="s">
        <v>226</v>
      </c>
      <c r="I547" t="s">
        <v>225</v>
      </c>
    </row>
    <row r="548" spans="1:9" x14ac:dyDescent="0.25">
      <c r="A548" t="s">
        <v>204</v>
      </c>
      <c r="B548" t="s">
        <v>0</v>
      </c>
      <c r="C548" t="s">
        <v>226</v>
      </c>
      <c r="D548" t="s">
        <v>226</v>
      </c>
      <c r="E548" t="s">
        <v>226</v>
      </c>
      <c r="F548" t="s">
        <v>225</v>
      </c>
      <c r="G548" t="s">
        <v>226</v>
      </c>
      <c r="H548" t="s">
        <v>225</v>
      </c>
      <c r="I548"/>
    </row>
    <row r="549" spans="1:9" x14ac:dyDescent="0.25">
      <c r="A549" t="s">
        <v>204</v>
      </c>
      <c r="B549" t="s">
        <v>6</v>
      </c>
      <c r="C549" t="s">
        <v>226</v>
      </c>
      <c r="D549" t="s">
        <v>226</v>
      </c>
      <c r="E549" t="s">
        <v>226</v>
      </c>
      <c r="F549" t="s">
        <v>225</v>
      </c>
      <c r="G549" t="s">
        <v>226</v>
      </c>
      <c r="H549" t="s">
        <v>225</v>
      </c>
      <c r="I549"/>
    </row>
    <row r="550" spans="1:9" x14ac:dyDescent="0.25">
      <c r="A550" t="s">
        <v>205</v>
      </c>
      <c r="B550" t="s">
        <v>0</v>
      </c>
      <c r="C550" t="s">
        <v>226</v>
      </c>
      <c r="D550" t="s">
        <v>225</v>
      </c>
      <c r="E550"/>
      <c r="F550"/>
      <c r="G550" t="s">
        <v>226</v>
      </c>
      <c r="H550" t="s">
        <v>225</v>
      </c>
      <c r="I550"/>
    </row>
    <row r="551" spans="1:9" x14ac:dyDescent="0.25">
      <c r="A551" t="s">
        <v>205</v>
      </c>
      <c r="B551" t="s">
        <v>6</v>
      </c>
      <c r="C551" t="s">
        <v>226</v>
      </c>
      <c r="D551" t="s">
        <v>225</v>
      </c>
      <c r="E551"/>
      <c r="F551"/>
      <c r="G551" t="s">
        <v>226</v>
      </c>
      <c r="H551" t="s">
        <v>226</v>
      </c>
      <c r="I551" t="s">
        <v>225</v>
      </c>
    </row>
    <row r="552" spans="1:9" x14ac:dyDescent="0.25">
      <c r="A552" t="s">
        <v>297</v>
      </c>
      <c r="B552" t="s">
        <v>0</v>
      </c>
      <c r="C552" t="s">
        <v>226</v>
      </c>
      <c r="D552" t="s">
        <v>226</v>
      </c>
      <c r="E552" t="s">
        <v>226</v>
      </c>
      <c r="F552" t="s">
        <v>225</v>
      </c>
      <c r="G552" t="s">
        <v>226</v>
      </c>
      <c r="H552" t="s">
        <v>225</v>
      </c>
      <c r="I552"/>
    </row>
    <row r="553" spans="1:9" x14ac:dyDescent="0.25">
      <c r="A553" t="s">
        <v>297</v>
      </c>
      <c r="B553" t="s">
        <v>6</v>
      </c>
      <c r="C553" t="s">
        <v>226</v>
      </c>
      <c r="D553" t="s">
        <v>226</v>
      </c>
      <c r="E553" t="s">
        <v>226</v>
      </c>
      <c r="F553" t="s">
        <v>225</v>
      </c>
      <c r="G553" t="s">
        <v>226</v>
      </c>
      <c r="H553" t="s">
        <v>225</v>
      </c>
      <c r="I553"/>
    </row>
    <row r="554" spans="1:9" x14ac:dyDescent="0.25">
      <c r="A554" t="s">
        <v>206</v>
      </c>
      <c r="B554" t="s">
        <v>0</v>
      </c>
      <c r="C554" t="s">
        <v>226</v>
      </c>
      <c r="D554" t="s">
        <v>225</v>
      </c>
      <c r="E554"/>
      <c r="F554"/>
      <c r="G554" t="s">
        <v>226</v>
      </c>
      <c r="H554" t="s">
        <v>225</v>
      </c>
      <c r="I554"/>
    </row>
    <row r="555" spans="1:9" x14ac:dyDescent="0.25">
      <c r="A555" t="s">
        <v>206</v>
      </c>
      <c r="B555" t="s">
        <v>6</v>
      </c>
      <c r="C555" t="s">
        <v>226</v>
      </c>
      <c r="D555" t="s">
        <v>225</v>
      </c>
      <c r="E555"/>
      <c r="F555"/>
      <c r="G555" t="s">
        <v>226</v>
      </c>
      <c r="H555" t="s">
        <v>225</v>
      </c>
      <c r="I555"/>
    </row>
    <row r="556" spans="1:9" x14ac:dyDescent="0.25">
      <c r="A556" t="s">
        <v>207</v>
      </c>
      <c r="B556" t="s">
        <v>0</v>
      </c>
      <c r="C556" t="s">
        <v>226</v>
      </c>
      <c r="D556" t="s">
        <v>225</v>
      </c>
      <c r="E556"/>
      <c r="F556"/>
      <c r="G556" t="s">
        <v>226</v>
      </c>
      <c r="H556" t="s">
        <v>225</v>
      </c>
      <c r="I556"/>
    </row>
    <row r="557" spans="1:9" x14ac:dyDescent="0.25">
      <c r="A557" t="s">
        <v>207</v>
      </c>
      <c r="B557" t="s">
        <v>6</v>
      </c>
      <c r="C557" t="s">
        <v>226</v>
      </c>
      <c r="D557" t="s">
        <v>225</v>
      </c>
      <c r="E557"/>
      <c r="F557"/>
      <c r="G557" t="s">
        <v>226</v>
      </c>
      <c r="H557" t="s">
        <v>225</v>
      </c>
      <c r="I557"/>
    </row>
    <row r="558" spans="1:9" x14ac:dyDescent="0.25">
      <c r="A558" t="s">
        <v>208</v>
      </c>
      <c r="B558" t="s">
        <v>0</v>
      </c>
      <c r="C558" t="s">
        <v>226</v>
      </c>
      <c r="D558" t="s">
        <v>225</v>
      </c>
      <c r="E558"/>
      <c r="F558"/>
      <c r="G558" t="s">
        <v>226</v>
      </c>
      <c r="H558" t="s">
        <v>225</v>
      </c>
      <c r="I558"/>
    </row>
    <row r="559" spans="1:9" x14ac:dyDescent="0.25">
      <c r="A559" t="s">
        <v>208</v>
      </c>
      <c r="B559" t="s">
        <v>6</v>
      </c>
      <c r="C559" t="s">
        <v>226</v>
      </c>
      <c r="D559" t="s">
        <v>225</v>
      </c>
      <c r="E559"/>
      <c r="F559"/>
      <c r="G559" t="s">
        <v>226</v>
      </c>
      <c r="H559" t="s">
        <v>225</v>
      </c>
      <c r="I559"/>
    </row>
    <row r="560" spans="1:9" x14ac:dyDescent="0.25">
      <c r="A560" t="s">
        <v>415</v>
      </c>
      <c r="B560" t="s">
        <v>0</v>
      </c>
      <c r="C560" t="s">
        <v>226</v>
      </c>
      <c r="D560" t="s">
        <v>225</v>
      </c>
      <c r="E560"/>
      <c r="F560"/>
      <c r="G560" t="s">
        <v>226</v>
      </c>
      <c r="H560" t="s">
        <v>225</v>
      </c>
      <c r="I560"/>
    </row>
    <row r="561" spans="1:9" x14ac:dyDescent="0.25">
      <c r="A561" t="s">
        <v>415</v>
      </c>
      <c r="B561" t="s">
        <v>6</v>
      </c>
      <c r="C561" t="s">
        <v>226</v>
      </c>
      <c r="D561" t="s">
        <v>225</v>
      </c>
      <c r="E561"/>
      <c r="F561"/>
      <c r="G561" t="s">
        <v>226</v>
      </c>
      <c r="H561" t="s">
        <v>225</v>
      </c>
      <c r="I561"/>
    </row>
    <row r="562" spans="1:9" x14ac:dyDescent="0.25">
      <c r="A562" t="s">
        <v>209</v>
      </c>
      <c r="B562" t="s">
        <v>0</v>
      </c>
      <c r="C562" t="s">
        <v>225</v>
      </c>
      <c r="D562" t="s">
        <v>225</v>
      </c>
      <c r="E562"/>
      <c r="F562"/>
      <c r="G562" t="s">
        <v>226</v>
      </c>
      <c r="H562" t="s">
        <v>225</v>
      </c>
      <c r="I562"/>
    </row>
    <row r="563" spans="1:9" x14ac:dyDescent="0.25">
      <c r="A563" t="s">
        <v>209</v>
      </c>
      <c r="B563" t="s">
        <v>6</v>
      </c>
      <c r="C563" t="s">
        <v>225</v>
      </c>
      <c r="D563" t="s">
        <v>225</v>
      </c>
      <c r="E563"/>
      <c r="F563"/>
      <c r="G563" t="s">
        <v>226</v>
      </c>
      <c r="H563" t="s">
        <v>225</v>
      </c>
      <c r="I563"/>
    </row>
    <row r="564" spans="1:9" x14ac:dyDescent="0.25">
      <c r="A564" t="s">
        <v>671</v>
      </c>
      <c r="B564" t="s">
        <v>0</v>
      </c>
      <c r="C564" t="s">
        <v>225</v>
      </c>
      <c r="D564" t="s">
        <v>225</v>
      </c>
      <c r="E564"/>
      <c r="F564"/>
      <c r="G564" t="s">
        <v>226</v>
      </c>
      <c r="H564" t="s">
        <v>225</v>
      </c>
      <c r="I564"/>
    </row>
    <row r="565" spans="1:9" x14ac:dyDescent="0.25">
      <c r="A565" t="s">
        <v>671</v>
      </c>
      <c r="B565" t="s">
        <v>6</v>
      </c>
      <c r="C565" t="s">
        <v>225</v>
      </c>
      <c r="D565" t="s">
        <v>225</v>
      </c>
      <c r="E565"/>
      <c r="F565"/>
      <c r="G565" t="s">
        <v>226</v>
      </c>
      <c r="H565" t="s">
        <v>226</v>
      </c>
      <c r="I565" t="s">
        <v>225</v>
      </c>
    </row>
    <row r="566" spans="1:9" x14ac:dyDescent="0.25">
      <c r="A566" t="s">
        <v>210</v>
      </c>
      <c r="B566" t="s">
        <v>0</v>
      </c>
      <c r="C566" t="s">
        <v>226</v>
      </c>
      <c r="D566" t="s">
        <v>225</v>
      </c>
      <c r="E566"/>
      <c r="F566"/>
      <c r="G566" t="s">
        <v>226</v>
      </c>
      <c r="H566" t="s">
        <v>225</v>
      </c>
      <c r="I566"/>
    </row>
    <row r="567" spans="1:9" x14ac:dyDescent="0.25">
      <c r="A567" t="s">
        <v>210</v>
      </c>
      <c r="B567" t="s">
        <v>6</v>
      </c>
      <c r="C567" t="s">
        <v>226</v>
      </c>
      <c r="D567" t="s">
        <v>225</v>
      </c>
      <c r="E567"/>
      <c r="F567"/>
      <c r="G567" t="s">
        <v>226</v>
      </c>
      <c r="H567" t="s">
        <v>226</v>
      </c>
      <c r="I567" t="s">
        <v>225</v>
      </c>
    </row>
    <row r="568" spans="1:9" x14ac:dyDescent="0.25">
      <c r="A568" t="s">
        <v>211</v>
      </c>
      <c r="B568" t="s">
        <v>0</v>
      </c>
      <c r="C568" t="s">
        <v>225</v>
      </c>
      <c r="D568" t="s">
        <v>225</v>
      </c>
      <c r="E568"/>
      <c r="F568"/>
      <c r="G568" t="s">
        <v>226</v>
      </c>
      <c r="H568" t="s">
        <v>225</v>
      </c>
      <c r="I568"/>
    </row>
    <row r="569" spans="1:9" x14ac:dyDescent="0.25">
      <c r="A569" t="s">
        <v>211</v>
      </c>
      <c r="B569" t="s">
        <v>6</v>
      </c>
      <c r="C569" t="s">
        <v>225</v>
      </c>
      <c r="D569" t="s">
        <v>225</v>
      </c>
      <c r="E569"/>
      <c r="F569"/>
      <c r="G569" t="s">
        <v>226</v>
      </c>
      <c r="H569" t="s">
        <v>225</v>
      </c>
      <c r="I569"/>
    </row>
    <row r="570" spans="1:9" x14ac:dyDescent="0.25">
      <c r="A570" t="s">
        <v>212</v>
      </c>
      <c r="B570" t="s">
        <v>0</v>
      </c>
      <c r="C570" t="s">
        <v>225</v>
      </c>
      <c r="D570" t="s">
        <v>225</v>
      </c>
      <c r="E570"/>
      <c r="F570"/>
      <c r="G570" t="s">
        <v>226</v>
      </c>
      <c r="H570" t="s">
        <v>225</v>
      </c>
      <c r="I570"/>
    </row>
    <row r="571" spans="1:9" x14ac:dyDescent="0.25">
      <c r="A571" t="s">
        <v>212</v>
      </c>
      <c r="B571" t="s">
        <v>6</v>
      </c>
      <c r="C571" t="s">
        <v>225</v>
      </c>
      <c r="D571" t="s">
        <v>225</v>
      </c>
      <c r="E571"/>
      <c r="F571"/>
      <c r="G571" t="s">
        <v>226</v>
      </c>
      <c r="H571" t="s">
        <v>225</v>
      </c>
      <c r="I571"/>
    </row>
    <row r="572" spans="1:9" x14ac:dyDescent="0.25">
      <c r="A572" t="s">
        <v>672</v>
      </c>
      <c r="B572" t="s">
        <v>0</v>
      </c>
      <c r="C572" t="s">
        <v>226</v>
      </c>
      <c r="D572" t="s">
        <v>226</v>
      </c>
      <c r="E572" t="s">
        <v>225</v>
      </c>
      <c r="F572" t="s">
        <v>225</v>
      </c>
      <c r="G572" t="s">
        <v>226</v>
      </c>
      <c r="H572" t="s">
        <v>225</v>
      </c>
      <c r="I572"/>
    </row>
    <row r="573" spans="1:9" x14ac:dyDescent="0.25">
      <c r="A573" t="s">
        <v>672</v>
      </c>
      <c r="B573" t="s">
        <v>6</v>
      </c>
      <c r="C573" t="s">
        <v>226</v>
      </c>
      <c r="D573" t="s">
        <v>225</v>
      </c>
      <c r="E573"/>
      <c r="F573"/>
      <c r="G573" t="s">
        <v>226</v>
      </c>
      <c r="H573" t="s">
        <v>225</v>
      </c>
      <c r="I573"/>
    </row>
    <row r="574" spans="1:9" x14ac:dyDescent="0.25">
      <c r="A574" t="s">
        <v>673</v>
      </c>
      <c r="B574" t="s">
        <v>0</v>
      </c>
      <c r="C574" t="s">
        <v>225</v>
      </c>
      <c r="D574" t="s">
        <v>225</v>
      </c>
      <c r="E574"/>
      <c r="F574"/>
      <c r="G574" t="s">
        <v>226</v>
      </c>
      <c r="H574" t="s">
        <v>225</v>
      </c>
      <c r="I574"/>
    </row>
    <row r="575" spans="1:9" x14ac:dyDescent="0.25">
      <c r="A575" t="s">
        <v>673</v>
      </c>
      <c r="B575" t="s">
        <v>6</v>
      </c>
      <c r="C575" t="s">
        <v>225</v>
      </c>
      <c r="D575" t="s">
        <v>225</v>
      </c>
      <c r="E575"/>
      <c r="F575"/>
      <c r="G575" t="s">
        <v>226</v>
      </c>
      <c r="H575" t="s">
        <v>225</v>
      </c>
      <c r="I575"/>
    </row>
    <row r="576" spans="1:9" x14ac:dyDescent="0.25">
      <c r="A576" t="s">
        <v>213</v>
      </c>
      <c r="B576" t="s">
        <v>0</v>
      </c>
      <c r="C576" t="s">
        <v>225</v>
      </c>
      <c r="D576" t="s">
        <v>225</v>
      </c>
      <c r="E576"/>
      <c r="F576"/>
      <c r="G576" t="s">
        <v>226</v>
      </c>
      <c r="H576" t="s">
        <v>225</v>
      </c>
      <c r="I576"/>
    </row>
    <row r="577" spans="1:13" x14ac:dyDescent="0.25">
      <c r="A577" t="s">
        <v>213</v>
      </c>
      <c r="B577" t="s">
        <v>6</v>
      </c>
      <c r="C577" t="s">
        <v>225</v>
      </c>
      <c r="D577" t="s">
        <v>225</v>
      </c>
      <c r="E577"/>
      <c r="F577"/>
      <c r="G577" t="s">
        <v>226</v>
      </c>
      <c r="H577" t="s">
        <v>226</v>
      </c>
      <c r="I577" t="s">
        <v>225</v>
      </c>
    </row>
    <row r="578" spans="1:13" x14ac:dyDescent="0.25">
      <c r="A578" t="s">
        <v>416</v>
      </c>
      <c r="B578" t="s">
        <v>0</v>
      </c>
      <c r="C578" t="s">
        <v>226</v>
      </c>
      <c r="D578" t="s">
        <v>226</v>
      </c>
      <c r="E578" t="s">
        <v>226</v>
      </c>
      <c r="F578" t="s">
        <v>225</v>
      </c>
      <c r="G578" t="s">
        <v>226</v>
      </c>
      <c r="H578" t="s">
        <v>226</v>
      </c>
      <c r="I578" t="s">
        <v>225</v>
      </c>
    </row>
    <row r="579" spans="1:13" x14ac:dyDescent="0.25">
      <c r="A579" t="s">
        <v>416</v>
      </c>
      <c r="B579" t="s">
        <v>6</v>
      </c>
      <c r="C579" t="s">
        <v>226</v>
      </c>
      <c r="D579" t="s">
        <v>226</v>
      </c>
      <c r="E579" t="s">
        <v>226</v>
      </c>
      <c r="F579" t="s">
        <v>225</v>
      </c>
      <c r="G579" t="s">
        <v>226</v>
      </c>
      <c r="H579" t="s">
        <v>226</v>
      </c>
      <c r="I579" t="s">
        <v>225</v>
      </c>
    </row>
    <row r="580" spans="1:13" x14ac:dyDescent="0.25">
      <c r="A580" t="s">
        <v>214</v>
      </c>
      <c r="B580" t="s">
        <v>0</v>
      </c>
      <c r="C580" t="s">
        <v>226</v>
      </c>
      <c r="D580" t="s">
        <v>226</v>
      </c>
      <c r="E580" t="s">
        <v>226</v>
      </c>
      <c r="F580" t="s">
        <v>225</v>
      </c>
      <c r="G580" t="s">
        <v>226</v>
      </c>
      <c r="H580" t="s">
        <v>225</v>
      </c>
      <c r="I580"/>
    </row>
    <row r="581" spans="1:13" x14ac:dyDescent="0.25">
      <c r="A581" t="s">
        <v>214</v>
      </c>
      <c r="B581" t="s">
        <v>6</v>
      </c>
      <c r="C581" t="s">
        <v>226</v>
      </c>
      <c r="D581" t="s">
        <v>225</v>
      </c>
      <c r="E581"/>
      <c r="F581"/>
      <c r="G581" t="s">
        <v>226</v>
      </c>
      <c r="H581" t="s">
        <v>225</v>
      </c>
      <c r="I581"/>
    </row>
    <row r="582" spans="1:13" x14ac:dyDescent="0.25">
      <c r="A582" t="s">
        <v>215</v>
      </c>
      <c r="B582" t="s">
        <v>0</v>
      </c>
      <c r="C582" t="s">
        <v>225</v>
      </c>
      <c r="D582" t="s">
        <v>225</v>
      </c>
      <c r="E582"/>
      <c r="F582"/>
      <c r="G582" t="s">
        <v>226</v>
      </c>
      <c r="H582" t="s">
        <v>225</v>
      </c>
      <c r="I582"/>
      <c r="J582" t="s">
        <v>532</v>
      </c>
      <c r="K582" t="s">
        <v>532</v>
      </c>
      <c r="L582" t="s">
        <v>532</v>
      </c>
      <c r="M582" t="s">
        <v>532</v>
      </c>
    </row>
    <row r="583" spans="1:13" x14ac:dyDescent="0.25">
      <c r="A583" t="s">
        <v>215</v>
      </c>
      <c r="B583" t="s">
        <v>6</v>
      </c>
      <c r="C583" t="s">
        <v>225</v>
      </c>
      <c r="D583" t="s">
        <v>225</v>
      </c>
      <c r="E583"/>
      <c r="F583"/>
      <c r="G583" t="s">
        <v>226</v>
      </c>
      <c r="H583" t="s">
        <v>225</v>
      </c>
      <c r="I583"/>
    </row>
    <row r="584" spans="1:13" x14ac:dyDescent="0.25">
      <c r="A584" t="s">
        <v>417</v>
      </c>
      <c r="B584" t="s">
        <v>0</v>
      </c>
      <c r="C584" t="s">
        <v>226</v>
      </c>
      <c r="D584" t="s">
        <v>225</v>
      </c>
      <c r="E584"/>
      <c r="F584"/>
      <c r="G584" t="s">
        <v>226</v>
      </c>
      <c r="H584" t="s">
        <v>225</v>
      </c>
      <c r="I584"/>
    </row>
    <row r="585" spans="1:13" x14ac:dyDescent="0.25">
      <c r="A585" t="s">
        <v>417</v>
      </c>
      <c r="B585" t="s">
        <v>6</v>
      </c>
      <c r="C585" t="s">
        <v>226</v>
      </c>
      <c r="D585" t="s">
        <v>225</v>
      </c>
      <c r="E585"/>
      <c r="F585"/>
      <c r="G585" t="s">
        <v>226</v>
      </c>
      <c r="H585" t="s">
        <v>225</v>
      </c>
      <c r="I585"/>
    </row>
    <row r="586" spans="1:13" x14ac:dyDescent="0.25">
      <c r="A586" t="s">
        <v>216</v>
      </c>
      <c r="B586" t="s">
        <v>0</v>
      </c>
      <c r="C586" t="s">
        <v>226</v>
      </c>
      <c r="D586" t="s">
        <v>225</v>
      </c>
      <c r="E586"/>
      <c r="F586"/>
      <c r="G586" t="s">
        <v>226</v>
      </c>
      <c r="H586" t="s">
        <v>225</v>
      </c>
      <c r="I586"/>
    </row>
    <row r="587" spans="1:13" x14ac:dyDescent="0.25">
      <c r="A587" t="s">
        <v>216</v>
      </c>
      <c r="B587" t="s">
        <v>6</v>
      </c>
      <c r="C587" t="s">
        <v>226</v>
      </c>
      <c r="D587" t="s">
        <v>225</v>
      </c>
      <c r="E587"/>
      <c r="F587"/>
      <c r="G587" t="s">
        <v>226</v>
      </c>
      <c r="H587" t="s">
        <v>225</v>
      </c>
      <c r="I587"/>
    </row>
    <row r="588" spans="1:13" x14ac:dyDescent="0.25">
      <c r="A588" t="s">
        <v>217</v>
      </c>
      <c r="B588" t="s">
        <v>0</v>
      </c>
      <c r="C588" t="s">
        <v>225</v>
      </c>
      <c r="D588" t="s">
        <v>225</v>
      </c>
      <c r="E588"/>
      <c r="F588"/>
      <c r="G588" t="s">
        <v>226</v>
      </c>
      <c r="H588" t="s">
        <v>225</v>
      </c>
      <c r="I588"/>
    </row>
    <row r="589" spans="1:13" x14ac:dyDescent="0.25">
      <c r="A589" t="s">
        <v>217</v>
      </c>
      <c r="B589" t="s">
        <v>6</v>
      </c>
      <c r="C589" t="s">
        <v>225</v>
      </c>
      <c r="D589" t="s">
        <v>225</v>
      </c>
      <c r="E589"/>
      <c r="F589"/>
      <c r="G589" t="s">
        <v>226</v>
      </c>
      <c r="H589" t="s">
        <v>226</v>
      </c>
      <c r="I589" t="s">
        <v>225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Summary</vt:lpstr>
      <vt:lpstr>Sheet1</vt:lpstr>
      <vt:lpstr>DistrictSubmissions</vt:lpstr>
      <vt:lpstr>Q1RAWCounts</vt:lpstr>
      <vt:lpstr>Q1</vt:lpstr>
      <vt:lpstr>Q2</vt:lpstr>
      <vt:lpstr>Q3</vt:lpstr>
      <vt:lpstr>Q4</vt:lpstr>
      <vt:lpstr>Q2Q3Q4Q11</vt:lpstr>
      <vt:lpstr>Q5</vt:lpstr>
      <vt:lpstr>Sheet2</vt:lpstr>
      <vt:lpstr>Q6</vt:lpstr>
      <vt:lpstr>Sheet3</vt:lpstr>
      <vt:lpstr>Q7</vt:lpstr>
      <vt:lpstr>Sheet4</vt:lpstr>
      <vt:lpstr>Q8</vt:lpstr>
      <vt:lpstr>Q9</vt:lpstr>
      <vt:lpstr>Sheet5</vt:lpstr>
      <vt:lpstr>Q10</vt:lpstr>
      <vt:lpstr>Q11</vt:lpstr>
      <vt:lpstr>Q12</vt:lpstr>
      <vt:lpstr>Sheet6</vt:lpstr>
      <vt:lpstr>Sheet7</vt:lpstr>
      <vt:lpstr>Summary!Print_Area</vt:lpstr>
      <vt:lpstr>Summary!Print_Titles</vt:lpstr>
    </vt:vector>
  </TitlesOfParts>
  <Company>OSPI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Washington State School DistrictTeacher and Principal Evaluation System Survey Results (SY 2009-10)</dc:title>
  <dc:subject>School Employee Evaluation Survey SY2009-10 data</dc:subject>
  <dc:creator>Becki.Jenkins</dc:creator>
  <cp:keywords>SEES, survey, evaluation, sfsf</cp:keywords>
  <cp:lastModifiedBy>Dev Nambi</cp:lastModifiedBy>
  <cp:lastPrinted>2011-04-07T17:35:46Z</cp:lastPrinted>
  <dcterms:created xsi:type="dcterms:W3CDTF">2011-02-07T21:47:28Z</dcterms:created>
  <dcterms:modified xsi:type="dcterms:W3CDTF">2012-08-11T22:26:49Z</dcterms:modified>
</cp:coreProperties>
</file>