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_data_modeling_medium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<sst xmlns="http://schemas.openxmlformats.org/spreadsheetml/2006/main" count="117" uniqueCount="85">
  <si>
    <t xml:space="preserve">StudentID</t>
  </si>
  <si>
    <t xml:space="preserve">Hours_Studied</t>
  </si>
  <si>
    <t xml:space="preserve">Attendance</t>
  </si>
  <si>
    <t xml:space="preserve">Assignments_Completed</t>
  </si>
  <si>
    <t xml:space="preserve">Final_Grade</t>
  </si>
  <si>
    <t xml:space="preserve">Passed</t>
  </si>
  <si>
    <t xml:space="preserve">Group</t>
  </si>
  <si>
    <t xml:space="preserve">Regression</t>
  </si>
  <si>
    <t xml:space="preserve">S001</t>
  </si>
  <si>
    <t xml:space="preserve">Regression Model</t>
  </si>
  <si>
    <t xml:space="preserve">Linear</t>
  </si>
  <si>
    <t xml:space="preserve">S002</t>
  </si>
  <si>
    <t xml:space="preserve">S003</t>
  </si>
  <si>
    <t xml:space="preserve">LINEST raw output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</si>
  <si>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</si>
  <si>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</si>
  <si>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</si>
  <si>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</si>
  <si>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</si>
  <si>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</si>
  <si>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</si>
  <si>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Regression Statistics</t>
  </si>
  <si>
    <t xml:space="preserve">S011</t>
  </si>
  <si>
    <t xml:space="preserve">R^2</t>
  </si>
  <si>
    <t xml:space="preserve">S012</t>
  </si>
  <si>
    <t xml:space="preserve">Standard Error</t>
  </si>
  <si>
    <t xml:space="preserve">S013</t>
  </si>
  <si>
    <t xml:space="preserve">Count of X variables</t>
  </si>
  <si>
    <t xml:space="preserve">S014</t>
  </si>
  <si>
    <t xml:space="preserve">Observations</t>
  </si>
  <si>
    <t xml:space="preserve">S015</t>
  </si>
  <si>
    <t xml:space="preserve">Adjusted R^2</t>
  </si>
  <si>
    <t xml:space="preserve">S016</t>
  </si>
  <si>
    <t xml:space="preserve">S017</t>
  </si>
  <si>
    <t xml:space="preserve">Analysis of Variance (ANOVA)</t>
  </si>
  <si>
    <t xml:space="preserve">S018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</si>
  <si>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</si>
  <si>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</si>
  <si>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</si>
  <si>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</si>
  <si>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</si>
  <si>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S019</t>
  </si>
  <si>
    <t xml:space="preserve">S020</t>
  </si>
  <si>
    <t xml:space="preserve">Residual</t>
  </si>
  <si>
    <t xml:space="preserve">S021</t>
  </si>
  <si>
    <t xml:space="preserve">Total</t>
  </si>
  <si>
    <t xml:space="preserve">S022</t>
  </si>
  <si>
    <t xml:space="preserve">S023</t>
  </si>
  <si>
    <t xml:space="preserve">Confidence level</t>
  </si>
  <si>
    <t xml:space="preserve">S024</t>
  </si>
  <si>
    <t xml:space="preserve">S025</t>
  </si>
  <si>
    <t xml:space="preserve">Coefficients</t>
  </si>
  <si>
    <t xml:space="preserve">t-Statistic</t>
  </si>
  <si>
    <t xml:space="preserve">P-value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</si>
  <si>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</si>
  <si>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</si>
  <si>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</si>
  <si>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</si>
  <si>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</si>
  <si>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</si>
  <si>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Predicted Y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</si>
  <si>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</si>
  <si>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</si>
  <si>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</si>
  <si>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</si>
  <si>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</si>
  <si>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</si>
  <si>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</si>
  <si>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</si>
  <si>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</si>
  <si>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</si>
  <si>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</si>
  <si>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</si>
  <si>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S044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</si>
  <si>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</si>
  <si>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</si>
  <si>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</si>
  <si>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</si>
  <si>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</si>
  <si>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</si>
  <si>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&lt;=</t>
  </si>
  <si>
    <t xml:space="preserve">reject the model</t>
  </si>
  <si>
    <t xml:space="preserve">Lower 95%</t>
  </si>
  <si>
    <t xml:space="preserve">Upper 95%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</si>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</sst>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8"/>
  <sheetViews>
    <sheetView showFormulas="false" showGridLines="true" showRowColHeaders="true" showZeros="true" rightToLeft="false" tabSelected="false" showOutlineSymbols="true" defaultGridColor="true" view="normal" topLeftCell="G66" colorId="64" zoomScale="100" zoomScaleNormal="100" zoomScalePageLayoutView="100" workbookViewId="0">
      <selection pane="topLeft" activeCell="K11" activeCellId="0" sqref="K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56"/>
    <col collapsed="false" customWidth="true" hidden="false" outlineLevel="0" max="2" min="2" style="1" width="13.5"/>
    <col collapsed="false" customWidth="true" hidden="false" outlineLevel="0" max="3" min="3" style="1" width="10.71"/>
    <col collapsed="false" customWidth="true" hidden="false" outlineLevel="0" max="4" min="4" style="1" width="21.67"/>
    <col collapsed="false" customWidth="false" hidden="false" outlineLevel="0" max="5" min="5" style="1" width="11.58"/>
    <col collapsed="false" customWidth="true" hidden="false" outlineLevel="0" max="6" min="6" style="1" width="7.51"/>
    <col collapsed="false" customWidth="true" hidden="false" outlineLevel="0" max="7" min="7" style="1" width="6.62"/>
    <col collapsed="false" customWidth="true" hidden="false" outlineLevel="0" max="9" min="9" style="0" width="10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7</v>
      </c>
    </row>
    <row r="2" customFormat="false" ht="12.8" hidden="false" customHeight="false" outlineLevel="0" collapsed="false">
      <c r="A2" s="1" t="s">
        <v>8</v>
      </c>
      <c r="B2" s="1" t="n">
        <v>3</v>
      </c>
      <c r="C2" s="1" t="n">
        <v>51</v>
      </c>
      <c r="D2" s="1" t="n">
        <v>4</v>
      </c>
      <c r="E2" s="1" t="n">
        <v>29</v>
      </c>
      <c r="F2" s="1" t="n">
        <v>0</v>
      </c>
      <c r="G2" s="1" t="n">
        <v>1</v>
      </c>
      <c r="K2" s="0" t="s">
        <v>9</v>
      </c>
      <c r="L2" s="0" t="s">
        <v>10</v>
      </c>
    </row>
    <row r="3" customFormat="false" ht="12.8" hidden="false" customHeight="false" outlineLevel="0" collapsed="false">
      <c r="A3" s="1" t="s">
        <v>11</v>
      </c>
      <c r="B3" s="1" t="n">
        <v>2</v>
      </c>
      <c r="C3" s="1" t="n">
        <v>89</v>
      </c>
      <c r="D3" s="1" t="n">
        <v>7</v>
      </c>
      <c r="E3" s="1" t="n">
        <v>53</v>
      </c>
      <c r="F3" s="1" t="n">
        <v>0</v>
      </c>
      <c r="G3" s="1" t="n">
        <v>3</v>
      </c>
    </row>
    <row r="4" customFormat="false" ht="12.8" hidden="false" customHeight="false" outlineLevel="0" collapsed="false">
      <c r="A4" s="1" t="s">
        <v>12</v>
      </c>
      <c r="B4" s="1" t="n">
        <v>8</v>
      </c>
      <c r="C4" s="1" t="n">
        <v>100</v>
      </c>
      <c r="D4" s="1" t="n">
        <v>7</v>
      </c>
      <c r="E4" s="1" t="n">
        <v>79</v>
      </c>
      <c r="F4" s="1" t="n">
        <v>1</v>
      </c>
      <c r="G4" s="1" t="n">
        <v>2</v>
      </c>
      <c r="K4" s="0" t="s">
        <v>13</v>
      </c>
    </row>
    <row r="5" customFormat="false" ht="12.8" hidden="false" customHeight="false" outlineLevel="0" collapsed="false">
      <c r="A5" s="1" t="s">
        <v>14</v>
      </c>
      <c r="B5" s="1" t="n">
        <v>5</v>
      </c>
      <c r="C5" s="1" t="n">
        <v>92</v>
      </c>
      <c r="D5" s="1" t="n">
        <v>6</v>
      </c>
      <c r="E5" s="1" t="n">
        <v>56</v>
      </c>
      <c r="F5" s="1" t="n">
        <v>0</v>
      </c>
      <c r="G5" s="1" t="n">
        <v>1</v>
      </c>
      <c r="K5" s="0" t="n">
        <f aca="false" t="array" ref="K5:N9">LINEST($E$2:$E$51 , $B$2:$D$51 , 1 , 1)</f>
        <v>2.22210005715743</v>
      </c>
      <c r="L5" s="0" t="n">
        <v>0.213652086340996</v>
      </c>
      <c r="M5" s="0" t="n">
        <v>5.14231267037424</v>
      </c>
      <c r="N5" s="0" t="n">
        <v>1.86993707687699</v>
      </c>
    </row>
    <row r="6" customFormat="false" ht="12.8" hidden="false" customHeight="false" outlineLevel="0" collapsed="false">
      <c r="A6" s="1" t="s">
        <v>15</v>
      </c>
      <c r="B6" s="1" t="n">
        <v>5</v>
      </c>
      <c r="C6" s="1" t="n">
        <v>57</v>
      </c>
      <c r="D6" s="1" t="n">
        <v>4</v>
      </c>
      <c r="E6" s="1" t="n">
        <v>49</v>
      </c>
      <c r="F6" s="1" t="n">
        <v>0</v>
      </c>
      <c r="G6" s="1" t="n">
        <v>2</v>
      </c>
      <c r="K6" s="0" t="n">
        <v>0.382194178037076</v>
      </c>
      <c r="L6" s="0" t="n">
        <v>0.0532774204909363</v>
      </c>
      <c r="M6" s="0" t="n">
        <v>0.261179880558661</v>
      </c>
      <c r="N6" s="0" t="n">
        <v>4.72121171637923</v>
      </c>
    </row>
    <row r="7" customFormat="false" ht="12.8" hidden="false" customHeight="false" outlineLevel="0" collapsed="false">
      <c r="A7" s="1" t="s">
        <v>16</v>
      </c>
      <c r="B7" s="1" t="n">
        <v>4</v>
      </c>
      <c r="C7" s="1" t="n">
        <v>61</v>
      </c>
      <c r="D7" s="1" t="n">
        <v>8</v>
      </c>
      <c r="E7" s="1" t="n">
        <v>57</v>
      </c>
      <c r="F7" s="1" t="n">
        <v>0</v>
      </c>
      <c r="G7" s="1" t="n">
        <v>1</v>
      </c>
      <c r="K7" s="0" t="n">
        <v>0.918396678579785</v>
      </c>
      <c r="L7" s="0" t="n">
        <v>5.42399957201655</v>
      </c>
      <c r="M7" s="0" t="e">
        <v>#N/A</v>
      </c>
      <c r="N7" s="0" t="e">
        <v>#N/A</v>
      </c>
    </row>
    <row r="8" customFormat="false" ht="12.8" hidden="false" customHeight="false" outlineLevel="0" collapsed="false">
      <c r="A8" s="1" t="s">
        <v>17</v>
      </c>
      <c r="B8" s="1" t="n">
        <v>3</v>
      </c>
      <c r="C8" s="1" t="n">
        <v>98</v>
      </c>
      <c r="D8" s="1" t="n">
        <v>9</v>
      </c>
      <c r="E8" s="1" t="n">
        <v>55</v>
      </c>
      <c r="F8" s="1" t="n">
        <v>0</v>
      </c>
      <c r="G8" s="1" t="n">
        <v>1</v>
      </c>
      <c r="K8" s="0" t="n">
        <v>172.567515142853</v>
      </c>
      <c r="L8" s="0" t="n">
        <v>46</v>
      </c>
      <c r="M8" s="0" t="e">
        <v>#N/A</v>
      </c>
      <c r="N8" s="0" t="e">
        <v>#N/A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77</v>
      </c>
      <c r="D9" s="1" t="n">
        <v>3</v>
      </c>
      <c r="E9" s="1" t="n">
        <v>48</v>
      </c>
      <c r="F9" s="1" t="n">
        <v>0</v>
      </c>
      <c r="G9" s="1" t="n">
        <v>3</v>
      </c>
      <c r="K9" s="0" t="n">
        <v>15230.6905175672</v>
      </c>
      <c r="L9" s="0" t="n">
        <v>1353.30948243284</v>
      </c>
      <c r="M9" s="0" t="e">
        <v>#N/A</v>
      </c>
      <c r="N9" s="0" t="e">
        <v>#N/A</v>
      </c>
    </row>
    <row r="10" customFormat="false" ht="12.8" hidden="false" customHeight="false" outlineLevel="0" collapsed="false">
      <c r="A10" s="1" t="s">
        <v>19</v>
      </c>
      <c r="B10" s="1" t="n">
        <v>7</v>
      </c>
      <c r="C10" s="1" t="n">
        <v>98</v>
      </c>
      <c r="D10" s="1" t="n">
        <v>7</v>
      </c>
      <c r="E10" s="1" t="n">
        <v>79</v>
      </c>
      <c r="F10" s="1" t="n">
        <v>1</v>
      </c>
      <c r="G10" s="1" t="n">
        <v>1</v>
      </c>
    </row>
    <row r="11" customFormat="false" ht="12.8" hidden="false" customHeight="false" outlineLevel="0" collapsed="false">
      <c r="A11" s="1" t="s">
        <v>20</v>
      </c>
      <c r="B11" s="1" t="n">
        <v>4</v>
      </c>
      <c r="C11" s="1" t="n">
        <v>63</v>
      </c>
      <c r="D11" s="1" t="n">
        <v>3</v>
      </c>
      <c r="E11" s="1" t="n">
        <v>41</v>
      </c>
      <c r="F11" s="1" t="n">
        <v>0</v>
      </c>
      <c r="G11" s="1" t="n">
        <v>3</v>
      </c>
      <c r="K11" s="0" t="s">
        <v>21</v>
      </c>
    </row>
    <row r="12" customFormat="false" ht="12.8" hidden="false" customHeight="false" outlineLevel="0" collapsed="false">
      <c r="A12" s="1" t="s">
        <v>22</v>
      </c>
      <c r="B12" s="1" t="n">
        <v>5</v>
      </c>
      <c r="C12" s="1" t="n">
        <v>93</v>
      </c>
      <c r="D12" s="1" t="n">
        <v>4</v>
      </c>
      <c r="E12" s="1" t="n">
        <v>60</v>
      </c>
      <c r="F12" s="1" t="n">
        <v>1</v>
      </c>
      <c r="G12" s="1" t="n">
        <v>2</v>
      </c>
      <c r="K12" s="0" t="s">
        <v>23</v>
      </c>
      <c r="L12" s="0" t="n">
        <f aca="false">$K$7</f>
        <v>0.918396678579785</v>
      </c>
    </row>
    <row r="13" customFormat="false" ht="12.8" hidden="false" customHeight="false" outlineLevel="0" collapsed="false">
      <c r="A13" s="1" t="s">
        <v>24</v>
      </c>
      <c r="B13" s="1" t="n">
        <v>10</v>
      </c>
      <c r="C13" s="1" t="n">
        <v>89</v>
      </c>
      <c r="D13" s="1" t="n">
        <v>7</v>
      </c>
      <c r="E13" s="1" t="n">
        <v>92</v>
      </c>
      <c r="F13" s="1" t="n">
        <v>1</v>
      </c>
      <c r="G13" s="1" t="n">
        <v>3</v>
      </c>
      <c r="K13" s="0" t="s">
        <v>25</v>
      </c>
      <c r="L13" s="0" t="n">
        <f aca="false">$L$7</f>
        <v>5.42399957201655</v>
      </c>
    </row>
    <row r="14" customFormat="false" ht="12.8" hidden="false" customHeight="false" outlineLevel="0" collapsed="false">
      <c r="A14" s="1" t="s">
        <v>26</v>
      </c>
      <c r="B14" s="1" t="n">
        <v>10</v>
      </c>
      <c r="C14" s="1" t="n">
        <v>64</v>
      </c>
      <c r="D14" s="1" t="n">
        <v>7</v>
      </c>
      <c r="E14" s="1" t="n">
        <v>73</v>
      </c>
      <c r="F14" s="1" t="n">
        <v>1</v>
      </c>
      <c r="G14" s="1" t="n">
        <v>1</v>
      </c>
      <c r="K14" s="0" t="s">
        <v>27</v>
      </c>
      <c r="L14" s="0" t="n">
        <f aca="false">3</f>
        <v>3</v>
      </c>
    </row>
    <row r="15" customFormat="false" ht="12.8" hidden="false" customHeight="false" outlineLevel="0" collapsed="false">
      <c r="A15" s="1" t="s">
        <v>28</v>
      </c>
      <c r="B15" s="1" t="n">
        <v>1</v>
      </c>
      <c r="C15" s="1" t="n">
        <v>99</v>
      </c>
      <c r="D15" s="1" t="n">
        <v>5</v>
      </c>
      <c r="E15" s="1" t="n">
        <v>35</v>
      </c>
      <c r="F15" s="1" t="n">
        <v>0</v>
      </c>
      <c r="G15" s="1" t="n">
        <v>2</v>
      </c>
      <c r="K15" s="0" t="s">
        <v>29</v>
      </c>
      <c r="L15" s="0" t="n">
        <f aca="false">50</f>
        <v>50</v>
      </c>
    </row>
    <row r="16" customFormat="false" ht="12.8" hidden="false" customHeight="false" outlineLevel="0" collapsed="false">
      <c r="A16" s="1" t="s">
        <v>30</v>
      </c>
      <c r="B16" s="1" t="n">
        <v>2</v>
      </c>
      <c r="C16" s="1" t="n">
        <v>69</v>
      </c>
      <c r="D16" s="1" t="n">
        <v>8</v>
      </c>
      <c r="E16" s="1" t="n">
        <v>36</v>
      </c>
      <c r="F16" s="1" t="n">
        <v>0</v>
      </c>
      <c r="G16" s="1" t="n">
        <v>2</v>
      </c>
      <c r="K16" s="0" t="s">
        <v>31</v>
      </c>
      <c r="L16" s="0" t="n">
        <f aca="false">1 - (1 - $K$7)*($L$15 - 1)/($L$15 - $L$14 - 1)</f>
        <v>0.913074722834989</v>
      </c>
    </row>
    <row r="17" customFormat="false" ht="12.8" hidden="false" customHeight="false" outlineLevel="0" collapsed="false">
      <c r="A17" s="1" t="s">
        <v>32</v>
      </c>
      <c r="B17" s="1" t="n">
        <v>8</v>
      </c>
      <c r="C17" s="1" t="n">
        <v>67</v>
      </c>
      <c r="D17" s="1" t="n">
        <v>8</v>
      </c>
      <c r="E17" s="1" t="n">
        <v>69</v>
      </c>
      <c r="F17" s="1" t="n">
        <v>1</v>
      </c>
      <c r="G17" s="1" t="n">
        <v>3</v>
      </c>
    </row>
    <row r="18" customFormat="false" ht="12.8" hidden="false" customHeight="false" outlineLevel="0" collapsed="false">
      <c r="A18" s="1" t="s">
        <v>33</v>
      </c>
      <c r="B18" s="1" t="n">
        <v>8</v>
      </c>
      <c r="C18" s="1" t="n">
        <v>64</v>
      </c>
      <c r="D18" s="1" t="n">
        <v>3</v>
      </c>
      <c r="E18" s="1" t="n">
        <v>63</v>
      </c>
      <c r="F18" s="1" t="n">
        <v>1</v>
      </c>
      <c r="G18" s="1" t="n">
        <v>2</v>
      </c>
      <c r="K18" s="0" t="s">
        <v>34</v>
      </c>
    </row>
    <row r="19" customFormat="false" ht="12.8" hidden="false" customHeight="false" outlineLevel="0" collapsed="false">
      <c r="A19" s="1" t="s">
        <v>35</v>
      </c>
      <c r="B19" s="1" t="n">
        <v>9</v>
      </c>
      <c r="C19" s="1" t="n">
        <v>88</v>
      </c>
      <c r="D19" s="1" t="n">
        <v>4</v>
      </c>
      <c r="E19" s="1" t="n">
        <v>82</v>
      </c>
      <c r="F19" s="1" t="n">
        <v>1</v>
      </c>
      <c r="G19" s="1" t="n">
        <v>3</v>
      </c>
      <c r="L19" s="0" t="s">
        <v>36</v>
      </c>
      <c r="M19" s="0" t="s">
        <v>37</v>
      </c>
      <c r="N19" s="0" t="s">
        <v>38</v>
      </c>
      <c r="O19" s="0" t="s">
        <v>39</v>
      </c>
      <c r="P19" s="0" t="s">
        <v>40</v>
      </c>
    </row>
    <row r="20" customFormat="false" ht="12.8" hidden="false" customHeight="false" outlineLevel="0" collapsed="false">
      <c r="A20" s="1" t="s">
        <v>41</v>
      </c>
      <c r="B20" s="1" t="n">
        <v>10</v>
      </c>
      <c r="C20" s="1" t="n">
        <v>89</v>
      </c>
      <c r="D20" s="1" t="n">
        <v>4</v>
      </c>
      <c r="E20" s="1" t="n">
        <v>75</v>
      </c>
      <c r="F20" s="1" t="n">
        <v>1</v>
      </c>
      <c r="G20" s="1" t="n">
        <v>1</v>
      </c>
      <c r="K20" s="0" t="s">
        <v>7</v>
      </c>
      <c r="L20" s="0" t="n">
        <f aca="false">$L$14</f>
        <v>3</v>
      </c>
      <c r="M20" s="0" t="n">
        <f aca="false">$K$9</f>
        <v>15230.6905175672</v>
      </c>
      <c r="N20" s="0" t="n">
        <f aca="false">$K$9 / $L$20</f>
        <v>5076.89683918905</v>
      </c>
      <c r="O20" s="0" t="n">
        <f aca="false">$K$8</f>
        <v>172.567515142853</v>
      </c>
      <c r="P20" s="0" t="n">
        <f aca="false">FDIST($K$8 , $L$20 , $L$8)</f>
        <v>4.91921767875077E-025</v>
      </c>
    </row>
    <row r="21" customFormat="false" ht="12.8" hidden="false" customHeight="false" outlineLevel="0" collapsed="false">
      <c r="A21" s="1" t="s">
        <v>42</v>
      </c>
      <c r="B21" s="1" t="n">
        <v>4</v>
      </c>
      <c r="C21" s="1" t="n">
        <v>75</v>
      </c>
      <c r="D21" s="1" t="n">
        <v>5</v>
      </c>
      <c r="E21" s="1" t="n">
        <v>46</v>
      </c>
      <c r="F21" s="1" t="n">
        <v>0</v>
      </c>
      <c r="G21" s="1" t="n">
        <v>2</v>
      </c>
      <c r="K21" s="0" t="s">
        <v>43</v>
      </c>
      <c r="L21" s="0" t="n">
        <f aca="false">$L$8</f>
        <v>46</v>
      </c>
      <c r="M21" s="0" t="n">
        <f aca="false">$L$9</f>
        <v>1353.30948243284</v>
      </c>
      <c r="N21" s="0" t="n">
        <f aca="false">$L$9 / $L$8</f>
        <v>29.4197713572357</v>
      </c>
    </row>
    <row r="22" customFormat="false" ht="12.8" hidden="false" customHeight="false" outlineLevel="0" collapsed="false">
      <c r="A22" s="1" t="s">
        <v>44</v>
      </c>
      <c r="B22" s="1" t="n">
        <v>1</v>
      </c>
      <c r="C22" s="1" t="n">
        <v>72</v>
      </c>
      <c r="D22" s="1" t="n">
        <v>3</v>
      </c>
      <c r="E22" s="1" t="n">
        <v>40</v>
      </c>
      <c r="F22" s="1" t="n">
        <v>0</v>
      </c>
      <c r="G22" s="1" t="n">
        <v>2</v>
      </c>
      <c r="K22" s="0" t="s">
        <v>45</v>
      </c>
      <c r="L22" s="0" t="n">
        <f aca="false">$L$20 + $L$8</f>
        <v>49</v>
      </c>
      <c r="M22" s="0" t="n">
        <f aca="false">$K$9 + $L$9</f>
        <v>16584</v>
      </c>
    </row>
    <row r="23" customFormat="false" ht="12.8" hidden="false" customHeight="false" outlineLevel="0" collapsed="false">
      <c r="A23" s="1" t="s">
        <v>46</v>
      </c>
      <c r="B23" s="1" t="n">
        <v>7</v>
      </c>
      <c r="C23" s="1" t="n">
        <v>70</v>
      </c>
      <c r="D23" s="1" t="n">
        <v>8</v>
      </c>
      <c r="E23" s="1" t="n">
        <v>66</v>
      </c>
      <c r="F23" s="1" t="n">
        <v>1</v>
      </c>
      <c r="G23" s="1" t="n">
        <v>1</v>
      </c>
    </row>
    <row r="24" customFormat="false" ht="12.8" hidden="false" customHeight="false" outlineLevel="0" collapsed="false">
      <c r="A24" s="1" t="s">
        <v>47</v>
      </c>
      <c r="B24" s="1" t="n">
        <v>9</v>
      </c>
      <c r="C24" s="1" t="n">
        <v>87</v>
      </c>
      <c r="D24" s="1" t="n">
        <v>8</v>
      </c>
      <c r="E24" s="1" t="n">
        <v>88</v>
      </c>
      <c r="F24" s="1" t="n">
        <v>1</v>
      </c>
      <c r="G24" s="1" t="n">
        <v>3</v>
      </c>
      <c r="K24" s="0" t="s">
        <v>48</v>
      </c>
      <c r="L24" s="0" t="n">
        <v>0.95</v>
      </c>
    </row>
    <row r="25" customFormat="false" ht="12.8" hidden="false" customHeight="false" outlineLevel="0" collapsed="false">
      <c r="A25" s="1" t="s">
        <v>49</v>
      </c>
      <c r="B25" s="1" t="n">
        <v>2</v>
      </c>
      <c r="C25" s="1" t="n">
        <v>91</v>
      </c>
      <c r="D25" s="1" t="n">
        <v>6</v>
      </c>
      <c r="E25" s="1" t="n">
        <v>41</v>
      </c>
      <c r="F25" s="1" t="n">
        <v>0</v>
      </c>
      <c r="G25" s="1" t="n">
        <v>2</v>
      </c>
    </row>
    <row r="26" customFormat="false" ht="12.8" hidden="false" customHeight="false" outlineLevel="0" collapsed="false">
      <c r="A26" s="1" t="s">
        <v>50</v>
      </c>
      <c r="B26" s="1" t="n">
        <v>7</v>
      </c>
      <c r="C26" s="1" t="n">
        <v>89</v>
      </c>
      <c r="D26" s="1" t="n">
        <v>6</v>
      </c>
      <c r="E26" s="1" t="n">
        <v>77</v>
      </c>
      <c r="F26" s="1" t="n">
        <v>1</v>
      </c>
      <c r="G26" s="1" t="n">
        <v>3</v>
      </c>
      <c r="L26" s="0" t="s">
        <v>51</v>
      </c>
      <c r="M26" s="0" t="s">
        <v>25</v>
      </c>
      <c r="N26" s="0" t="s">
        <v>52</v>
      </c>
      <c r="O26" s="0" t="s">
        <v>53</v>
      </c>
      <c r="P26" s="0" t="str">
        <f aca="false">_xlfn.CONCAT("Lower " , INT($L$24 * 100) , "%")</f>
        <v>Lower 95%</v>
      </c>
      <c r="Q26" s="0" t="str">
        <f aca="false">_xlfn.CONCAT("Upper " , INT($L$24 * 100) , "%")</f>
        <v>Upper 95%</v>
      </c>
    </row>
    <row r="27" customFormat="false" ht="12.8" hidden="false" customHeight="false" outlineLevel="0" collapsed="false">
      <c r="A27" s="1" t="s">
        <v>54</v>
      </c>
      <c r="B27" s="1" t="n">
        <v>8</v>
      </c>
      <c r="C27" s="1" t="n">
        <v>76</v>
      </c>
      <c r="D27" s="1" t="n">
        <v>9</v>
      </c>
      <c r="E27" s="1" t="n">
        <v>81</v>
      </c>
      <c r="F27" s="1" t="n">
        <v>1</v>
      </c>
      <c r="G27" s="1" t="n">
        <v>3</v>
      </c>
      <c r="K27" s="0" t="str">
        <f aca="false">"Intercept"</f>
        <v>Intercept</v>
      </c>
      <c r="L27" s="0" t="n">
        <f aca="false" t="array" ref="L27:L30">INDEX($K$5:$N$5, 1 , ROW($L$30)+1 - ROW())</f>
        <v>1.86993707687699</v>
      </c>
      <c r="M27" s="0" t="n">
        <f aca="false" t="array" ref="M27:M30">INDEX($K$6:$N$6, 1 , ROW($M$30)+1 - ROW())</f>
        <v>4.72121171637923</v>
      </c>
      <c r="N27" s="0" t="n">
        <f aca="false" t="array" ref="N27:N30">$L$27:$L$30 / $M$27:$M$30</f>
        <v>0.396071430219842</v>
      </c>
      <c r="O27" s="0" t="n">
        <f aca="false" t="array" ref="O27:O30">TDIST(ABS($N$27:$N$30) , $L$8 , 2 )</f>
        <v>0.693883573489095</v>
      </c>
      <c r="P27" s="0" t="n">
        <f aca="false" t="array" ref="P27:P30">$L$27:$L$30 - $M$27:$M$30 * TINV(1 - $L$24 , $L$8)</f>
        <v>-7.6333692085896</v>
      </c>
      <c r="Q27" s="0" t="n">
        <f aca="false" t="array" ref="Q27:Q30">$L$27:$L$30 + $M$27:$M$30 * TINV(1 - $L$24 , $L$8)</f>
        <v>11.3732433623436</v>
      </c>
    </row>
    <row r="28" customFormat="false" ht="12.8" hidden="false" customHeight="false" outlineLevel="0" collapsed="false">
      <c r="A28" s="1" t="s">
        <v>55</v>
      </c>
      <c r="B28" s="1" t="n">
        <v>5</v>
      </c>
      <c r="C28" s="1" t="n">
        <v>84</v>
      </c>
      <c r="D28" s="1" t="n">
        <v>6</v>
      </c>
      <c r="E28" s="1" t="n">
        <v>62</v>
      </c>
      <c r="F28" s="1" t="n">
        <v>1</v>
      </c>
      <c r="G28" s="1" t="n">
        <v>1</v>
      </c>
      <c r="J28" s="3"/>
      <c r="K28" s="0" t="str">
        <f aca="false">$B$1</f>
        <v>Hours_Studied</v>
      </c>
      <c r="L28" s="0" t="n">
        <v>5.14231267037424</v>
      </c>
      <c r="M28" s="0" t="n">
        <v>0.261179880558661</v>
      </c>
      <c r="N28" s="0" t="n">
        <v>19.6887779386946</v>
      </c>
      <c r="O28" s="0" t="n">
        <v>4.79463111632165E-024</v>
      </c>
      <c r="P28" s="0" t="n">
        <v>4.61658483827141</v>
      </c>
      <c r="Q28" s="0" t="n">
        <v>5.66804050247708</v>
      </c>
    </row>
    <row r="29" customFormat="false" ht="12.8" hidden="false" customHeight="false" outlineLevel="0" collapsed="false">
      <c r="A29" s="1" t="s">
        <v>56</v>
      </c>
      <c r="B29" s="1" t="n">
        <v>3</v>
      </c>
      <c r="C29" s="1" t="n">
        <v>95</v>
      </c>
      <c r="D29" s="1" t="n">
        <v>7</v>
      </c>
      <c r="E29" s="1" t="n">
        <v>57</v>
      </c>
      <c r="F29" s="1" t="n">
        <v>0</v>
      </c>
      <c r="G29" s="1" t="n">
        <v>2</v>
      </c>
      <c r="J29" s="1"/>
      <c r="K29" s="1" t="str">
        <f aca="false">$C$1</f>
        <v>Attendance</v>
      </c>
      <c r="L29" s="0" t="n">
        <v>0.213652086340996</v>
      </c>
      <c r="M29" s="0" t="n">
        <v>0.0532774204909363</v>
      </c>
      <c r="N29" s="0" t="n">
        <v>4.01018075522901</v>
      </c>
      <c r="O29" s="0" t="n">
        <v>0.000220734262318699</v>
      </c>
      <c r="P29" s="0" t="n">
        <v>0.106410201113011</v>
      </c>
      <c r="Q29" s="0" t="n">
        <v>0.320893971568982</v>
      </c>
    </row>
    <row r="30" customFormat="false" ht="12.8" hidden="false" customHeight="false" outlineLevel="0" collapsed="false">
      <c r="A30" s="1" t="s">
        <v>57</v>
      </c>
      <c r="B30" s="1" t="n">
        <v>10</v>
      </c>
      <c r="C30" s="1" t="n">
        <v>73</v>
      </c>
      <c r="D30" s="1" t="n">
        <v>8</v>
      </c>
      <c r="E30" s="1" t="n">
        <v>89</v>
      </c>
      <c r="F30" s="1" t="n">
        <v>1</v>
      </c>
      <c r="G30" s="1" t="n">
        <v>3</v>
      </c>
      <c r="K30" s="0" t="str">
        <f aca="false">$D$1</f>
        <v>Assignments_Completed</v>
      </c>
      <c r="L30" s="0" t="n">
        <v>2.22210005715743</v>
      </c>
      <c r="M30" s="0" t="n">
        <v>0.382194178037076</v>
      </c>
      <c r="N30" s="0" t="n">
        <v>5.81406045631042</v>
      </c>
      <c r="O30" s="0" t="n">
        <v>5.49680476936871E-007</v>
      </c>
      <c r="P30" s="0" t="n">
        <v>1.45278307825397</v>
      </c>
      <c r="Q30" s="0" t="n">
        <v>2.99141703606089</v>
      </c>
    </row>
    <row r="31" customFormat="false" ht="12.8" hidden="false" customHeight="false" outlineLevel="0" collapsed="false">
      <c r="A31" s="1" t="s">
        <v>58</v>
      </c>
      <c r="B31" s="1" t="n">
        <v>7</v>
      </c>
      <c r="C31" s="1" t="n">
        <v>76</v>
      </c>
      <c r="D31" s="1" t="n">
        <v>3</v>
      </c>
      <c r="E31" s="1" t="n">
        <v>54</v>
      </c>
      <c r="F31" s="1" t="n">
        <v>0</v>
      </c>
      <c r="G31" s="1" t="n">
        <v>3</v>
      </c>
      <c r="J31" s="1"/>
    </row>
    <row r="32" customFormat="false" ht="12.8" hidden="false" customHeight="false" outlineLevel="0" collapsed="false">
      <c r="A32" s="1" t="s">
        <v>59</v>
      </c>
      <c r="B32" s="1" t="n">
        <v>3</v>
      </c>
      <c r="C32" s="1" t="n">
        <v>84</v>
      </c>
      <c r="D32" s="1" t="n">
        <v>6</v>
      </c>
      <c r="E32" s="1" t="n">
        <v>44</v>
      </c>
      <c r="F32" s="1" t="n">
        <v>0</v>
      </c>
      <c r="G32" s="1" t="n">
        <v>3</v>
      </c>
      <c r="J32" s="1"/>
      <c r="K32" s="1" t="str">
        <f aca="false">$B$1</f>
        <v>Hours_Studied</v>
      </c>
      <c r="L32" s="1" t="str">
        <f aca="false">$C$1</f>
        <v>Attendance</v>
      </c>
      <c r="M32" s="1" t="str">
        <f aca="false">$D$1</f>
        <v>Assignments_Completed</v>
      </c>
      <c r="N32" s="0" t="s">
        <v>60</v>
      </c>
      <c r="O32" s="0" t="str">
        <f aca="false">$E$1</f>
        <v>Final_Grade</v>
      </c>
      <c r="P32" s="0" t="s">
        <v>43</v>
      </c>
    </row>
    <row r="33" customFormat="false" ht="12.8" hidden="false" customHeight="false" outlineLevel="0" collapsed="false">
      <c r="A33" s="1" t="s">
        <v>61</v>
      </c>
      <c r="B33" s="1" t="n">
        <v>3</v>
      </c>
      <c r="C33" s="1" t="n">
        <v>64</v>
      </c>
      <c r="D33" s="1" t="n">
        <v>8</v>
      </c>
      <c r="E33" s="1" t="n">
        <v>51</v>
      </c>
      <c r="F33" s="1" t="n">
        <v>0</v>
      </c>
      <c r="G33" s="1" t="n">
        <v>2</v>
      </c>
      <c r="J33" s="1"/>
      <c r="K33" s="1" t="n">
        <f aca="false" t="array" ref="K33:M82">$B$2:$D$51</f>
        <v>3</v>
      </c>
      <c r="L33" s="1" t="n">
        <v>51</v>
      </c>
      <c r="M33" s="1" t="n">
        <v>4</v>
      </c>
      <c r="N33" s="0" t="n">
        <f aca="false" t="array" ref="N33:N82">MMULT($K$33:$M$82 , $L$28:$L$30) + $L$27</f>
        <v>37.0815317200203</v>
      </c>
      <c r="O33" s="0" t="n">
        <f aca="false" t="array" ref="O33:O82">$E$2:$E$51</f>
        <v>29</v>
      </c>
      <c r="P33" s="0" t="n">
        <f aca="false" t="array" ref="P33:P82">$O$33:$O$82 - $N$33:$N$82</f>
        <v>-8.08153172002027</v>
      </c>
    </row>
    <row r="34" customFormat="false" ht="12.8" hidden="false" customHeight="false" outlineLevel="0" collapsed="false">
      <c r="A34" s="1" t="s">
        <v>62</v>
      </c>
      <c r="B34" s="1" t="n">
        <v>7</v>
      </c>
      <c r="C34" s="1" t="n">
        <v>67</v>
      </c>
      <c r="D34" s="1" t="n">
        <v>7</v>
      </c>
      <c r="E34" s="1" t="n">
        <v>69</v>
      </c>
      <c r="F34" s="1" t="n">
        <v>1</v>
      </c>
      <c r="G34" s="1" t="n">
        <v>3</v>
      </c>
      <c r="J34" s="1"/>
      <c r="K34" s="1" t="n">
        <v>2</v>
      </c>
      <c r="L34" s="1" t="n">
        <v>89</v>
      </c>
      <c r="M34" s="1" t="n">
        <v>7</v>
      </c>
      <c r="N34" s="0" t="n">
        <v>46.7242985020762</v>
      </c>
      <c r="O34" s="0" t="n">
        <v>53</v>
      </c>
      <c r="P34" s="0" t="n">
        <v>6.27570149792382</v>
      </c>
    </row>
    <row r="35" customFormat="false" ht="12.8" hidden="false" customHeight="false" outlineLevel="0" collapsed="false">
      <c r="A35" s="1" t="s">
        <v>63</v>
      </c>
      <c r="B35" s="1" t="n">
        <v>10</v>
      </c>
      <c r="C35" s="1" t="n">
        <v>80</v>
      </c>
      <c r="D35" s="1" t="n">
        <v>4</v>
      </c>
      <c r="E35" s="1" t="n">
        <v>74</v>
      </c>
      <c r="F35" s="1" t="n">
        <v>1</v>
      </c>
      <c r="G35" s="1" t="n">
        <v>3</v>
      </c>
      <c r="J35" s="1"/>
      <c r="K35" s="1" t="n">
        <v>8</v>
      </c>
      <c r="L35" s="1" t="n">
        <v>100</v>
      </c>
      <c r="M35" s="1" t="n">
        <v>7</v>
      </c>
      <c r="N35" s="0" t="n">
        <v>79.9283474740726</v>
      </c>
      <c r="O35" s="0" t="n">
        <v>79</v>
      </c>
      <c r="P35" s="0" t="n">
        <v>-0.928347474072609</v>
      </c>
    </row>
    <row r="36" customFormat="false" ht="12.8" hidden="false" customHeight="false" outlineLevel="0" collapsed="false">
      <c r="A36" s="1" t="s">
        <v>64</v>
      </c>
      <c r="B36" s="1" t="n">
        <v>4</v>
      </c>
      <c r="C36" s="1" t="n">
        <v>88</v>
      </c>
      <c r="D36" s="1" t="n">
        <v>3</v>
      </c>
      <c r="E36" s="1" t="n">
        <v>54</v>
      </c>
      <c r="F36" s="1" t="n">
        <v>0</v>
      </c>
      <c r="G36" s="1" t="n">
        <v>3</v>
      </c>
      <c r="J36" s="1"/>
      <c r="K36" s="1" t="n">
        <v>5</v>
      </c>
      <c r="L36" s="1" t="n">
        <v>92</v>
      </c>
      <c r="M36" s="1" t="n">
        <v>6</v>
      </c>
      <c r="N36" s="0" t="n">
        <v>60.5700927150645</v>
      </c>
      <c r="O36" s="0" t="n">
        <v>56</v>
      </c>
      <c r="P36" s="0" t="n">
        <v>-4.57009271506448</v>
      </c>
    </row>
    <row r="37" customFormat="false" ht="12.8" hidden="false" customHeight="false" outlineLevel="0" collapsed="false">
      <c r="A37" s="1" t="s">
        <v>65</v>
      </c>
      <c r="B37" s="1" t="n">
        <v>7</v>
      </c>
      <c r="C37" s="1" t="n">
        <v>64</v>
      </c>
      <c r="D37" s="1" t="n">
        <v>6</v>
      </c>
      <c r="E37" s="1" t="n">
        <v>72</v>
      </c>
      <c r="F37" s="1" t="n">
        <v>1</v>
      </c>
      <c r="G37" s="1" t="n">
        <v>3</v>
      </c>
      <c r="K37" s="0" t="n">
        <v>5</v>
      </c>
      <c r="L37" s="0" t="n">
        <v>57</v>
      </c>
      <c r="M37" s="0" t="n">
        <v>4</v>
      </c>
      <c r="N37" s="0" t="n">
        <v>48.6480695788147</v>
      </c>
      <c r="O37" s="0" t="n">
        <v>49</v>
      </c>
      <c r="P37" s="0" t="n">
        <v>0.351930421185266</v>
      </c>
    </row>
    <row r="38" customFormat="false" ht="12.8" hidden="false" customHeight="false" outlineLevel="0" collapsed="false">
      <c r="A38" s="1" t="s">
        <v>66</v>
      </c>
      <c r="B38" s="1" t="n">
        <v>1</v>
      </c>
      <c r="C38" s="1" t="n">
        <v>60</v>
      </c>
      <c r="D38" s="1" t="n">
        <v>3</v>
      </c>
      <c r="E38" s="1" t="n">
        <v>27</v>
      </c>
      <c r="F38" s="1" t="n">
        <v>0</v>
      </c>
      <c r="G38" s="1" t="n">
        <v>1</v>
      </c>
      <c r="J38" s="1"/>
      <c r="K38" s="0" t="n">
        <v>4</v>
      </c>
      <c r="L38" s="0" t="n">
        <v>61</v>
      </c>
      <c r="M38" s="0" t="n">
        <v>8</v>
      </c>
      <c r="N38" s="0" t="n">
        <v>53.2487654824342</v>
      </c>
      <c r="O38" s="0" t="n">
        <v>57</v>
      </c>
      <c r="P38" s="0" t="n">
        <v>3.75123451756581</v>
      </c>
    </row>
    <row r="39" customFormat="false" ht="12.8" hidden="false" customHeight="false" outlineLevel="0" collapsed="false">
      <c r="A39" s="1" t="s">
        <v>67</v>
      </c>
      <c r="B39" s="1" t="n">
        <v>2</v>
      </c>
      <c r="C39" s="1" t="n">
        <v>89</v>
      </c>
      <c r="D39" s="1" t="n">
        <v>3</v>
      </c>
      <c r="E39" s="1" t="n">
        <v>33</v>
      </c>
      <c r="F39" s="1" t="n">
        <v>0</v>
      </c>
      <c r="G39" s="1" t="n">
        <v>3</v>
      </c>
      <c r="J39" s="1"/>
      <c r="K39" s="1" t="n">
        <v>3</v>
      </c>
      <c r="L39" s="0" t="n">
        <v>98</v>
      </c>
      <c r="M39" s="0" t="n">
        <v>9</v>
      </c>
      <c r="N39" s="0" t="n">
        <v>58.2336800638343</v>
      </c>
      <c r="O39" s="0" t="n">
        <v>55</v>
      </c>
      <c r="P39" s="0" t="n">
        <v>-3.23368006383426</v>
      </c>
    </row>
    <row r="40" customFormat="false" ht="12.8" hidden="false" customHeight="false" outlineLevel="0" collapsed="false">
      <c r="A40" s="1" t="s">
        <v>68</v>
      </c>
      <c r="B40" s="1" t="n">
        <v>7</v>
      </c>
      <c r="C40" s="1" t="n">
        <v>98</v>
      </c>
      <c r="D40" s="1" t="n">
        <v>6</v>
      </c>
      <c r="E40" s="1" t="n">
        <v>66</v>
      </c>
      <c r="F40" s="1" t="n">
        <v>1</v>
      </c>
      <c r="G40" s="1" t="n">
        <v>3</v>
      </c>
      <c r="J40" s="1"/>
      <c r="K40" s="1" t="n">
        <v>3</v>
      </c>
      <c r="L40" s="0" t="n">
        <v>77</v>
      </c>
      <c r="M40" s="0" t="n">
        <v>3</v>
      </c>
      <c r="N40" s="0" t="n">
        <v>40.4143859077287</v>
      </c>
      <c r="O40" s="0" t="n">
        <v>48</v>
      </c>
      <c r="P40" s="0" t="n">
        <v>7.58561409227126</v>
      </c>
    </row>
    <row r="41" customFormat="false" ht="12.8" hidden="false" customHeight="false" outlineLevel="0" collapsed="false">
      <c r="A41" s="1" t="s">
        <v>69</v>
      </c>
      <c r="B41" s="1" t="n">
        <v>10</v>
      </c>
      <c r="C41" s="1" t="n">
        <v>98</v>
      </c>
      <c r="D41" s="1" t="n">
        <v>8</v>
      </c>
      <c r="E41" s="1" t="n">
        <v>86</v>
      </c>
      <c r="F41" s="1" t="n">
        <v>1</v>
      </c>
      <c r="G41" s="1" t="n">
        <v>1</v>
      </c>
      <c r="J41" s="1"/>
      <c r="K41" s="1" t="n">
        <v>7</v>
      </c>
      <c r="L41" s="0" t="n">
        <v>98</v>
      </c>
      <c r="M41" s="0" t="n">
        <v>7</v>
      </c>
      <c r="N41" s="0" t="n">
        <v>74.3587306310164</v>
      </c>
      <c r="O41" s="0" t="n">
        <v>79</v>
      </c>
      <c r="P41" s="0" t="n">
        <v>4.64126936898363</v>
      </c>
    </row>
    <row r="42" customFormat="false" ht="12.8" hidden="false" customHeight="false" outlineLevel="0" collapsed="false">
      <c r="A42" s="1" t="s">
        <v>70</v>
      </c>
      <c r="B42" s="1" t="n">
        <v>10</v>
      </c>
      <c r="C42" s="1" t="n">
        <v>76</v>
      </c>
      <c r="D42" s="1" t="n">
        <v>10</v>
      </c>
      <c r="E42" s="1" t="n">
        <v>97</v>
      </c>
      <c r="F42" s="1" t="n">
        <v>1</v>
      </c>
      <c r="G42" s="1" t="n">
        <v>3</v>
      </c>
      <c r="J42" s="1"/>
      <c r="K42" s="1" t="n">
        <v>4</v>
      </c>
      <c r="L42" s="0" t="n">
        <v>63</v>
      </c>
      <c r="M42" s="0" t="n">
        <v>3</v>
      </c>
      <c r="N42" s="0" t="n">
        <v>42.565569369329</v>
      </c>
      <c r="O42" s="0" t="n">
        <v>41</v>
      </c>
      <c r="P42" s="0" t="n">
        <v>-1.56556936932904</v>
      </c>
    </row>
    <row r="43" customFormat="false" ht="12.8" hidden="false" customHeight="false" outlineLevel="0" collapsed="false">
      <c r="A43" s="1" t="s">
        <v>71</v>
      </c>
      <c r="B43" s="1" t="n">
        <v>9</v>
      </c>
      <c r="C43" s="1" t="n">
        <v>50</v>
      </c>
      <c r="D43" s="1" t="n">
        <v>3</v>
      </c>
      <c r="E43" s="1" t="n">
        <v>60</v>
      </c>
      <c r="F43" s="1" t="n">
        <v>1</v>
      </c>
      <c r="G43" s="1" t="n">
        <v>1</v>
      </c>
      <c r="J43" s="1"/>
      <c r="K43" s="1" t="n">
        <v>5</v>
      </c>
      <c r="L43" s="0" t="n">
        <v>93</v>
      </c>
      <c r="M43" s="0" t="n">
        <v>4</v>
      </c>
      <c r="N43" s="0" t="n">
        <v>56.3395446870906</v>
      </c>
      <c r="O43" s="0" t="n">
        <v>60</v>
      </c>
      <c r="P43" s="0" t="n">
        <v>3.66045531290939</v>
      </c>
    </row>
    <row r="44" customFormat="false" ht="12.8" hidden="false" customHeight="false" outlineLevel="0" collapsed="false">
      <c r="A44" s="1" t="s">
        <v>72</v>
      </c>
      <c r="B44" s="1" t="n">
        <v>7</v>
      </c>
      <c r="C44" s="1" t="n">
        <v>55</v>
      </c>
      <c r="D44" s="1" t="n">
        <v>6</v>
      </c>
      <c r="E44" s="1" t="n">
        <v>70</v>
      </c>
      <c r="F44" s="1" t="n">
        <v>1</v>
      </c>
      <c r="G44" s="1" t="n">
        <v>2</v>
      </c>
      <c r="K44" s="0" t="n">
        <v>10</v>
      </c>
      <c r="L44" s="0" t="n">
        <v>89</v>
      </c>
      <c r="M44" s="0" t="n">
        <v>7</v>
      </c>
      <c r="N44" s="0" t="n">
        <v>87.8627998650701</v>
      </c>
      <c r="O44" s="0" t="n">
        <v>92</v>
      </c>
      <c r="P44" s="0" t="n">
        <v>4.13720013492986</v>
      </c>
    </row>
    <row r="45" customFormat="false" ht="12.8" hidden="false" customHeight="false" outlineLevel="0" collapsed="false">
      <c r="A45" s="1" t="s">
        <v>73</v>
      </c>
      <c r="B45" s="1" t="n">
        <v>1</v>
      </c>
      <c r="C45" s="1" t="n">
        <v>70</v>
      </c>
      <c r="D45" s="1" t="n">
        <v>4</v>
      </c>
      <c r="E45" s="1" t="n">
        <v>27</v>
      </c>
      <c r="F45" s="1" t="n">
        <v>0</v>
      </c>
      <c r="G45" s="1" t="n">
        <v>3</v>
      </c>
      <c r="J45" s="1"/>
      <c r="K45" s="0" t="n">
        <v>10</v>
      </c>
      <c r="L45" s="0" t="n">
        <v>64</v>
      </c>
      <c r="M45" s="0" t="n">
        <v>7</v>
      </c>
      <c r="N45" s="0" t="n">
        <v>82.5214977065452</v>
      </c>
      <c r="O45" s="0" t="n">
        <v>73</v>
      </c>
      <c r="P45" s="0" t="n">
        <v>-9.52149770654523</v>
      </c>
    </row>
    <row r="46" customFormat="false" ht="12.8" hidden="false" customHeight="false" outlineLevel="0" collapsed="false">
      <c r="A46" s="1" t="s">
        <v>74</v>
      </c>
      <c r="B46" s="1" t="n">
        <v>2</v>
      </c>
      <c r="C46" s="1" t="n">
        <v>69</v>
      </c>
      <c r="D46" s="1" t="n">
        <v>6</v>
      </c>
      <c r="E46" s="1" t="n">
        <v>40</v>
      </c>
      <c r="F46" s="1" t="n">
        <v>0</v>
      </c>
      <c r="G46" s="1" t="n">
        <v>3</v>
      </c>
      <c r="K46" s="1" t="n">
        <v>1</v>
      </c>
      <c r="L46" s="1" t="n">
        <v>99</v>
      </c>
      <c r="M46" s="1" t="n">
        <v>5</v>
      </c>
      <c r="N46" s="1" t="n">
        <v>39.274306580797</v>
      </c>
      <c r="O46" s="1" t="n">
        <v>35</v>
      </c>
      <c r="P46" s="0" t="n">
        <v>-4.27430658079704</v>
      </c>
    </row>
    <row r="47" customFormat="false" ht="12.8" hidden="false" customHeight="false" outlineLevel="0" collapsed="false">
      <c r="A47" s="1" t="s">
        <v>75</v>
      </c>
      <c r="B47" s="1" t="n">
        <v>7</v>
      </c>
      <c r="C47" s="1" t="n">
        <v>66</v>
      </c>
      <c r="D47" s="1" t="n">
        <v>4</v>
      </c>
      <c r="E47" s="1" t="n">
        <v>71</v>
      </c>
      <c r="F47" s="1" t="n">
        <v>1</v>
      </c>
      <c r="G47" s="1" t="n">
        <v>1</v>
      </c>
      <c r="J47" s="1"/>
      <c r="K47" s="1" t="n">
        <v>2</v>
      </c>
      <c r="L47" s="1" t="n">
        <v>69</v>
      </c>
      <c r="M47" s="1" t="n">
        <v>8</v>
      </c>
      <c r="N47" s="1" t="n">
        <v>44.6733568324137</v>
      </c>
      <c r="O47" s="1" t="n">
        <v>36</v>
      </c>
      <c r="P47" s="0" t="n">
        <v>-8.67335683241368</v>
      </c>
    </row>
    <row r="48" customFormat="false" ht="12.8" hidden="false" customHeight="false" outlineLevel="0" collapsed="false">
      <c r="A48" s="1" t="s">
        <v>76</v>
      </c>
      <c r="B48" s="1" t="n">
        <v>1</v>
      </c>
      <c r="C48" s="1" t="n">
        <v>95</v>
      </c>
      <c r="D48" s="1" t="n">
        <v>8</v>
      </c>
      <c r="E48" s="1" t="n">
        <v>46</v>
      </c>
      <c r="F48" s="1" t="n">
        <v>0</v>
      </c>
      <c r="G48" s="1" t="n">
        <v>3</v>
      </c>
      <c r="J48" s="1"/>
      <c r="K48" s="1" t="n">
        <v>8</v>
      </c>
      <c r="L48" s="1" t="n">
        <v>67</v>
      </c>
      <c r="M48" s="1" t="n">
        <v>8</v>
      </c>
      <c r="N48" s="0" t="n">
        <v>75.0999286819772</v>
      </c>
      <c r="O48" s="0" t="n">
        <v>69</v>
      </c>
      <c r="P48" s="0" t="n">
        <v>-6.09992868197716</v>
      </c>
    </row>
    <row r="49" customFormat="false" ht="12.8" hidden="false" customHeight="false" outlineLevel="0" collapsed="false">
      <c r="A49" s="1" t="s">
        <v>77</v>
      </c>
      <c r="B49" s="1" t="n">
        <v>1</v>
      </c>
      <c r="C49" s="1" t="n">
        <v>100</v>
      </c>
      <c r="D49" s="1" t="n">
        <v>3</v>
      </c>
      <c r="E49" s="1" t="n">
        <v>32</v>
      </c>
      <c r="F49" s="1" t="n">
        <v>0</v>
      </c>
      <c r="G49" s="1" t="n">
        <v>3</v>
      </c>
      <c r="J49" s="1"/>
      <c r="K49" s="1" t="n">
        <v>8</v>
      </c>
      <c r="L49" s="1" t="n">
        <v>64</v>
      </c>
      <c r="M49" s="0" t="n">
        <v>3</v>
      </c>
      <c r="N49" s="0" t="n">
        <v>63.348472137167</v>
      </c>
      <c r="O49" s="0" t="n">
        <v>63</v>
      </c>
      <c r="P49" s="0" t="n">
        <v>-0.348472137167015</v>
      </c>
    </row>
    <row r="50" customFormat="false" ht="12.8" hidden="false" customHeight="false" outlineLevel="0" collapsed="false">
      <c r="A50" s="1" t="s">
        <v>78</v>
      </c>
      <c r="B50" s="1" t="n">
        <v>8</v>
      </c>
      <c r="C50" s="1" t="n">
        <v>74</v>
      </c>
      <c r="D50" s="1" t="n">
        <v>5</v>
      </c>
      <c r="E50" s="1" t="n">
        <v>73</v>
      </c>
      <c r="F50" s="1" t="n">
        <v>1</v>
      </c>
      <c r="G50" s="1" t="n">
        <v>3</v>
      </c>
      <c r="K50" s="0" t="n">
        <v>9</v>
      </c>
      <c r="L50" s="0" t="n">
        <v>88</v>
      </c>
      <c r="M50" s="0" t="n">
        <v>4</v>
      </c>
      <c r="N50" s="0" t="n">
        <v>75.8405349368826</v>
      </c>
      <c r="O50" s="0" t="n">
        <v>82</v>
      </c>
      <c r="P50" s="0" t="n">
        <v>6.1594650631174</v>
      </c>
    </row>
    <row r="51" customFormat="false" ht="12.8" hidden="false" customHeight="false" outlineLevel="0" collapsed="false">
      <c r="A51" s="1" t="s">
        <v>79</v>
      </c>
      <c r="B51" s="1" t="n">
        <v>6</v>
      </c>
      <c r="C51" s="1" t="n">
        <v>55</v>
      </c>
      <c r="D51" s="1" t="n">
        <v>10</v>
      </c>
      <c r="E51" s="1" t="n">
        <v>66</v>
      </c>
      <c r="F51" s="1" t="n">
        <v>1</v>
      </c>
      <c r="G51" s="1" t="n">
        <v>2</v>
      </c>
      <c r="J51" s="1"/>
      <c r="K51" s="1" t="n">
        <v>10</v>
      </c>
      <c r="L51" s="0" t="n">
        <v>89</v>
      </c>
      <c r="M51" s="0" t="n">
        <v>4</v>
      </c>
      <c r="N51" s="0" t="n">
        <v>81.1964996935978</v>
      </c>
      <c r="O51" s="0" t="n">
        <v>75</v>
      </c>
      <c r="P51" s="0" t="n">
        <v>-6.19649969359784</v>
      </c>
    </row>
    <row r="52" customFormat="false" ht="12.8" hidden="false" customHeight="true" outlineLevel="0" collapsed="false">
      <c r="K52" s="0" t="n">
        <v>4</v>
      </c>
      <c r="L52" s="0" t="n">
        <v>75</v>
      </c>
      <c r="M52" s="0" t="n">
        <v>5</v>
      </c>
      <c r="N52" s="0" t="n">
        <v>49.5735945197359</v>
      </c>
      <c r="O52" s="0" t="n">
        <v>46</v>
      </c>
      <c r="P52" s="0" t="n">
        <v>-3.57359451973586</v>
      </c>
    </row>
    <row r="53" customFormat="false" ht="12.8" hidden="false" customHeight="false" outlineLevel="0" collapsed="false">
      <c r="K53" s="1" t="n">
        <v>1</v>
      </c>
      <c r="L53" s="1" t="n">
        <v>72</v>
      </c>
      <c r="M53" s="1" t="n">
        <v>3</v>
      </c>
      <c r="N53" s="1" t="n">
        <v>29.0615001352753</v>
      </c>
      <c r="O53" s="1" t="n">
        <v>40</v>
      </c>
      <c r="P53" s="1" t="n">
        <v>10.9384998647247</v>
      </c>
    </row>
    <row r="54" customFormat="false" ht="12.8" hidden="false" customHeight="false" outlineLevel="0" collapsed="false">
      <c r="J54" s="1"/>
      <c r="K54" s="1" t="n">
        <v>7</v>
      </c>
      <c r="L54" s="1" t="n">
        <v>70</v>
      </c>
      <c r="M54" s="1" t="n">
        <v>8</v>
      </c>
      <c r="N54" s="1" t="n">
        <v>70.5985722706259</v>
      </c>
      <c r="O54" s="1" t="n">
        <v>66</v>
      </c>
      <c r="P54" s="1" t="n">
        <v>-4.59857227062589</v>
      </c>
    </row>
    <row r="55" customFormat="false" ht="12.8" hidden="false" customHeight="false" outlineLevel="0" collapsed="false">
      <c r="J55" s="1"/>
      <c r="K55" s="1" t="n">
        <v>9</v>
      </c>
      <c r="L55" s="1" t="n">
        <v>87</v>
      </c>
      <c r="M55" s="1" t="n">
        <v>8</v>
      </c>
      <c r="N55" s="1" t="n">
        <v>84.5152830791713</v>
      </c>
      <c r="O55" s="1" t="n">
        <v>88</v>
      </c>
      <c r="P55" s="1" t="n">
        <v>3.48471692082867</v>
      </c>
    </row>
    <row r="56" customFormat="false" ht="12.8" hidden="false" customHeight="false" outlineLevel="0" collapsed="false">
      <c r="J56" s="1"/>
      <c r="K56" s="1" t="n">
        <v>2</v>
      </c>
      <c r="L56" s="1" t="n">
        <v>91</v>
      </c>
      <c r="M56" s="1" t="n">
        <v>6</v>
      </c>
      <c r="N56" s="1" t="n">
        <v>44.9295026176007</v>
      </c>
      <c r="O56" s="1" t="n">
        <v>41</v>
      </c>
      <c r="P56" s="1" t="n">
        <v>-3.92950261760074</v>
      </c>
    </row>
    <row r="57" customFormat="false" ht="12.8" hidden="false" customHeight="false" outlineLevel="0" collapsed="false">
      <c r="J57" s="1"/>
      <c r="K57" s="1" t="n">
        <v>7</v>
      </c>
      <c r="L57" s="1" t="n">
        <v>89</v>
      </c>
      <c r="M57" s="1" t="n">
        <v>6</v>
      </c>
      <c r="N57" s="1" t="n">
        <v>70.21376179679</v>
      </c>
      <c r="O57" s="1" t="n">
        <v>77</v>
      </c>
      <c r="P57" s="1" t="n">
        <v>6.78623820321003</v>
      </c>
    </row>
    <row r="58" customFormat="false" ht="12.8" hidden="false" customHeight="true" outlineLevel="0" collapsed="false">
      <c r="K58" s="0" t="n">
        <v>8</v>
      </c>
      <c r="L58" s="0" t="n">
        <v>76</v>
      </c>
      <c r="M58" s="0" t="n">
        <v>9</v>
      </c>
      <c r="N58" s="0" t="n">
        <v>79.2448975162036</v>
      </c>
      <c r="O58" s="0" t="n">
        <v>81</v>
      </c>
      <c r="P58" s="0" t="n">
        <v>1.75510248379645</v>
      </c>
    </row>
    <row r="59" customFormat="false" ht="12.8" hidden="false" customHeight="false" outlineLevel="0" collapsed="false">
      <c r="J59" s="1"/>
      <c r="K59" s="1" t="n">
        <v>5</v>
      </c>
      <c r="L59" s="1" t="n">
        <v>84</v>
      </c>
      <c r="M59" s="1" t="n">
        <v>6</v>
      </c>
      <c r="N59" s="1" t="n">
        <v>58.8608760243365</v>
      </c>
      <c r="O59" s="1" t="n">
        <v>62</v>
      </c>
      <c r="P59" s="0" t="n">
        <v>3.13912397566349</v>
      </c>
    </row>
    <row r="60" customFormat="false" ht="12.8" hidden="false" customHeight="false" outlineLevel="0" collapsed="false">
      <c r="J60" s="1"/>
      <c r="K60" s="1" t="n">
        <v>3</v>
      </c>
      <c r="L60" s="1" t="n">
        <v>95</v>
      </c>
      <c r="M60" s="1" t="n">
        <v>7</v>
      </c>
      <c r="N60" s="1" t="n">
        <v>53.1485236904964</v>
      </c>
      <c r="O60" s="1" t="n">
        <v>57</v>
      </c>
      <c r="P60" s="0" t="n">
        <v>3.8514763095036</v>
      </c>
    </row>
    <row r="61" customFormat="false" ht="12.8" hidden="false" customHeight="false" outlineLevel="0" collapsed="false">
      <c r="J61" s="1"/>
      <c r="K61" s="1" t="n">
        <v>10</v>
      </c>
      <c r="L61" s="1" t="n">
        <v>73</v>
      </c>
      <c r="M61" s="1" t="n">
        <v>8</v>
      </c>
      <c r="N61" s="1" t="n">
        <v>86.6664665407716</v>
      </c>
      <c r="O61" s="1" t="n">
        <v>89</v>
      </c>
      <c r="P61" s="0" t="n">
        <v>2.33353345922838</v>
      </c>
    </row>
    <row r="62" customFormat="false" ht="12.8" hidden="false" customHeight="false" outlineLevel="0" collapsed="false">
      <c r="J62" s="1"/>
      <c r="K62" s="1" t="n">
        <v>7</v>
      </c>
      <c r="L62" s="1" t="n">
        <v>76</v>
      </c>
      <c r="M62" s="1" t="n">
        <v>3</v>
      </c>
      <c r="N62" s="1" t="n">
        <v>60.7699845028847</v>
      </c>
      <c r="O62" s="1" t="n">
        <v>54</v>
      </c>
      <c r="P62" s="0" t="n">
        <v>-6.76998450288473</v>
      </c>
    </row>
    <row r="63" customFormat="false" ht="12.8" hidden="false" customHeight="false" outlineLevel="0" collapsed="false">
      <c r="J63" s="1"/>
      <c r="K63" s="1" t="n">
        <v>3</v>
      </c>
      <c r="L63" s="1" t="n">
        <v>84</v>
      </c>
      <c r="M63" s="1" t="n">
        <v>6</v>
      </c>
      <c r="N63" s="1" t="n">
        <v>48.576250683588</v>
      </c>
      <c r="O63" s="1" t="n">
        <v>44</v>
      </c>
      <c r="P63" s="0" t="n">
        <v>-4.57625068358802</v>
      </c>
    </row>
    <row r="64" customFormat="false" ht="12.8" hidden="false" customHeight="false" outlineLevel="0" collapsed="false">
      <c r="J64" s="1"/>
      <c r="K64" s="1" t="n">
        <v>3</v>
      </c>
      <c r="L64" s="1" t="n">
        <v>64</v>
      </c>
      <c r="M64" s="1" t="n">
        <v>8</v>
      </c>
      <c r="N64" s="1" t="n">
        <v>48.7474090710829</v>
      </c>
      <c r="O64" s="1" t="n">
        <v>51</v>
      </c>
      <c r="P64" s="0" t="n">
        <v>2.25259092891706</v>
      </c>
    </row>
    <row r="65" customFormat="false" ht="12.8" hidden="false" customHeight="false" outlineLevel="0" collapsed="false">
      <c r="J65" s="1"/>
      <c r="K65" s="1" t="n">
        <v>7</v>
      </c>
      <c r="L65" s="1" t="n">
        <v>67</v>
      </c>
      <c r="M65" s="1" t="n">
        <v>7</v>
      </c>
      <c r="N65" s="1" t="n">
        <v>67.7355159544455</v>
      </c>
      <c r="O65" s="1" t="n">
        <v>69</v>
      </c>
      <c r="P65" s="0" t="n">
        <v>1.26448404555453</v>
      </c>
    </row>
    <row r="66" customFormat="false" ht="12.8" hidden="false" customHeight="false" outlineLevel="0" collapsed="false">
      <c r="J66" s="1"/>
      <c r="K66" s="1" t="n">
        <v>10</v>
      </c>
      <c r="L66" s="1" t="n">
        <v>80</v>
      </c>
      <c r="M66" s="1" t="n">
        <v>4</v>
      </c>
      <c r="N66" s="1" t="n">
        <v>79.2736309165289</v>
      </c>
      <c r="O66" s="1" t="n">
        <v>74</v>
      </c>
      <c r="P66" s="0" t="n">
        <v>-5.27363091652887</v>
      </c>
    </row>
    <row r="67" customFormat="false" ht="12.8" hidden="false" customHeight="false" outlineLevel="0" collapsed="false">
      <c r="J67" s="1"/>
      <c r="K67" s="1" t="n">
        <v>4</v>
      </c>
      <c r="L67" s="1" t="n">
        <v>88</v>
      </c>
      <c r="M67" s="1" t="n">
        <v>3</v>
      </c>
      <c r="N67" s="1" t="n">
        <v>47.906871527854</v>
      </c>
      <c r="O67" s="1" t="n">
        <v>54</v>
      </c>
      <c r="P67" s="0" t="n">
        <v>6.09312847214605</v>
      </c>
    </row>
    <row r="68" customFormat="false" ht="12.8" hidden="false" customHeight="false" outlineLevel="0" collapsed="false">
      <c r="J68" s="1"/>
      <c r="K68" s="1" t="n">
        <v>7</v>
      </c>
      <c r="L68" s="1" t="n">
        <v>64</v>
      </c>
      <c r="M68" s="1" t="n">
        <v>6</v>
      </c>
      <c r="N68" s="1" t="n">
        <v>64.8724596382651</v>
      </c>
      <c r="O68" s="1" t="n">
        <v>72</v>
      </c>
      <c r="P68" s="0" t="n">
        <v>7.12754036173494</v>
      </c>
    </row>
    <row r="69" customFormat="false" ht="12.8" hidden="false" customHeight="false" outlineLevel="0" collapsed="false">
      <c r="J69" s="1"/>
      <c r="K69" s="1" t="n">
        <v>1</v>
      </c>
      <c r="L69" s="1" t="n">
        <v>60</v>
      </c>
      <c r="M69" s="1" t="n">
        <v>3</v>
      </c>
      <c r="N69" s="1" t="n">
        <v>26.4976750991833</v>
      </c>
      <c r="O69" s="1" t="n">
        <v>27</v>
      </c>
      <c r="P69" s="0" t="n">
        <v>0.502324900816682</v>
      </c>
    </row>
    <row r="70" customFormat="false" ht="12.8" hidden="false" customHeight="false" outlineLevel="0" collapsed="false">
      <c r="J70" s="1"/>
      <c r="K70" s="1" t="n">
        <v>2</v>
      </c>
      <c r="L70" s="1" t="n">
        <v>89</v>
      </c>
      <c r="M70" s="1" t="n">
        <v>3</v>
      </c>
      <c r="N70" s="1" t="n">
        <v>37.8358982734465</v>
      </c>
      <c r="O70" s="1" t="n">
        <v>33</v>
      </c>
      <c r="P70" s="0" t="n">
        <v>-4.83589827344646</v>
      </c>
    </row>
    <row r="71" customFormat="false" ht="12.8" hidden="false" customHeight="false" outlineLevel="0" collapsed="false">
      <c r="J71" s="1"/>
      <c r="K71" s="1" t="n">
        <v>7</v>
      </c>
      <c r="L71" s="1" t="n">
        <v>98</v>
      </c>
      <c r="M71" s="1" t="n">
        <v>6</v>
      </c>
      <c r="N71" s="1" t="n">
        <v>72.1366305738589</v>
      </c>
      <c r="O71" s="1" t="n">
        <v>66</v>
      </c>
      <c r="P71" s="0" t="n">
        <v>-6.13663057385894</v>
      </c>
    </row>
    <row r="72" customFormat="false" ht="12.8" hidden="false" customHeight="false" outlineLevel="0" collapsed="false">
      <c r="J72" s="1"/>
      <c r="K72" s="1" t="n">
        <v>10</v>
      </c>
      <c r="L72" s="1" t="n">
        <v>98</v>
      </c>
      <c r="M72" s="1" t="n">
        <v>8</v>
      </c>
      <c r="N72" s="1" t="n">
        <v>92.0077686992965</v>
      </c>
      <c r="O72" s="1" t="n">
        <v>86</v>
      </c>
      <c r="P72" s="0" t="n">
        <v>-6.00776869929653</v>
      </c>
    </row>
    <row r="73" customFormat="false" ht="12.8" hidden="false" customHeight="false" outlineLevel="0" collapsed="false">
      <c r="J73" s="1"/>
      <c r="K73" s="1" t="n">
        <v>10</v>
      </c>
      <c r="L73" s="1" t="n">
        <v>76</v>
      </c>
      <c r="M73" s="1" t="n">
        <v>10</v>
      </c>
      <c r="N73" s="1" t="n">
        <v>91.7516229141095</v>
      </c>
      <c r="O73" s="1" t="n">
        <v>97</v>
      </c>
      <c r="P73" s="0" t="n">
        <v>5.24837708589052</v>
      </c>
    </row>
    <row r="74" customFormat="false" ht="12.8" hidden="false" customHeight="false" outlineLevel="0" collapsed="false">
      <c r="J74" s="1"/>
      <c r="K74" s="1" t="n">
        <v>9</v>
      </c>
      <c r="L74" s="1" t="n">
        <v>50</v>
      </c>
      <c r="M74" s="1" t="n">
        <v>3</v>
      </c>
      <c r="N74" s="1" t="n">
        <v>65.4996555987673</v>
      </c>
      <c r="O74" s="1" t="n">
        <v>60</v>
      </c>
      <c r="P74" s="0" t="n">
        <v>-5.49965559876731</v>
      </c>
    </row>
    <row r="75" customFormat="false" ht="12.8" hidden="false" customHeight="false" outlineLevel="0" collapsed="false">
      <c r="J75" s="1"/>
      <c r="K75" s="1" t="n">
        <v>7</v>
      </c>
      <c r="L75" s="1" t="n">
        <v>55</v>
      </c>
      <c r="M75" s="1" t="n">
        <v>6</v>
      </c>
      <c r="N75" s="1" t="n">
        <v>62.9495908611961</v>
      </c>
      <c r="O75" s="1" t="n">
        <v>70</v>
      </c>
      <c r="P75" s="0" t="n">
        <v>7.05040913880391</v>
      </c>
    </row>
    <row r="76" customFormat="false" ht="12.8" hidden="false" customHeight="false" outlineLevel="0" collapsed="false">
      <c r="J76" s="1"/>
      <c r="K76" s="1" t="n">
        <v>1</v>
      </c>
      <c r="L76" s="1" t="n">
        <v>70</v>
      </c>
      <c r="M76" s="1" t="n">
        <v>4</v>
      </c>
      <c r="N76" s="1" t="n">
        <v>30.8562960197507</v>
      </c>
      <c r="O76" s="1" t="n">
        <v>27</v>
      </c>
      <c r="P76" s="0" t="n">
        <v>-3.85629601975071</v>
      </c>
    </row>
    <row r="77" customFormat="false" ht="12.8" hidden="false" customHeight="false" outlineLevel="0" collapsed="false">
      <c r="J77" s="1"/>
      <c r="K77" s="1" t="n">
        <v>2</v>
      </c>
      <c r="L77" s="1" t="n">
        <v>69</v>
      </c>
      <c r="M77" s="1" t="n">
        <v>6</v>
      </c>
      <c r="N77" s="1" t="n">
        <v>40.2291567180988</v>
      </c>
      <c r="O77" s="1" t="n">
        <v>40</v>
      </c>
      <c r="P77" s="0" t="n">
        <v>-0.229156718098821</v>
      </c>
    </row>
    <row r="78" customFormat="false" ht="12.8" hidden="false" customHeight="false" outlineLevel="0" collapsed="false">
      <c r="J78" s="1"/>
      <c r="K78" s="1" t="n">
        <v>7</v>
      </c>
      <c r="L78" s="1" t="n">
        <v>66</v>
      </c>
      <c r="M78" s="1" t="n">
        <v>4</v>
      </c>
      <c r="N78" s="1" t="n">
        <v>60.8555636966322</v>
      </c>
      <c r="O78" s="1" t="n">
        <v>71</v>
      </c>
      <c r="P78" s="0" t="n">
        <v>10.1444363033678</v>
      </c>
    </row>
    <row r="79" customFormat="false" ht="12.8" hidden="false" customHeight="false" outlineLevel="0" collapsed="false">
      <c r="J79" s="1"/>
      <c r="K79" s="1" t="n">
        <v>1</v>
      </c>
      <c r="L79" s="1" t="n">
        <v>95</v>
      </c>
      <c r="M79" s="1" t="n">
        <v>8</v>
      </c>
      <c r="N79" s="1" t="n">
        <v>45.0859984069053</v>
      </c>
      <c r="O79" s="1" t="n">
        <v>46</v>
      </c>
      <c r="P79" s="0" t="n">
        <v>0.91400159309466</v>
      </c>
    </row>
    <row r="80" customFormat="false" ht="12.8" hidden="false" customHeight="false" outlineLevel="0" collapsed="false">
      <c r="J80" s="1"/>
      <c r="K80" s="1" t="n">
        <v>1</v>
      </c>
      <c r="L80" s="1" t="n">
        <v>100</v>
      </c>
      <c r="M80" s="1" t="n">
        <v>3</v>
      </c>
      <c r="N80" s="1" t="n">
        <v>35.0437585528232</v>
      </c>
      <c r="O80" s="1" t="n">
        <v>32</v>
      </c>
      <c r="P80" s="0" t="n">
        <v>-3.04375855282318</v>
      </c>
    </row>
    <row r="81" customFormat="false" ht="12.8" hidden="false" customHeight="false" outlineLevel="0" collapsed="false">
      <c r="J81" s="1"/>
      <c r="K81" s="1" t="n">
        <v>8</v>
      </c>
      <c r="L81" s="1" t="n">
        <v>74</v>
      </c>
      <c r="M81" s="1" t="n">
        <v>5</v>
      </c>
      <c r="N81" s="1" t="n">
        <v>69.9291931148919</v>
      </c>
      <c r="O81" s="1" t="n">
        <v>73</v>
      </c>
      <c r="P81" s="0" t="n">
        <v>3.07080688510816</v>
      </c>
    </row>
    <row r="82" customFormat="false" ht="12.8" hidden="false" customHeight="false" outlineLevel="0" collapsed="false">
      <c r="J82" s="1"/>
      <c r="K82" s="1" t="n">
        <v>6</v>
      </c>
      <c r="L82" s="1" t="n">
        <v>55</v>
      </c>
      <c r="M82" s="1" t="n">
        <v>10</v>
      </c>
      <c r="N82" s="1" t="n">
        <v>66.6956784194516</v>
      </c>
      <c r="O82" s="1" t="n">
        <v>66</v>
      </c>
      <c r="P82" s="0" t="n">
        <v>-0.695678419451568</v>
      </c>
    </row>
    <row r="83" customFormat="false" ht="12.8" hidden="false" customHeight="false" outlineLevel="0" collapsed="false">
      <c r="J83" s="1"/>
      <c r="K83" s="1"/>
      <c r="L83" s="1"/>
      <c r="M83" s="1"/>
      <c r="N83" s="1"/>
      <c r="O83" s="1"/>
    </row>
    <row r="84" customFormat="false" ht="12.8" hidden="false" customHeight="false" outlineLevel="0" collapsed="false">
      <c r="J84" s="1"/>
      <c r="K84" s="1"/>
      <c r="L84" s="1"/>
      <c r="M84" s="1"/>
      <c r="N84" s="1"/>
      <c r="O84" s="1"/>
    </row>
    <row r="85" customFormat="false" ht="12.8" hidden="false" customHeight="false" outlineLevel="0" collapsed="false">
      <c r="J85" s="1"/>
      <c r="K85" s="1"/>
      <c r="L85" s="1"/>
      <c r="M85" s="1"/>
      <c r="N85" s="1"/>
      <c r="O85" s="1"/>
    </row>
    <row r="86" customFormat="false" ht="12.8" hidden="false" customHeight="false" outlineLevel="0" collapsed="false">
      <c r="J86" s="1"/>
      <c r="K86" s="1"/>
      <c r="L86" s="1"/>
      <c r="M86" s="1"/>
      <c r="N86" s="1"/>
      <c r="O86" s="1"/>
    </row>
    <row r="87" customFormat="false" ht="12.8" hidden="false" customHeight="false" outlineLevel="0" collapsed="false">
      <c r="J87" s="1"/>
      <c r="K87" s="1"/>
      <c r="L87" s="1"/>
      <c r="M87" s="1"/>
      <c r="N87" s="1"/>
      <c r="O87" s="1"/>
    </row>
    <row r="88" customFormat="false" ht="12.8" hidden="false" customHeight="false" outlineLevel="0" collapsed="false">
      <c r="J88" s="1"/>
      <c r="K88" s="1"/>
      <c r="L88" s="1"/>
      <c r="M88" s="1"/>
      <c r="N88" s="1"/>
      <c r="O88" s="1"/>
    </row>
    <row r="89" customFormat="false" ht="12.8" hidden="false" customHeight="false" outlineLevel="0" collapsed="false">
      <c r="J89" s="1"/>
      <c r="K89" s="1"/>
      <c r="L89" s="1"/>
      <c r="M89" s="1"/>
      <c r="N89" s="1"/>
      <c r="O89" s="1"/>
    </row>
    <row r="90" customFormat="false" ht="12.8" hidden="false" customHeight="false" outlineLevel="0" collapsed="false">
      <c r="J90" s="1"/>
      <c r="K90" s="1"/>
      <c r="L90" s="1"/>
      <c r="M90" s="1"/>
      <c r="N90" s="1"/>
      <c r="O90" s="1"/>
    </row>
    <row r="91" customFormat="false" ht="12.8" hidden="false" customHeight="false" outlineLevel="0" collapsed="false">
      <c r="J91" s="1"/>
      <c r="K91" s="1"/>
      <c r="L91" s="1"/>
      <c r="M91" s="1"/>
      <c r="N91" s="1"/>
      <c r="O91" s="1"/>
    </row>
    <row r="92" customFormat="false" ht="12.8" hidden="false" customHeight="false" outlineLevel="0" collapsed="false">
      <c r="J92" s="1"/>
      <c r="K92" s="1"/>
      <c r="L92" s="1"/>
      <c r="M92" s="1"/>
      <c r="N92" s="1"/>
      <c r="O92" s="1"/>
    </row>
    <row r="93" customFormat="false" ht="12.8" hidden="false" customHeight="false" outlineLevel="0" collapsed="false">
      <c r="J93" s="1"/>
      <c r="K93" s="1"/>
      <c r="L93" s="1"/>
      <c r="M93" s="1"/>
      <c r="N93" s="1"/>
      <c r="O93" s="1"/>
    </row>
    <row r="94" customFormat="false" ht="12.8" hidden="false" customHeight="false" outlineLevel="0" collapsed="false">
      <c r="J94" s="1"/>
      <c r="K94" s="1"/>
      <c r="L94" s="1"/>
      <c r="M94" s="1"/>
      <c r="N94" s="1"/>
      <c r="O94" s="1"/>
    </row>
    <row r="95" customFormat="false" ht="12.8" hidden="false" customHeight="false" outlineLevel="0" collapsed="false">
      <c r="J95" s="1"/>
      <c r="K95" s="1"/>
      <c r="L95" s="1"/>
      <c r="M95" s="1"/>
      <c r="N95" s="1"/>
      <c r="O95" s="1"/>
    </row>
    <row r="96" customFormat="false" ht="12.8" hidden="false" customHeight="false" outlineLevel="0" collapsed="false">
      <c r="J96" s="1"/>
      <c r="K96" s="1"/>
      <c r="L96" s="1"/>
      <c r="M96" s="1"/>
      <c r="N96" s="1"/>
      <c r="O96" s="1"/>
    </row>
    <row r="97" customFormat="false" ht="12.8" hidden="false" customHeight="false" outlineLevel="0" collapsed="false">
      <c r="J97" s="1"/>
      <c r="K97" s="1"/>
      <c r="L97" s="1"/>
      <c r="M97" s="1"/>
      <c r="N97" s="1"/>
      <c r="O97" s="1"/>
    </row>
    <row r="98" customFormat="false" ht="12.8" hidden="false" customHeight="false" outlineLevel="0" collapsed="false">
      <c r="J98" s="1"/>
      <c r="K98" s="1"/>
      <c r="L98" s="1"/>
      <c r="M98" s="1"/>
      <c r="N98" s="1"/>
      <c r="O98" s="1"/>
    </row>
    <row r="99" customFormat="false" ht="12.8" hidden="false" customHeight="false" outlineLevel="0" collapsed="false">
      <c r="J99" s="1"/>
      <c r="K99" s="1"/>
      <c r="L99" s="1"/>
      <c r="M99" s="1"/>
      <c r="N99" s="1"/>
      <c r="O99" s="1"/>
    </row>
    <row r="100" customFormat="false" ht="12.8" hidden="false" customHeight="false" outlineLevel="0" collapsed="false">
      <c r="J100" s="1"/>
      <c r="K100" s="1"/>
      <c r="L100" s="1"/>
      <c r="M100" s="1"/>
      <c r="N100" s="1"/>
      <c r="O100" s="1"/>
    </row>
    <row r="101" customFormat="false" ht="12.8" hidden="false" customHeight="false" outlineLevel="0" collapsed="false">
      <c r="J101" s="1"/>
      <c r="K101" s="1"/>
      <c r="L101" s="1"/>
      <c r="M101" s="1"/>
      <c r="N101" s="1"/>
      <c r="O101" s="1"/>
    </row>
    <row r="102" customFormat="false" ht="12.8" hidden="false" customHeight="false" outlineLevel="0" collapsed="false">
      <c r="J102" s="1"/>
      <c r="K102" s="1"/>
      <c r="L102" s="1"/>
      <c r="M102" s="1"/>
      <c r="N102" s="1"/>
      <c r="O102" s="1"/>
    </row>
    <row r="103" customFormat="false" ht="12.8" hidden="false" customHeight="false" outlineLevel="0" collapsed="false">
      <c r="J103" s="1"/>
      <c r="K103" s="1"/>
      <c r="L103" s="1"/>
      <c r="M103" s="1"/>
      <c r="N103" s="1"/>
      <c r="O103" s="1"/>
    </row>
    <row r="104" customFormat="false" ht="12.8" hidden="false" customHeight="false" outlineLevel="0" collapsed="false">
      <c r="J104" s="1"/>
      <c r="K104" s="1"/>
      <c r="L104" s="1"/>
      <c r="M104" s="1"/>
      <c r="N104" s="1"/>
      <c r="O104" s="1"/>
    </row>
    <row r="105" customFormat="false" ht="12.8" hidden="false" customHeight="false" outlineLevel="0" collapsed="false">
      <c r="J105" s="1"/>
      <c r="K105" s="1"/>
      <c r="L105" s="1"/>
      <c r="M105" s="1"/>
      <c r="N105" s="1"/>
      <c r="O105" s="1"/>
    </row>
    <row r="106" customFormat="false" ht="12.8" hidden="false" customHeight="false" outlineLevel="0" collapsed="false">
      <c r="J106" s="1"/>
      <c r="K106" s="1"/>
      <c r="L106" s="1"/>
      <c r="M106" s="1"/>
      <c r="N106" s="1"/>
      <c r="O106" s="1"/>
    </row>
    <row r="107" customFormat="false" ht="12.8" hidden="false" customHeight="false" outlineLevel="0" collapsed="false">
      <c r="J107" s="1"/>
      <c r="K107" s="1"/>
      <c r="L107" s="1"/>
      <c r="M107" s="1"/>
      <c r="N107" s="1"/>
      <c r="O107" s="1"/>
    </row>
    <row r="108" customFormat="false" ht="12.8" hidden="false" customHeight="false" outlineLevel="0" collapsed="false">
      <c r="J108" s="1"/>
      <c r="K108" s="1"/>
      <c r="L108" s="1"/>
      <c r="M108" s="1"/>
      <c r="N108" s="1"/>
      <c r="O10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0" t="s">
        <v>23</v>
      </c>
      <c r="B2" s="0" t="n">
        <v>0.918396678579785</v>
      </c>
    </row>
    <row r="3" customFormat="false" ht="12.8" hidden="false" customHeight="false" outlineLevel="0" collapsed="false">
      <c r="A3" s="0" t="s">
        <v>25</v>
      </c>
      <c r="B3" s="0" t="n">
        <v>5.42399957201655</v>
      </c>
    </row>
    <row r="4" customFormat="false" ht="12.8" hidden="false" customHeight="false" outlineLevel="0" collapsed="false">
      <c r="A4" s="0" t="s">
        <v>27</v>
      </c>
      <c r="B4" s="0" t="n">
        <v>3</v>
      </c>
    </row>
    <row r="5" customFormat="false" ht="12.8" hidden="false" customHeight="false" outlineLevel="0" collapsed="false">
      <c r="A5" s="0" t="s">
        <v>29</v>
      </c>
      <c r="B5" s="0" t="n">
        <v>50</v>
      </c>
    </row>
    <row r="6" customFormat="false" ht="12.8" hidden="false" customHeight="false" outlineLevel="0" collapsed="false">
      <c r="A6" s="0" t="s">
        <v>31</v>
      </c>
      <c r="B6" s="0" t="n">
        <v>0.913074722834989</v>
      </c>
    </row>
    <row r="8" customFormat="false" ht="12.8" hidden="false" customHeight="false" outlineLevel="0" collapsed="false">
      <c r="A8" s="0" t="s">
        <v>34</v>
      </c>
    </row>
    <row r="9" customFormat="false" ht="12.8" hidden="false" customHeight="false" outlineLevel="0" collapsed="false"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</row>
    <row r="10" customFormat="false" ht="12.8" hidden="false" customHeight="false" outlineLevel="0" collapsed="false">
      <c r="A10" s="0" t="s">
        <v>7</v>
      </c>
      <c r="B10" s="0" t="n">
        <v>3</v>
      </c>
      <c r="C10" s="0" t="n">
        <v>15230.6905175672</v>
      </c>
      <c r="D10" s="0" t="n">
        <v>5076.89683918905</v>
      </c>
      <c r="E10" s="0" t="n">
        <v>172.567515142853</v>
      </c>
      <c r="F10" s="0" t="n">
        <v>4.91921767875077E-025</v>
      </c>
      <c r="G10" s="0" t="s">
        <v>80</v>
      </c>
      <c r="H10" s="0" t="n">
        <v>0.05</v>
      </c>
      <c r="I10" s="0" t="s">
        <v>81</v>
      </c>
    </row>
    <row r="11" customFormat="false" ht="12.8" hidden="false" customHeight="false" outlineLevel="0" collapsed="false">
      <c r="A11" s="0" t="s">
        <v>43</v>
      </c>
      <c r="B11" s="0" t="n">
        <v>46</v>
      </c>
      <c r="C11" s="0" t="n">
        <v>1353.30948243284</v>
      </c>
      <c r="D11" s="0" t="n">
        <v>29.4197713572357</v>
      </c>
    </row>
    <row r="12" customFormat="false" ht="12.8" hidden="false" customHeight="false" outlineLevel="0" collapsed="false">
      <c r="A12" s="0" t="s">
        <v>45</v>
      </c>
      <c r="B12" s="0" t="n">
        <v>49</v>
      </c>
      <c r="C12" s="0" t="n">
        <v>16584</v>
      </c>
    </row>
    <row r="14" customFormat="false" ht="12.8" hidden="false" customHeight="false" outlineLevel="0" collapsed="false">
      <c r="A14" s="0" t="s">
        <v>48</v>
      </c>
      <c r="B14" s="0" t="n">
        <v>0.95</v>
      </c>
    </row>
    <row r="16" customFormat="false" ht="12.8" hidden="false" customHeight="false" outlineLevel="0" collapsed="false">
      <c r="B16" s="0" t="s">
        <v>51</v>
      </c>
      <c r="C16" s="0" t="s">
        <v>25</v>
      </c>
      <c r="D16" s="0" t="s">
        <v>52</v>
      </c>
      <c r="E16" s="0" t="s">
        <v>53</v>
      </c>
      <c r="F16" s="0" t="s">
        <v>82</v>
      </c>
      <c r="G16" s="0" t="s">
        <v>83</v>
      </c>
    </row>
    <row r="17" customFormat="false" ht="12.8" hidden="false" customHeight="false" outlineLevel="0" collapsed="false">
      <c r="A17" s="0" t="s">
        <v>84</v>
      </c>
      <c r="B17" s="0" t="n">
        <v>1.86993707687699</v>
      </c>
      <c r="C17" s="0" t="n">
        <v>4.72121171637923</v>
      </c>
      <c r="D17" s="0" t="n">
        <v>0.396071430219842</v>
      </c>
      <c r="E17" s="0" t="n">
        <v>0.693883573489095</v>
      </c>
      <c r="F17" s="0" t="n">
        <v>-7.6333692085896</v>
      </c>
      <c r="G17" s="0" t="n">
        <v>11.3732433623436</v>
      </c>
    </row>
    <row r="18" customFormat="false" ht="12.8" hidden="false" customHeight="false" outlineLevel="0" collapsed="false">
      <c r="A18" s="0" t="s">
        <v>1</v>
      </c>
      <c r="B18" s="0" t="n">
        <v>5.14231267037424</v>
      </c>
      <c r="C18" s="0" t="n">
        <v>0.261179880558661</v>
      </c>
      <c r="D18" s="0" t="n">
        <v>19.6887779386946</v>
      </c>
      <c r="E18" s="0" t="n">
        <v>4.79463111632165E-024</v>
      </c>
      <c r="F18" s="0" t="n">
        <v>4.61658483827141</v>
      </c>
      <c r="G18" s="0" t="n">
        <v>5.66804050247708</v>
      </c>
    </row>
    <row r="19" customFormat="false" ht="12.8" hidden="false" customHeight="false" outlineLevel="0" collapsed="false">
      <c r="A19" s="0" t="s">
        <v>2</v>
      </c>
      <c r="B19" s="0" t="n">
        <v>0.213652086340996</v>
      </c>
      <c r="C19" s="0" t="n">
        <v>0.0532774204909363</v>
      </c>
      <c r="D19" s="0" t="n">
        <v>4.01018075522901</v>
      </c>
      <c r="E19" s="0" t="n">
        <v>0.000220734262318699</v>
      </c>
      <c r="F19" s="0" t="n">
        <v>0.106410201113011</v>
      </c>
      <c r="G19" s="0" t="n">
        <v>0.320893971568982</v>
      </c>
    </row>
    <row r="20" customFormat="false" ht="12.8" hidden="false" customHeight="false" outlineLevel="0" collapsed="false">
      <c r="A20" s="0" t="s">
        <v>3</v>
      </c>
      <c r="B20" s="0" t="n">
        <v>2.22210005715743</v>
      </c>
      <c r="C20" s="0" t="n">
        <v>0.382194178037076</v>
      </c>
      <c r="D20" s="0" t="n">
        <v>5.81406045631042</v>
      </c>
      <c r="E20" s="0" t="n">
        <v>5.49680476936871E-007</v>
      </c>
      <c r="F20" s="0" t="n">
        <v>1.45278307825397</v>
      </c>
      <c r="G20" s="0" t="n">
        <v>2.99141703606089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3</v>
      </c>
      <c r="D22" s="0" t="s">
        <v>60</v>
      </c>
      <c r="E22" s="0" t="s">
        <v>4</v>
      </c>
      <c r="F22" s="0" t="s">
        <v>43</v>
      </c>
    </row>
    <row r="23" customFormat="false" ht="12.8" hidden="false" customHeight="false" outlineLevel="0" collapsed="false">
      <c r="A23" s="0" t="n">
        <v>3</v>
      </c>
      <c r="B23" s="0" t="n">
        <v>51</v>
      </c>
      <c r="C23" s="0" t="n">
        <v>4</v>
      </c>
      <c r="D23" s="0" t="n">
        <v>37.0815317200203</v>
      </c>
      <c r="E23" s="0" t="n">
        <v>29</v>
      </c>
      <c r="F23" s="0" t="n">
        <v>-8.08153172002027</v>
      </c>
    </row>
    <row r="24" customFormat="false" ht="12.8" hidden="false" customHeight="false" outlineLevel="0" collapsed="false">
      <c r="A24" s="0" t="n">
        <v>2</v>
      </c>
      <c r="B24" s="0" t="n">
        <v>89</v>
      </c>
      <c r="C24" s="0" t="n">
        <v>7</v>
      </c>
      <c r="D24" s="0" t="n">
        <v>46.7242985020762</v>
      </c>
      <c r="E24" s="0" t="n">
        <v>53</v>
      </c>
      <c r="F24" s="0" t="n">
        <v>6.27570149792382</v>
      </c>
    </row>
    <row r="25" customFormat="false" ht="12.8" hidden="false" customHeight="false" outlineLevel="0" collapsed="false">
      <c r="A25" s="0" t="n">
        <v>8</v>
      </c>
      <c r="B25" s="0" t="n">
        <v>100</v>
      </c>
      <c r="C25" s="0" t="n">
        <v>7</v>
      </c>
      <c r="D25" s="0" t="n">
        <v>79.9283474740726</v>
      </c>
      <c r="E25" s="0" t="n">
        <v>79</v>
      </c>
      <c r="F25" s="0" t="n">
        <v>-0.928347474072609</v>
      </c>
    </row>
    <row r="26" customFormat="false" ht="12.8" hidden="false" customHeight="false" outlineLevel="0" collapsed="false">
      <c r="A26" s="0" t="n">
        <v>5</v>
      </c>
      <c r="B26" s="0" t="n">
        <v>92</v>
      </c>
      <c r="C26" s="0" t="n">
        <v>6</v>
      </c>
      <c r="D26" s="0" t="n">
        <v>60.5700927150645</v>
      </c>
      <c r="E26" s="0" t="n">
        <v>56</v>
      </c>
      <c r="F26" s="0" t="n">
        <v>-4.57009271506448</v>
      </c>
    </row>
    <row r="27" customFormat="false" ht="12.8" hidden="false" customHeight="false" outlineLevel="0" collapsed="false">
      <c r="A27" s="0" t="n">
        <v>5</v>
      </c>
      <c r="B27" s="0" t="n">
        <v>57</v>
      </c>
      <c r="C27" s="0" t="n">
        <v>4</v>
      </c>
      <c r="D27" s="0" t="n">
        <v>48.6480695788147</v>
      </c>
      <c r="E27" s="0" t="n">
        <v>49</v>
      </c>
      <c r="F27" s="0" t="n">
        <v>0.351930421185266</v>
      </c>
    </row>
    <row r="28" customFormat="false" ht="12.8" hidden="false" customHeight="false" outlineLevel="0" collapsed="false">
      <c r="A28" s="0" t="n">
        <v>4</v>
      </c>
      <c r="B28" s="0" t="n">
        <v>61</v>
      </c>
      <c r="C28" s="0" t="n">
        <v>8</v>
      </c>
      <c r="D28" s="0" t="n">
        <v>53.2487654824342</v>
      </c>
      <c r="E28" s="0" t="n">
        <v>57</v>
      </c>
      <c r="F28" s="0" t="n">
        <v>3.75123451756581</v>
      </c>
    </row>
    <row r="29" customFormat="false" ht="12.8" hidden="false" customHeight="false" outlineLevel="0" collapsed="false">
      <c r="A29" s="0" t="n">
        <v>3</v>
      </c>
      <c r="B29" s="0" t="n">
        <v>98</v>
      </c>
      <c r="C29" s="0" t="n">
        <v>9</v>
      </c>
      <c r="D29" s="0" t="n">
        <v>58.2336800638343</v>
      </c>
      <c r="E29" s="0" t="n">
        <v>55</v>
      </c>
      <c r="F29" s="0" t="n">
        <v>-3.23368006383426</v>
      </c>
    </row>
    <row r="30" customFormat="false" ht="12.8" hidden="false" customHeight="false" outlineLevel="0" collapsed="false">
      <c r="A30" s="0" t="n">
        <v>3</v>
      </c>
      <c r="B30" s="0" t="n">
        <v>77</v>
      </c>
      <c r="C30" s="0" t="n">
        <v>3</v>
      </c>
      <c r="D30" s="0" t="n">
        <v>40.4143859077287</v>
      </c>
      <c r="E30" s="0" t="n">
        <v>48</v>
      </c>
      <c r="F30" s="0" t="n">
        <v>7.58561409227126</v>
      </c>
    </row>
    <row r="31" customFormat="false" ht="12.8" hidden="false" customHeight="false" outlineLevel="0" collapsed="false">
      <c r="A31" s="0" t="n">
        <v>7</v>
      </c>
      <c r="B31" s="0" t="n">
        <v>98</v>
      </c>
      <c r="C31" s="0" t="n">
        <v>7</v>
      </c>
      <c r="D31" s="0" t="n">
        <v>74.3587306310164</v>
      </c>
      <c r="E31" s="0" t="n">
        <v>79</v>
      </c>
      <c r="F31" s="0" t="n">
        <v>4.64126936898363</v>
      </c>
    </row>
    <row r="32" customFormat="false" ht="12.8" hidden="false" customHeight="false" outlineLevel="0" collapsed="false">
      <c r="A32" s="0" t="n">
        <v>4</v>
      </c>
      <c r="B32" s="0" t="n">
        <v>63</v>
      </c>
      <c r="C32" s="0" t="n">
        <v>3</v>
      </c>
      <c r="D32" s="0" t="n">
        <v>42.565569369329</v>
      </c>
      <c r="E32" s="0" t="n">
        <v>41</v>
      </c>
      <c r="F32" s="0" t="n">
        <v>-1.56556936932904</v>
      </c>
    </row>
    <row r="33" customFormat="false" ht="12.8" hidden="false" customHeight="false" outlineLevel="0" collapsed="false">
      <c r="A33" s="0" t="n">
        <v>5</v>
      </c>
      <c r="B33" s="0" t="n">
        <v>93</v>
      </c>
      <c r="C33" s="0" t="n">
        <v>4</v>
      </c>
      <c r="D33" s="0" t="n">
        <v>56.3395446870906</v>
      </c>
      <c r="E33" s="0" t="n">
        <v>60</v>
      </c>
      <c r="F33" s="0" t="n">
        <v>3.66045531290939</v>
      </c>
    </row>
    <row r="34" customFormat="false" ht="12.8" hidden="false" customHeight="false" outlineLevel="0" collapsed="false">
      <c r="A34" s="0" t="n">
        <v>10</v>
      </c>
      <c r="B34" s="0" t="n">
        <v>89</v>
      </c>
      <c r="C34" s="0" t="n">
        <v>7</v>
      </c>
      <c r="D34" s="0" t="n">
        <v>87.8627998650701</v>
      </c>
      <c r="E34" s="0" t="n">
        <v>92</v>
      </c>
      <c r="F34" s="0" t="n">
        <v>4.13720013492986</v>
      </c>
    </row>
    <row r="35" customFormat="false" ht="12.8" hidden="false" customHeight="false" outlineLevel="0" collapsed="false">
      <c r="A35" s="0" t="n">
        <v>10</v>
      </c>
      <c r="B35" s="0" t="n">
        <v>64</v>
      </c>
      <c r="C35" s="0" t="n">
        <v>7</v>
      </c>
      <c r="D35" s="0" t="n">
        <v>82.5214977065452</v>
      </c>
      <c r="E35" s="0" t="n">
        <v>73</v>
      </c>
      <c r="F35" s="0" t="n">
        <v>-9.52149770654523</v>
      </c>
    </row>
    <row r="36" customFormat="false" ht="12.8" hidden="false" customHeight="false" outlineLevel="0" collapsed="false">
      <c r="A36" s="0" t="n">
        <v>1</v>
      </c>
      <c r="B36" s="0" t="n">
        <v>99</v>
      </c>
      <c r="C36" s="0" t="n">
        <v>5</v>
      </c>
      <c r="D36" s="0" t="n">
        <v>39.274306580797</v>
      </c>
      <c r="E36" s="0" t="n">
        <v>35</v>
      </c>
      <c r="F36" s="0" t="n">
        <v>-4.27430658079704</v>
      </c>
    </row>
    <row r="37" customFormat="false" ht="12.8" hidden="false" customHeight="false" outlineLevel="0" collapsed="false">
      <c r="A37" s="0" t="n">
        <v>2</v>
      </c>
      <c r="B37" s="0" t="n">
        <v>69</v>
      </c>
      <c r="C37" s="0" t="n">
        <v>8</v>
      </c>
      <c r="D37" s="0" t="n">
        <v>44.6733568324137</v>
      </c>
      <c r="E37" s="0" t="n">
        <v>36</v>
      </c>
      <c r="F37" s="0" t="n">
        <v>-8.67335683241368</v>
      </c>
    </row>
    <row r="38" customFormat="false" ht="12.8" hidden="false" customHeight="false" outlineLevel="0" collapsed="false">
      <c r="A38" s="0" t="n">
        <v>8</v>
      </c>
      <c r="B38" s="0" t="n">
        <v>67</v>
      </c>
      <c r="C38" s="0" t="n">
        <v>8</v>
      </c>
      <c r="D38" s="0" t="n">
        <v>75.0999286819772</v>
      </c>
      <c r="E38" s="0" t="n">
        <v>69</v>
      </c>
      <c r="F38" s="0" t="n">
        <v>-6.09992868197716</v>
      </c>
    </row>
    <row r="39" customFormat="false" ht="12.8" hidden="false" customHeight="false" outlineLevel="0" collapsed="false">
      <c r="A39" s="0" t="n">
        <v>8</v>
      </c>
      <c r="B39" s="0" t="n">
        <v>64</v>
      </c>
      <c r="C39" s="0" t="n">
        <v>3</v>
      </c>
      <c r="D39" s="0" t="n">
        <v>63.348472137167</v>
      </c>
      <c r="E39" s="0" t="n">
        <v>63</v>
      </c>
      <c r="F39" s="0" t="n">
        <v>-0.348472137167015</v>
      </c>
    </row>
    <row r="40" customFormat="false" ht="12.8" hidden="false" customHeight="false" outlineLevel="0" collapsed="false">
      <c r="A40" s="0" t="n">
        <v>9</v>
      </c>
      <c r="B40" s="0" t="n">
        <v>88</v>
      </c>
      <c r="C40" s="0" t="n">
        <v>4</v>
      </c>
      <c r="D40" s="0" t="n">
        <v>75.8405349368826</v>
      </c>
      <c r="E40" s="0" t="n">
        <v>82</v>
      </c>
      <c r="F40" s="0" t="n">
        <v>6.1594650631174</v>
      </c>
    </row>
    <row r="41" customFormat="false" ht="12.8" hidden="false" customHeight="false" outlineLevel="0" collapsed="false">
      <c r="A41" s="0" t="n">
        <v>10</v>
      </c>
      <c r="B41" s="0" t="n">
        <v>89</v>
      </c>
      <c r="C41" s="0" t="n">
        <v>4</v>
      </c>
      <c r="D41" s="0" t="n">
        <v>81.1964996935978</v>
      </c>
      <c r="E41" s="0" t="n">
        <v>75</v>
      </c>
      <c r="F41" s="0" t="n">
        <v>-6.19649969359784</v>
      </c>
    </row>
    <row r="42" customFormat="false" ht="12.8" hidden="false" customHeight="false" outlineLevel="0" collapsed="false">
      <c r="A42" s="0" t="n">
        <v>4</v>
      </c>
      <c r="B42" s="0" t="n">
        <v>75</v>
      </c>
      <c r="C42" s="0" t="n">
        <v>5</v>
      </c>
      <c r="D42" s="0" t="n">
        <v>49.5735945197359</v>
      </c>
      <c r="E42" s="0" t="n">
        <v>46</v>
      </c>
      <c r="F42" s="0" t="n">
        <v>-3.57359451973586</v>
      </c>
    </row>
    <row r="43" customFormat="false" ht="12.8" hidden="false" customHeight="false" outlineLevel="0" collapsed="false">
      <c r="A43" s="0" t="n">
        <v>1</v>
      </c>
      <c r="B43" s="0" t="n">
        <v>72</v>
      </c>
      <c r="C43" s="0" t="n">
        <v>3</v>
      </c>
      <c r="D43" s="0" t="n">
        <v>29.0615001352753</v>
      </c>
      <c r="E43" s="0" t="n">
        <v>40</v>
      </c>
      <c r="F43" s="0" t="n">
        <v>10.9384998647247</v>
      </c>
    </row>
    <row r="44" customFormat="false" ht="12.8" hidden="false" customHeight="false" outlineLevel="0" collapsed="false">
      <c r="A44" s="0" t="n">
        <v>7</v>
      </c>
      <c r="B44" s="0" t="n">
        <v>70</v>
      </c>
      <c r="C44" s="0" t="n">
        <v>8</v>
      </c>
      <c r="D44" s="0" t="n">
        <v>70.5985722706259</v>
      </c>
      <c r="E44" s="0" t="n">
        <v>66</v>
      </c>
      <c r="F44" s="0" t="n">
        <v>-4.59857227062589</v>
      </c>
    </row>
    <row r="45" customFormat="false" ht="12.8" hidden="false" customHeight="false" outlineLevel="0" collapsed="false">
      <c r="A45" s="0" t="n">
        <v>9</v>
      </c>
      <c r="B45" s="0" t="n">
        <v>87</v>
      </c>
      <c r="C45" s="0" t="n">
        <v>8</v>
      </c>
      <c r="D45" s="0" t="n">
        <v>84.5152830791713</v>
      </c>
      <c r="E45" s="0" t="n">
        <v>88</v>
      </c>
      <c r="F45" s="0" t="n">
        <v>3.48471692082867</v>
      </c>
    </row>
    <row r="46" customFormat="false" ht="12.8" hidden="false" customHeight="false" outlineLevel="0" collapsed="false">
      <c r="A46" s="0" t="n">
        <v>2</v>
      </c>
      <c r="B46" s="0" t="n">
        <v>91</v>
      </c>
      <c r="C46" s="0" t="n">
        <v>6</v>
      </c>
      <c r="D46" s="0" t="n">
        <v>44.9295026176007</v>
      </c>
      <c r="E46" s="0" t="n">
        <v>41</v>
      </c>
      <c r="F46" s="0" t="n">
        <v>-3.92950261760074</v>
      </c>
    </row>
    <row r="47" customFormat="false" ht="12.8" hidden="false" customHeight="false" outlineLevel="0" collapsed="false">
      <c r="A47" s="0" t="n">
        <v>7</v>
      </c>
      <c r="B47" s="0" t="n">
        <v>89</v>
      </c>
      <c r="C47" s="0" t="n">
        <v>6</v>
      </c>
      <c r="D47" s="0" t="n">
        <v>70.21376179679</v>
      </c>
      <c r="E47" s="0" t="n">
        <v>77</v>
      </c>
      <c r="F47" s="0" t="n">
        <v>6.78623820321003</v>
      </c>
    </row>
    <row r="48" customFormat="false" ht="12.8" hidden="false" customHeight="false" outlineLevel="0" collapsed="false">
      <c r="A48" s="0" t="n">
        <v>8</v>
      </c>
      <c r="B48" s="0" t="n">
        <v>76</v>
      </c>
      <c r="C48" s="0" t="n">
        <v>9</v>
      </c>
      <c r="D48" s="0" t="n">
        <v>79.2448975162036</v>
      </c>
      <c r="E48" s="0" t="n">
        <v>81</v>
      </c>
      <c r="F48" s="0" t="n">
        <v>1.75510248379645</v>
      </c>
    </row>
    <row r="49" customFormat="false" ht="12.8" hidden="false" customHeight="false" outlineLevel="0" collapsed="false">
      <c r="A49" s="0" t="n">
        <v>5</v>
      </c>
      <c r="B49" s="0" t="n">
        <v>84</v>
      </c>
      <c r="C49" s="0" t="n">
        <v>6</v>
      </c>
      <c r="D49" s="0" t="n">
        <v>58.8608760243365</v>
      </c>
      <c r="E49" s="0" t="n">
        <v>62</v>
      </c>
      <c r="F49" s="0" t="n">
        <v>3.13912397566349</v>
      </c>
    </row>
    <row r="50" customFormat="false" ht="12.8" hidden="false" customHeight="false" outlineLevel="0" collapsed="false">
      <c r="A50" s="0" t="n">
        <v>3</v>
      </c>
      <c r="B50" s="0" t="n">
        <v>95</v>
      </c>
      <c r="C50" s="0" t="n">
        <v>7</v>
      </c>
      <c r="D50" s="0" t="n">
        <v>53.1485236904964</v>
      </c>
      <c r="E50" s="0" t="n">
        <v>57</v>
      </c>
      <c r="F50" s="0" t="n">
        <v>3.8514763095036</v>
      </c>
    </row>
    <row r="51" customFormat="false" ht="12.8" hidden="false" customHeight="false" outlineLevel="0" collapsed="false">
      <c r="A51" s="0" t="n">
        <v>10</v>
      </c>
      <c r="B51" s="0" t="n">
        <v>73</v>
      </c>
      <c r="C51" s="0" t="n">
        <v>8</v>
      </c>
      <c r="D51" s="0" t="n">
        <v>86.6664665407716</v>
      </c>
      <c r="E51" s="0" t="n">
        <v>89</v>
      </c>
      <c r="F51" s="0" t="n">
        <v>2.33353345922838</v>
      </c>
    </row>
    <row r="52" customFormat="false" ht="12.8" hidden="false" customHeight="false" outlineLevel="0" collapsed="false">
      <c r="A52" s="0" t="n">
        <v>7</v>
      </c>
      <c r="B52" s="0" t="n">
        <v>76</v>
      </c>
      <c r="C52" s="0" t="n">
        <v>3</v>
      </c>
      <c r="D52" s="0" t="n">
        <v>60.7699845028847</v>
      </c>
      <c r="E52" s="0" t="n">
        <v>54</v>
      </c>
      <c r="F52" s="0" t="n">
        <v>-6.76998450288473</v>
      </c>
    </row>
    <row r="53" customFormat="false" ht="12.8" hidden="false" customHeight="false" outlineLevel="0" collapsed="false">
      <c r="A53" s="0" t="n">
        <v>3</v>
      </c>
      <c r="B53" s="0" t="n">
        <v>84</v>
      </c>
      <c r="C53" s="0" t="n">
        <v>6</v>
      </c>
      <c r="D53" s="0" t="n">
        <v>48.576250683588</v>
      </c>
      <c r="E53" s="0" t="n">
        <v>44</v>
      </c>
      <c r="F53" s="0" t="n">
        <v>-4.57625068358802</v>
      </c>
    </row>
    <row r="54" customFormat="false" ht="12.8" hidden="false" customHeight="false" outlineLevel="0" collapsed="false">
      <c r="A54" s="0" t="n">
        <v>3</v>
      </c>
      <c r="B54" s="0" t="n">
        <v>64</v>
      </c>
      <c r="C54" s="0" t="n">
        <v>8</v>
      </c>
      <c r="D54" s="0" t="n">
        <v>48.7474090710829</v>
      </c>
      <c r="E54" s="0" t="n">
        <v>51</v>
      </c>
      <c r="F54" s="0" t="n">
        <v>2.25259092891706</v>
      </c>
    </row>
    <row r="55" customFormat="false" ht="12.8" hidden="false" customHeight="false" outlineLevel="0" collapsed="false">
      <c r="A55" s="0" t="n">
        <v>7</v>
      </c>
      <c r="B55" s="0" t="n">
        <v>67</v>
      </c>
      <c r="C55" s="0" t="n">
        <v>7</v>
      </c>
      <c r="D55" s="0" t="n">
        <v>67.7355159544455</v>
      </c>
      <c r="E55" s="0" t="n">
        <v>69</v>
      </c>
      <c r="F55" s="0" t="n">
        <v>1.26448404555453</v>
      </c>
    </row>
    <row r="56" customFormat="false" ht="12.8" hidden="false" customHeight="false" outlineLevel="0" collapsed="false">
      <c r="A56" s="0" t="n">
        <v>10</v>
      </c>
      <c r="B56" s="0" t="n">
        <v>80</v>
      </c>
      <c r="C56" s="0" t="n">
        <v>4</v>
      </c>
      <c r="D56" s="0" t="n">
        <v>79.2736309165289</v>
      </c>
      <c r="E56" s="0" t="n">
        <v>74</v>
      </c>
      <c r="F56" s="0" t="n">
        <v>-5.27363091652887</v>
      </c>
    </row>
    <row r="57" customFormat="false" ht="12.8" hidden="false" customHeight="false" outlineLevel="0" collapsed="false">
      <c r="A57" s="0" t="n">
        <v>4</v>
      </c>
      <c r="B57" s="0" t="n">
        <v>88</v>
      </c>
      <c r="C57" s="0" t="n">
        <v>3</v>
      </c>
      <c r="D57" s="0" t="n">
        <v>47.906871527854</v>
      </c>
      <c r="E57" s="0" t="n">
        <v>54</v>
      </c>
      <c r="F57" s="0" t="n">
        <v>6.09312847214605</v>
      </c>
    </row>
    <row r="58" customFormat="false" ht="12.8" hidden="false" customHeight="false" outlineLevel="0" collapsed="false">
      <c r="A58" s="0" t="n">
        <v>7</v>
      </c>
      <c r="B58" s="0" t="n">
        <v>64</v>
      </c>
      <c r="C58" s="0" t="n">
        <v>6</v>
      </c>
      <c r="D58" s="0" t="n">
        <v>64.8724596382651</v>
      </c>
      <c r="E58" s="0" t="n">
        <v>72</v>
      </c>
      <c r="F58" s="0" t="n">
        <v>7.12754036173494</v>
      </c>
    </row>
    <row r="59" customFormat="false" ht="12.8" hidden="false" customHeight="false" outlineLevel="0" collapsed="false">
      <c r="A59" s="0" t="n">
        <v>1</v>
      </c>
      <c r="B59" s="0" t="n">
        <v>60</v>
      </c>
      <c r="C59" s="0" t="n">
        <v>3</v>
      </c>
      <c r="D59" s="0" t="n">
        <v>26.4976750991833</v>
      </c>
      <c r="E59" s="0" t="n">
        <v>27</v>
      </c>
      <c r="F59" s="0" t="n">
        <v>0.502324900816682</v>
      </c>
    </row>
    <row r="60" customFormat="false" ht="12.8" hidden="false" customHeight="false" outlineLevel="0" collapsed="false">
      <c r="A60" s="0" t="n">
        <v>2</v>
      </c>
      <c r="B60" s="0" t="n">
        <v>89</v>
      </c>
      <c r="C60" s="0" t="n">
        <v>3</v>
      </c>
      <c r="D60" s="0" t="n">
        <v>37.8358982734465</v>
      </c>
      <c r="E60" s="0" t="n">
        <v>33</v>
      </c>
      <c r="F60" s="0" t="n">
        <v>-4.83589827344646</v>
      </c>
    </row>
    <row r="61" customFormat="false" ht="12.8" hidden="false" customHeight="false" outlineLevel="0" collapsed="false">
      <c r="A61" s="0" t="n">
        <v>7</v>
      </c>
      <c r="B61" s="0" t="n">
        <v>98</v>
      </c>
      <c r="C61" s="0" t="n">
        <v>6</v>
      </c>
      <c r="D61" s="0" t="n">
        <v>72.1366305738589</v>
      </c>
      <c r="E61" s="0" t="n">
        <v>66</v>
      </c>
      <c r="F61" s="0" t="n">
        <v>-6.13663057385894</v>
      </c>
    </row>
    <row r="62" customFormat="false" ht="12.8" hidden="false" customHeight="false" outlineLevel="0" collapsed="false">
      <c r="A62" s="0" t="n">
        <v>10</v>
      </c>
      <c r="B62" s="0" t="n">
        <v>98</v>
      </c>
      <c r="C62" s="0" t="n">
        <v>8</v>
      </c>
      <c r="D62" s="0" t="n">
        <v>92.0077686992965</v>
      </c>
      <c r="E62" s="0" t="n">
        <v>86</v>
      </c>
      <c r="F62" s="0" t="n">
        <v>-6.00776869929653</v>
      </c>
    </row>
    <row r="63" customFormat="false" ht="12.8" hidden="false" customHeight="false" outlineLevel="0" collapsed="false">
      <c r="A63" s="0" t="n">
        <v>10</v>
      </c>
      <c r="B63" s="0" t="n">
        <v>76</v>
      </c>
      <c r="C63" s="0" t="n">
        <v>10</v>
      </c>
      <c r="D63" s="0" t="n">
        <v>91.7516229141095</v>
      </c>
      <c r="E63" s="0" t="n">
        <v>97</v>
      </c>
      <c r="F63" s="0" t="n">
        <v>5.24837708589052</v>
      </c>
    </row>
    <row r="64" customFormat="false" ht="12.8" hidden="false" customHeight="false" outlineLevel="0" collapsed="false">
      <c r="A64" s="0" t="n">
        <v>9</v>
      </c>
      <c r="B64" s="0" t="n">
        <v>50</v>
      </c>
      <c r="C64" s="0" t="n">
        <v>3</v>
      </c>
      <c r="D64" s="0" t="n">
        <v>65.4996555987673</v>
      </c>
      <c r="E64" s="0" t="n">
        <v>60</v>
      </c>
      <c r="F64" s="0" t="n">
        <v>-5.49965559876731</v>
      </c>
    </row>
    <row r="65" customFormat="false" ht="12.8" hidden="false" customHeight="false" outlineLevel="0" collapsed="false">
      <c r="A65" s="0" t="n">
        <v>7</v>
      </c>
      <c r="B65" s="0" t="n">
        <v>55</v>
      </c>
      <c r="C65" s="0" t="n">
        <v>6</v>
      </c>
      <c r="D65" s="0" t="n">
        <v>62.9495908611961</v>
      </c>
      <c r="E65" s="0" t="n">
        <v>70</v>
      </c>
      <c r="F65" s="0" t="n">
        <v>7.05040913880391</v>
      </c>
    </row>
    <row r="66" customFormat="false" ht="12.8" hidden="false" customHeight="false" outlineLevel="0" collapsed="false">
      <c r="A66" s="0" t="n">
        <v>1</v>
      </c>
      <c r="B66" s="0" t="n">
        <v>70</v>
      </c>
      <c r="C66" s="0" t="n">
        <v>4</v>
      </c>
      <c r="D66" s="0" t="n">
        <v>30.8562960197507</v>
      </c>
      <c r="E66" s="0" t="n">
        <v>27</v>
      </c>
      <c r="F66" s="0" t="n">
        <v>-3.85629601975071</v>
      </c>
    </row>
    <row r="67" customFormat="false" ht="12.8" hidden="false" customHeight="false" outlineLevel="0" collapsed="false">
      <c r="A67" s="0" t="n">
        <v>2</v>
      </c>
      <c r="B67" s="0" t="n">
        <v>69</v>
      </c>
      <c r="C67" s="0" t="n">
        <v>6</v>
      </c>
      <c r="D67" s="0" t="n">
        <v>40.2291567180988</v>
      </c>
      <c r="E67" s="0" t="n">
        <v>40</v>
      </c>
      <c r="F67" s="0" t="n">
        <v>-0.229156718098821</v>
      </c>
    </row>
    <row r="68" customFormat="false" ht="12.8" hidden="false" customHeight="false" outlineLevel="0" collapsed="false">
      <c r="A68" s="0" t="n">
        <v>7</v>
      </c>
      <c r="B68" s="0" t="n">
        <v>66</v>
      </c>
      <c r="C68" s="0" t="n">
        <v>4</v>
      </c>
      <c r="D68" s="0" t="n">
        <v>60.8555636966322</v>
      </c>
      <c r="E68" s="0" t="n">
        <v>71</v>
      </c>
      <c r="F68" s="0" t="n">
        <v>10.1444363033678</v>
      </c>
    </row>
    <row r="69" customFormat="false" ht="12.8" hidden="false" customHeight="false" outlineLevel="0" collapsed="false">
      <c r="A69" s="0" t="n">
        <v>1</v>
      </c>
      <c r="B69" s="0" t="n">
        <v>95</v>
      </c>
      <c r="C69" s="0" t="n">
        <v>8</v>
      </c>
      <c r="D69" s="0" t="n">
        <v>45.0859984069053</v>
      </c>
      <c r="E69" s="0" t="n">
        <v>46</v>
      </c>
      <c r="F69" s="0" t="n">
        <v>0.91400159309466</v>
      </c>
    </row>
    <row r="70" customFormat="false" ht="12.8" hidden="false" customHeight="false" outlineLevel="0" collapsed="false">
      <c r="A70" s="0" t="n">
        <v>1</v>
      </c>
      <c r="B70" s="0" t="n">
        <v>100</v>
      </c>
      <c r="C70" s="0" t="n">
        <v>3</v>
      </c>
      <c r="D70" s="0" t="n">
        <v>35.0437585528232</v>
      </c>
      <c r="E70" s="0" t="n">
        <v>32</v>
      </c>
      <c r="F70" s="0" t="n">
        <v>-3.04375855282318</v>
      </c>
    </row>
    <row r="71" customFormat="false" ht="12.8" hidden="false" customHeight="false" outlineLevel="0" collapsed="false">
      <c r="A71" s="0" t="n">
        <v>8</v>
      </c>
      <c r="B71" s="0" t="n">
        <v>74</v>
      </c>
      <c r="C71" s="0" t="n">
        <v>5</v>
      </c>
      <c r="D71" s="0" t="n">
        <v>69.9291931148919</v>
      </c>
      <c r="E71" s="0" t="n">
        <v>73</v>
      </c>
      <c r="F71" s="0" t="n">
        <v>3.07080688510816</v>
      </c>
    </row>
    <row r="72" customFormat="false" ht="12.8" hidden="false" customHeight="false" outlineLevel="0" collapsed="false">
      <c r="A72" s="0" t="n">
        <v>6</v>
      </c>
      <c r="B72" s="0" t="n">
        <v>55</v>
      </c>
      <c r="C72" s="0" t="n">
        <v>10</v>
      </c>
      <c r="D72" s="0" t="n">
        <v>66.6956784194516</v>
      </c>
      <c r="E72" s="0" t="n">
        <v>66</v>
      </c>
      <c r="F72" s="0" t="n">
        <v>-0.695678419451568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2025-05-16T11:48:14Z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