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dvalsa-my.sharepoint.com/personal/ggutierrez_addval_cl/Documents/Proyect Close up Python/"/>
    </mc:Choice>
  </mc:AlternateContent>
  <xr:revisionPtr revIDLastSave="0" documentId="8_{5502D084-B93C-426B-866C-33CEBEA625EF}" xr6:coauthVersionLast="47" xr6:coauthVersionMax="47" xr10:uidLastSave="{00000000-0000-0000-0000-000000000000}"/>
  <bookViews>
    <workbookView xWindow="-120" yWindow="-120" windowWidth="29040" windowHeight="16440" activeTab="4" xr2:uid="{2EEF648A-1D93-4E52-928B-029507F3B63C}"/>
  </bookViews>
  <sheets>
    <sheet name="Control por país" sheetId="3" r:id="rId1"/>
    <sheet name="enero 2023" sheetId="1" r:id="rId2"/>
    <sheet name="FEBRERO 2023" sheetId="2" r:id="rId3"/>
    <sheet name="MARZO 2023" sheetId="6" r:id="rId4"/>
    <sheet name="ABRIL 2023" sheetId="8" r:id="rId5"/>
    <sheet name="UN" sheetId="4" r:id="rId6"/>
    <sheet name="CC" sheetId="5" r:id="rId7"/>
    <sheet name="XX" sheetId="7" r:id="rId8"/>
  </sheets>
  <definedNames>
    <definedName name="_xlnm._FilterDatabase" localSheetId="6" hidden="1">CC!$A$1:$E$95</definedName>
    <definedName name="_xlnm._FilterDatabase" localSheetId="1" hidden="1">'enero 2023'!$A$2:$P$111</definedName>
    <definedName name="_xlnm._FilterDatabase" localSheetId="2" hidden="1">'FEBRERO 2023'!$A$2:$O$76</definedName>
    <definedName name="_xlnm._FilterDatabase" localSheetId="3" hidden="1">'MARZO 2023'!$A$2:$L$140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8" l="1"/>
  <c r="H1" i="8"/>
  <c r="M70" i="8"/>
  <c r="N70" i="8" s="1"/>
  <c r="J70" i="8"/>
  <c r="K70" i="8" s="1"/>
  <c r="F70" i="8"/>
  <c r="J69" i="8"/>
  <c r="K69" i="8" s="1"/>
  <c r="M68" i="8"/>
  <c r="N68" i="8"/>
  <c r="J68" i="8"/>
  <c r="K68" i="8" s="1"/>
  <c r="F68" i="8"/>
  <c r="M67" i="8"/>
  <c r="N67" i="8" s="1"/>
  <c r="J67" i="8"/>
  <c r="K67" i="8" s="1"/>
  <c r="F67" i="8"/>
  <c r="M66" i="8"/>
  <c r="N66" i="8" s="1"/>
  <c r="J66" i="8"/>
  <c r="K66" i="8" s="1"/>
  <c r="F66" i="8"/>
  <c r="M64" i="8"/>
  <c r="N64" i="8" s="1"/>
  <c r="M65" i="8"/>
  <c r="N65" i="8" s="1"/>
  <c r="J65" i="8"/>
  <c r="K65" i="8" s="1"/>
  <c r="F65" i="8"/>
  <c r="J64" i="8"/>
  <c r="K64" i="8" s="1"/>
  <c r="F64" i="8"/>
  <c r="M63" i="8"/>
  <c r="N63" i="8" s="1"/>
  <c r="J63" i="8"/>
  <c r="K63" i="8" s="1"/>
  <c r="M62" i="8"/>
  <c r="N62" i="8" s="1"/>
  <c r="J62" i="8"/>
  <c r="K62" i="8" s="1"/>
  <c r="F60" i="8"/>
  <c r="F61" i="8"/>
  <c r="F62" i="8"/>
  <c r="F63" i="8"/>
  <c r="M60" i="8"/>
  <c r="N60" i="8" s="1"/>
  <c r="M61" i="8"/>
  <c r="N61" i="8" s="1"/>
  <c r="J60" i="8"/>
  <c r="K60" i="8" s="1"/>
  <c r="J61" i="8"/>
  <c r="K61" i="8" s="1"/>
  <c r="M59" i="8"/>
  <c r="N59" i="8" s="1"/>
  <c r="J59" i="8"/>
  <c r="K59" i="8" s="1"/>
  <c r="F59" i="8"/>
  <c r="M58" i="8"/>
  <c r="N58" i="8" s="1"/>
  <c r="J58" i="8"/>
  <c r="K58" i="8" s="1"/>
  <c r="F58" i="8"/>
  <c r="N54" i="8"/>
  <c r="J54" i="8"/>
  <c r="K54" i="8" s="1"/>
  <c r="F54" i="8"/>
  <c r="F79" i="8"/>
  <c r="F78" i="8"/>
  <c r="M75" i="8"/>
  <c r="N75" i="8" s="1"/>
  <c r="K75" i="8"/>
  <c r="F75" i="8"/>
  <c r="M74" i="8"/>
  <c r="N74" i="8" s="1"/>
  <c r="K74" i="8"/>
  <c r="F74" i="8"/>
  <c r="M73" i="8"/>
  <c r="N73" i="8" s="1"/>
  <c r="K73" i="8"/>
  <c r="F73" i="8"/>
  <c r="M72" i="8"/>
  <c r="N72" i="8" s="1"/>
  <c r="K72" i="8"/>
  <c r="F72" i="8"/>
  <c r="M71" i="8"/>
  <c r="N71" i="8" s="1"/>
  <c r="K71" i="8"/>
  <c r="F71" i="8"/>
  <c r="M69" i="8"/>
  <c r="N69" i="8" s="1"/>
  <c r="F69" i="8"/>
  <c r="M57" i="8"/>
  <c r="N57" i="8" s="1"/>
  <c r="J57" i="8"/>
  <c r="K57" i="8" s="1"/>
  <c r="F57" i="8"/>
  <c r="M56" i="8"/>
  <c r="N56" i="8" s="1"/>
  <c r="J56" i="8"/>
  <c r="K56" i="8" s="1"/>
  <c r="F56" i="8"/>
  <c r="M55" i="8"/>
  <c r="N55" i="8" s="1"/>
  <c r="J55" i="8"/>
  <c r="K55" i="8" s="1"/>
  <c r="F55" i="8"/>
  <c r="M53" i="8"/>
  <c r="N53" i="8" s="1"/>
  <c r="J53" i="8"/>
  <c r="K53" i="8" s="1"/>
  <c r="F53" i="8"/>
  <c r="M52" i="8"/>
  <c r="N52" i="8" s="1"/>
  <c r="J52" i="8"/>
  <c r="K52" i="8" s="1"/>
  <c r="F52" i="8"/>
  <c r="M51" i="8"/>
  <c r="N51" i="8" s="1"/>
  <c r="J51" i="8"/>
  <c r="K51" i="8" s="1"/>
  <c r="F51" i="8"/>
  <c r="M50" i="8"/>
  <c r="N50" i="8" s="1"/>
  <c r="J50" i="8"/>
  <c r="K50" i="8" s="1"/>
  <c r="F50" i="8"/>
  <c r="M49" i="8"/>
  <c r="N49" i="8" s="1"/>
  <c r="J49" i="8"/>
  <c r="K49" i="8" s="1"/>
  <c r="F49" i="8"/>
  <c r="M48" i="8"/>
  <c r="N48" i="8" s="1"/>
  <c r="J48" i="8"/>
  <c r="K48" i="8" s="1"/>
  <c r="F48" i="8"/>
  <c r="M47" i="8"/>
  <c r="N47" i="8" s="1"/>
  <c r="J47" i="8"/>
  <c r="K47" i="8" s="1"/>
  <c r="F47" i="8"/>
  <c r="M46" i="8"/>
  <c r="N46" i="8" s="1"/>
  <c r="J46" i="8"/>
  <c r="K46" i="8" s="1"/>
  <c r="F46" i="8"/>
  <c r="M45" i="8"/>
  <c r="N45" i="8" s="1"/>
  <c r="J45" i="8"/>
  <c r="K45" i="8" s="1"/>
  <c r="F45" i="8"/>
  <c r="M44" i="8"/>
  <c r="N44" i="8" s="1"/>
  <c r="J44" i="8"/>
  <c r="K44" i="8" s="1"/>
  <c r="F44" i="8"/>
  <c r="M43" i="8"/>
  <c r="N43" i="8" s="1"/>
  <c r="J43" i="8"/>
  <c r="K43" i="8" s="1"/>
  <c r="F43" i="8"/>
  <c r="M42" i="8"/>
  <c r="N42" i="8" s="1"/>
  <c r="J42" i="8"/>
  <c r="K42" i="8" s="1"/>
  <c r="F42" i="8"/>
  <c r="M41" i="8"/>
  <c r="N41" i="8" s="1"/>
  <c r="J41" i="8"/>
  <c r="K41" i="8" s="1"/>
  <c r="F41" i="8"/>
  <c r="M40" i="8"/>
  <c r="N40" i="8" s="1"/>
  <c r="J40" i="8"/>
  <c r="K40" i="8" s="1"/>
  <c r="F40" i="8"/>
  <c r="M39" i="8"/>
  <c r="N39" i="8" s="1"/>
  <c r="J39" i="8"/>
  <c r="K39" i="8" s="1"/>
  <c r="F39" i="8"/>
  <c r="M38" i="8"/>
  <c r="N38" i="8" s="1"/>
  <c r="J38" i="8"/>
  <c r="K38" i="8" s="1"/>
  <c r="F38" i="8"/>
  <c r="M37" i="8"/>
  <c r="N37" i="8" s="1"/>
  <c r="J37" i="8"/>
  <c r="K37" i="8" s="1"/>
  <c r="F37" i="8"/>
  <c r="N36" i="8"/>
  <c r="J36" i="8"/>
  <c r="K36" i="8" s="1"/>
  <c r="F36" i="8"/>
  <c r="M35" i="8"/>
  <c r="N35" i="8" s="1"/>
  <c r="J35" i="8"/>
  <c r="K35" i="8" s="1"/>
  <c r="F35" i="8"/>
  <c r="M34" i="8"/>
  <c r="N34" i="8" s="1"/>
  <c r="J34" i="8"/>
  <c r="K34" i="8" s="1"/>
  <c r="F34" i="8"/>
  <c r="M33" i="8"/>
  <c r="N33" i="8" s="1"/>
  <c r="J33" i="8"/>
  <c r="K33" i="8" s="1"/>
  <c r="F33" i="8"/>
  <c r="M32" i="8"/>
  <c r="N32" i="8" s="1"/>
  <c r="J32" i="8"/>
  <c r="K32" i="8" s="1"/>
  <c r="F32" i="8"/>
  <c r="M31" i="8"/>
  <c r="N31" i="8" s="1"/>
  <c r="J31" i="8"/>
  <c r="K31" i="8" s="1"/>
  <c r="F31" i="8"/>
  <c r="M30" i="8"/>
  <c r="N30" i="8" s="1"/>
  <c r="J30" i="8"/>
  <c r="K30" i="8" s="1"/>
  <c r="F30" i="8"/>
  <c r="M29" i="8"/>
  <c r="N29" i="8" s="1"/>
  <c r="J29" i="8"/>
  <c r="K29" i="8" s="1"/>
  <c r="F29" i="8"/>
  <c r="M28" i="8"/>
  <c r="N28" i="8" s="1"/>
  <c r="J28" i="8"/>
  <c r="K28" i="8" s="1"/>
  <c r="F28" i="8"/>
  <c r="M27" i="8"/>
  <c r="N27" i="8" s="1"/>
  <c r="J27" i="8"/>
  <c r="K27" i="8" s="1"/>
  <c r="F27" i="8"/>
  <c r="M26" i="8"/>
  <c r="N26" i="8" s="1"/>
  <c r="J26" i="8"/>
  <c r="K26" i="8" s="1"/>
  <c r="F26" i="8"/>
  <c r="M25" i="8"/>
  <c r="N25" i="8" s="1"/>
  <c r="J25" i="8"/>
  <c r="K25" i="8" s="1"/>
  <c r="F25" i="8"/>
  <c r="M24" i="8"/>
  <c r="N24" i="8" s="1"/>
  <c r="J24" i="8"/>
  <c r="K24" i="8" s="1"/>
  <c r="F24" i="8"/>
  <c r="M23" i="8"/>
  <c r="N23" i="8" s="1"/>
  <c r="J23" i="8"/>
  <c r="K23" i="8" s="1"/>
  <c r="F23" i="8"/>
  <c r="M22" i="8"/>
  <c r="N22" i="8" s="1"/>
  <c r="J22" i="8"/>
  <c r="K22" i="8" s="1"/>
  <c r="F22" i="8"/>
  <c r="M21" i="8"/>
  <c r="N21" i="8" s="1"/>
  <c r="J21" i="8"/>
  <c r="K21" i="8" s="1"/>
  <c r="F21" i="8"/>
  <c r="M20" i="8"/>
  <c r="N20" i="8" s="1"/>
  <c r="J20" i="8"/>
  <c r="K20" i="8" s="1"/>
  <c r="F20" i="8"/>
  <c r="M19" i="8"/>
  <c r="N19" i="8" s="1"/>
  <c r="J19" i="8"/>
  <c r="K19" i="8" s="1"/>
  <c r="F19" i="8"/>
  <c r="M18" i="8"/>
  <c r="N18" i="8" s="1"/>
  <c r="J18" i="8"/>
  <c r="K18" i="8" s="1"/>
  <c r="F18" i="8"/>
  <c r="M17" i="8"/>
  <c r="N17" i="8" s="1"/>
  <c r="J17" i="8"/>
  <c r="K17" i="8" s="1"/>
  <c r="F17" i="8"/>
  <c r="M16" i="8"/>
  <c r="N16" i="8" s="1"/>
  <c r="J16" i="8"/>
  <c r="K16" i="8" s="1"/>
  <c r="F16" i="8"/>
  <c r="M15" i="8"/>
  <c r="N15" i="8" s="1"/>
  <c r="J15" i="8"/>
  <c r="K15" i="8" s="1"/>
  <c r="F15" i="8"/>
  <c r="M14" i="8"/>
  <c r="N14" i="8" s="1"/>
  <c r="J14" i="8"/>
  <c r="K14" i="8" s="1"/>
  <c r="F14" i="8"/>
  <c r="M13" i="8"/>
  <c r="N13" i="8" s="1"/>
  <c r="J13" i="8"/>
  <c r="K13" i="8" s="1"/>
  <c r="F13" i="8"/>
  <c r="M12" i="8"/>
  <c r="N12" i="8" s="1"/>
  <c r="J12" i="8"/>
  <c r="K12" i="8" s="1"/>
  <c r="F12" i="8"/>
  <c r="M11" i="8"/>
  <c r="N11" i="8" s="1"/>
  <c r="J11" i="8"/>
  <c r="K11" i="8" s="1"/>
  <c r="F11" i="8"/>
  <c r="M10" i="8"/>
  <c r="N10" i="8" s="1"/>
  <c r="J10" i="8"/>
  <c r="K10" i="8" s="1"/>
  <c r="F10" i="8"/>
  <c r="M9" i="8"/>
  <c r="N9" i="8" s="1"/>
  <c r="J9" i="8"/>
  <c r="K9" i="8" s="1"/>
  <c r="F9" i="8"/>
  <c r="M8" i="8"/>
  <c r="N8" i="8" s="1"/>
  <c r="J8" i="8"/>
  <c r="K8" i="8" s="1"/>
  <c r="F8" i="8"/>
  <c r="M7" i="8"/>
  <c r="N7" i="8" s="1"/>
  <c r="J7" i="8"/>
  <c r="K7" i="8" s="1"/>
  <c r="F7" i="8"/>
  <c r="M6" i="8"/>
  <c r="N6" i="8" s="1"/>
  <c r="J6" i="8"/>
  <c r="K6" i="8" s="1"/>
  <c r="F6" i="8"/>
  <c r="M5" i="8"/>
  <c r="N5" i="8" s="1"/>
  <c r="J5" i="8"/>
  <c r="K5" i="8" s="1"/>
  <c r="F5" i="8"/>
  <c r="M4" i="8"/>
  <c r="N4" i="8" s="1"/>
  <c r="J4" i="8"/>
  <c r="K4" i="8" s="1"/>
  <c r="F4" i="8"/>
  <c r="M3" i="8"/>
  <c r="N3" i="8" s="1"/>
  <c r="J3" i="8"/>
  <c r="K3" i="8" s="1"/>
  <c r="F3" i="8"/>
  <c r="K7" i="6"/>
  <c r="L53" i="1"/>
  <c r="L54" i="1"/>
  <c r="K8" i="6"/>
  <c r="D14" i="5"/>
  <c r="K64" i="6"/>
  <c r="K65" i="6"/>
  <c r="K66" i="6"/>
  <c r="K19" i="2"/>
  <c r="J35" i="2"/>
  <c r="L60" i="1"/>
  <c r="J7" i="6"/>
  <c r="J8" i="6"/>
  <c r="J9" i="6"/>
  <c r="L52" i="1" l="1"/>
  <c r="K133" i="6"/>
  <c r="K134" i="6"/>
  <c r="K135" i="6"/>
  <c r="K136" i="6"/>
  <c r="K137" i="6"/>
  <c r="K138" i="6"/>
  <c r="K139" i="6"/>
  <c r="K140" i="6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5" i="1"/>
  <c r="L56" i="1"/>
  <c r="L57" i="1"/>
  <c r="L58" i="1"/>
  <c r="L59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" i="1"/>
  <c r="N73" i="2"/>
  <c r="N74" i="2"/>
  <c r="N75" i="2"/>
  <c r="N76" i="2"/>
  <c r="K73" i="2"/>
  <c r="K74" i="2"/>
  <c r="K75" i="2"/>
  <c r="K76" i="2"/>
  <c r="J36" i="6"/>
  <c r="K36" i="6" s="1"/>
  <c r="J35" i="6"/>
  <c r="K35" i="6" s="1"/>
  <c r="H1" i="6"/>
  <c r="M139" i="6"/>
  <c r="N139" i="6" s="1"/>
  <c r="M140" i="6"/>
  <c r="N140" i="6" s="1"/>
  <c r="F140" i="6"/>
  <c r="F139" i="6"/>
  <c r="M133" i="6" l="1"/>
  <c r="N133" i="6" s="1"/>
  <c r="M134" i="6"/>
  <c r="N134" i="6" s="1"/>
  <c r="M135" i="6"/>
  <c r="N135" i="6" s="1"/>
  <c r="M136" i="6"/>
  <c r="N136" i="6" s="1"/>
  <c r="M137" i="6"/>
  <c r="N137" i="6" s="1"/>
  <c r="M138" i="6"/>
  <c r="N138" i="6" s="1"/>
  <c r="F133" i="6"/>
  <c r="F134" i="6"/>
  <c r="F135" i="6"/>
  <c r="F136" i="6"/>
  <c r="F137" i="6"/>
  <c r="F138" i="6"/>
  <c r="F132" i="6"/>
  <c r="M131" i="6"/>
  <c r="N131" i="6" s="1"/>
  <c r="M132" i="6"/>
  <c r="N132" i="6" s="1"/>
  <c r="J132" i="6"/>
  <c r="K132" i="6" s="1"/>
  <c r="J131" i="6"/>
  <c r="K131" i="6" s="1"/>
  <c r="F131" i="6"/>
  <c r="N126" i="6"/>
  <c r="J126" i="6"/>
  <c r="K126" i="6" s="1"/>
  <c r="F126" i="6"/>
  <c r="M125" i="6"/>
  <c r="N125" i="6" s="1"/>
  <c r="J125" i="6"/>
  <c r="K125" i="6" s="1"/>
  <c r="F125" i="6"/>
  <c r="M124" i="6"/>
  <c r="N124" i="6" s="1"/>
  <c r="J124" i="6"/>
  <c r="K124" i="6" s="1"/>
  <c r="F124" i="6"/>
  <c r="M123" i="6"/>
  <c r="N123" i="6" s="1"/>
  <c r="J123" i="6"/>
  <c r="K123" i="6" s="1"/>
  <c r="F123" i="6"/>
  <c r="M121" i="6"/>
  <c r="N121" i="6" s="1"/>
  <c r="M122" i="6"/>
  <c r="N122" i="6" s="1"/>
  <c r="J121" i="6"/>
  <c r="K121" i="6" s="1"/>
  <c r="J122" i="6"/>
  <c r="K122" i="6" s="1"/>
  <c r="F121" i="6"/>
  <c r="F122" i="6"/>
  <c r="F127" i="6"/>
  <c r="F128" i="6"/>
  <c r="M119" i="6"/>
  <c r="N119" i="6" s="1"/>
  <c r="M120" i="6"/>
  <c r="N120" i="6" s="1"/>
  <c r="J119" i="6"/>
  <c r="K119" i="6" s="1"/>
  <c r="J120" i="6"/>
  <c r="K120" i="6" s="1"/>
  <c r="F120" i="6"/>
  <c r="F119" i="6"/>
  <c r="N118" i="6"/>
  <c r="J118" i="6"/>
  <c r="K118" i="6" s="1"/>
  <c r="F118" i="6"/>
  <c r="F115" i="6"/>
  <c r="F110" i="6"/>
  <c r="F111" i="6"/>
  <c r="F98" i="6"/>
  <c r="F99" i="6"/>
  <c r="F100" i="6"/>
  <c r="F101" i="6"/>
  <c r="J93" i="6"/>
  <c r="K93" i="6" s="1"/>
  <c r="J94" i="6"/>
  <c r="K94" i="6" s="1"/>
  <c r="M91" i="6"/>
  <c r="N91" i="6" s="1"/>
  <c r="M92" i="6"/>
  <c r="N92" i="6" s="1"/>
  <c r="M93" i="6"/>
  <c r="N93" i="6" s="1"/>
  <c r="M94" i="6"/>
  <c r="N94" i="6" s="1"/>
  <c r="J91" i="6"/>
  <c r="K91" i="6" s="1"/>
  <c r="J92" i="6"/>
  <c r="K92" i="6" s="1"/>
  <c r="M85" i="6"/>
  <c r="N85" i="6" s="1"/>
  <c r="M86" i="6"/>
  <c r="N86" i="6" s="1"/>
  <c r="M87" i="6"/>
  <c r="N87" i="6" s="1"/>
  <c r="M88" i="6"/>
  <c r="N88" i="6" s="1"/>
  <c r="M89" i="6"/>
  <c r="N89" i="6" s="1"/>
  <c r="M90" i="6"/>
  <c r="N90" i="6" s="1"/>
  <c r="J85" i="6"/>
  <c r="K85" i="6" s="1"/>
  <c r="J86" i="6"/>
  <c r="K86" i="6" s="1"/>
  <c r="J87" i="6"/>
  <c r="K87" i="6" s="1"/>
  <c r="J88" i="6"/>
  <c r="K88" i="6" s="1"/>
  <c r="J89" i="6"/>
  <c r="K89" i="6" s="1"/>
  <c r="J90" i="6"/>
  <c r="K90" i="6" s="1"/>
  <c r="M83" i="6"/>
  <c r="N83" i="6" s="1"/>
  <c r="M84" i="6"/>
  <c r="N84" i="6" s="1"/>
  <c r="J83" i="6"/>
  <c r="K83" i="6" s="1"/>
  <c r="J84" i="6"/>
  <c r="K84" i="6" s="1"/>
  <c r="M81" i="6"/>
  <c r="N81" i="6" s="1"/>
  <c r="M82" i="6"/>
  <c r="N82" i="6" s="1"/>
  <c r="J81" i="6"/>
  <c r="K81" i="6" s="1"/>
  <c r="J82" i="6"/>
  <c r="K82" i="6" s="1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M75" i="6"/>
  <c r="N75" i="6" s="1"/>
  <c r="M76" i="6"/>
  <c r="N76" i="6" s="1"/>
  <c r="M77" i="6"/>
  <c r="N77" i="6" s="1"/>
  <c r="M78" i="6"/>
  <c r="N78" i="6" s="1"/>
  <c r="M79" i="6"/>
  <c r="N79" i="6" s="1"/>
  <c r="M80" i="6"/>
  <c r="N80" i="6" s="1"/>
  <c r="J75" i="6"/>
  <c r="K75" i="6" s="1"/>
  <c r="J76" i="6"/>
  <c r="K76" i="6" s="1"/>
  <c r="J77" i="6"/>
  <c r="K77" i="6" s="1"/>
  <c r="J78" i="6"/>
  <c r="K78" i="6" s="1"/>
  <c r="J79" i="6"/>
  <c r="K79" i="6" s="1"/>
  <c r="J80" i="6"/>
  <c r="K80" i="6" s="1"/>
  <c r="M69" i="6"/>
  <c r="N69" i="6" s="1"/>
  <c r="M70" i="6"/>
  <c r="N70" i="6" s="1"/>
  <c r="M71" i="6"/>
  <c r="N71" i="6" s="1"/>
  <c r="M72" i="6"/>
  <c r="N72" i="6" s="1"/>
  <c r="M73" i="6"/>
  <c r="N73" i="6" s="1"/>
  <c r="M74" i="6"/>
  <c r="N74" i="6" s="1"/>
  <c r="J69" i="6"/>
  <c r="K69" i="6" s="1"/>
  <c r="J70" i="6"/>
  <c r="K70" i="6" s="1"/>
  <c r="J71" i="6"/>
  <c r="K71" i="6" s="1"/>
  <c r="J72" i="6"/>
  <c r="K72" i="6" s="1"/>
  <c r="J73" i="6"/>
  <c r="K73" i="6" s="1"/>
  <c r="J74" i="6"/>
  <c r="K74" i="6" s="1"/>
  <c r="F69" i="6"/>
  <c r="F70" i="6"/>
  <c r="F71" i="6"/>
  <c r="F72" i="6"/>
  <c r="F73" i="6"/>
  <c r="F74" i="6"/>
  <c r="N68" i="6"/>
  <c r="J68" i="6"/>
  <c r="K68" i="6" s="1"/>
  <c r="F68" i="6"/>
  <c r="N63" i="6"/>
  <c r="J63" i="6"/>
  <c r="K63" i="6" s="1"/>
  <c r="F63" i="6"/>
  <c r="M62" i="6"/>
  <c r="N62" i="6" s="1"/>
  <c r="J62" i="6"/>
  <c r="K62" i="6" s="1"/>
  <c r="F62" i="6"/>
  <c r="M60" i="6"/>
  <c r="N60" i="6" s="1"/>
  <c r="M61" i="6"/>
  <c r="N61" i="6" s="1"/>
  <c r="J60" i="6"/>
  <c r="K60" i="6" s="1"/>
  <c r="J61" i="6"/>
  <c r="K61" i="6" s="1"/>
  <c r="F61" i="6"/>
  <c r="F60" i="6"/>
  <c r="M58" i="6"/>
  <c r="N58" i="6" s="1"/>
  <c r="M59" i="6"/>
  <c r="N59" i="6" s="1"/>
  <c r="J58" i="6"/>
  <c r="K58" i="6" s="1"/>
  <c r="J59" i="6"/>
  <c r="K59" i="6" s="1"/>
  <c r="F59" i="6"/>
  <c r="F58" i="6"/>
  <c r="M55" i="6"/>
  <c r="N55" i="6" s="1"/>
  <c r="M56" i="6"/>
  <c r="N56" i="6" s="1"/>
  <c r="M57" i="6"/>
  <c r="N57" i="6" s="1"/>
  <c r="J55" i="6"/>
  <c r="K55" i="6" s="1"/>
  <c r="J56" i="6"/>
  <c r="K56" i="6" s="1"/>
  <c r="J57" i="6"/>
  <c r="K57" i="6" s="1"/>
  <c r="F56" i="6"/>
  <c r="F55" i="6"/>
  <c r="M54" i="6"/>
  <c r="N54" i="6" s="1"/>
  <c r="J54" i="6"/>
  <c r="K54" i="6" s="1"/>
  <c r="M53" i="6"/>
  <c r="N53" i="6" s="1"/>
  <c r="J53" i="6"/>
  <c r="K53" i="6" s="1"/>
  <c r="M52" i="6"/>
  <c r="N52" i="6" s="1"/>
  <c r="J52" i="6"/>
  <c r="K52" i="6" s="1"/>
  <c r="M50" i="6"/>
  <c r="N50" i="6" s="1"/>
  <c r="M51" i="6"/>
  <c r="N51" i="6" s="1"/>
  <c r="J50" i="6"/>
  <c r="K50" i="6" s="1"/>
  <c r="J51" i="6"/>
  <c r="K51" i="6" s="1"/>
  <c r="F50" i="6"/>
  <c r="F51" i="6"/>
  <c r="F52" i="6"/>
  <c r="F53" i="6"/>
  <c r="M48" i="6"/>
  <c r="N48" i="6" s="1"/>
  <c r="M49" i="6"/>
  <c r="N49" i="6" s="1"/>
  <c r="J48" i="6"/>
  <c r="K48" i="6" s="1"/>
  <c r="J49" i="6"/>
  <c r="K49" i="6" s="1"/>
  <c r="F48" i="6"/>
  <c r="F49" i="6"/>
  <c r="F54" i="6"/>
  <c r="F57" i="6"/>
  <c r="M46" i="6"/>
  <c r="N46" i="6" s="1"/>
  <c r="M47" i="6"/>
  <c r="N47" i="6" s="1"/>
  <c r="J46" i="6"/>
  <c r="K46" i="6" s="1"/>
  <c r="J47" i="6"/>
  <c r="K47" i="6" s="1"/>
  <c r="F47" i="6"/>
  <c r="F46" i="6"/>
  <c r="M45" i="6"/>
  <c r="N45" i="6" s="1"/>
  <c r="J45" i="6"/>
  <c r="K45" i="6" s="1"/>
  <c r="F45" i="6"/>
  <c r="M44" i="6"/>
  <c r="N44" i="6" s="1"/>
  <c r="J44" i="6"/>
  <c r="K44" i="6" s="1"/>
  <c r="F44" i="6"/>
  <c r="M43" i="6"/>
  <c r="N43" i="6" s="1"/>
  <c r="J43" i="6"/>
  <c r="K43" i="6" s="1"/>
  <c r="F43" i="6"/>
  <c r="F40" i="6"/>
  <c r="F41" i="6"/>
  <c r="F42" i="6"/>
  <c r="M42" i="6"/>
  <c r="N42" i="6" s="1"/>
  <c r="J42" i="6"/>
  <c r="K42" i="6" s="1"/>
  <c r="M41" i="6"/>
  <c r="N41" i="6" s="1"/>
  <c r="J41" i="6"/>
  <c r="K41" i="6" s="1"/>
  <c r="M40" i="6"/>
  <c r="N40" i="6" s="1"/>
  <c r="J40" i="6"/>
  <c r="K40" i="6" s="1"/>
  <c r="F39" i="6"/>
  <c r="M39" i="6"/>
  <c r="N39" i="6" s="1"/>
  <c r="J39" i="6"/>
  <c r="K39" i="6" s="1"/>
  <c r="F35" i="6"/>
  <c r="F36" i="6"/>
  <c r="F34" i="6"/>
  <c r="M33" i="6"/>
  <c r="N33" i="6" s="1"/>
  <c r="J33" i="6"/>
  <c r="K33" i="6" s="1"/>
  <c r="F33" i="6"/>
  <c r="M32" i="6"/>
  <c r="N32" i="6" s="1"/>
  <c r="J32" i="6"/>
  <c r="K32" i="6" s="1"/>
  <c r="F32" i="6"/>
  <c r="F30" i="6"/>
  <c r="F31" i="6"/>
  <c r="M31" i="6"/>
  <c r="N31" i="6" s="1"/>
  <c r="J31" i="6"/>
  <c r="K31" i="6" s="1"/>
  <c r="M30" i="6"/>
  <c r="N30" i="6" s="1"/>
  <c r="J30" i="6"/>
  <c r="K30" i="6" s="1"/>
  <c r="F29" i="6"/>
  <c r="F26" i="6"/>
  <c r="F18" i="6"/>
  <c r="F19" i="6"/>
  <c r="M12" i="6"/>
  <c r="N12" i="6" s="1"/>
  <c r="M13" i="6"/>
  <c r="N13" i="6" s="1"/>
  <c r="M14" i="6"/>
  <c r="N14" i="6" s="1"/>
  <c r="J12" i="6"/>
  <c r="K12" i="6" s="1"/>
  <c r="J13" i="6"/>
  <c r="K13" i="6" s="1"/>
  <c r="J14" i="6"/>
  <c r="K14" i="6" s="1"/>
  <c r="F14" i="6"/>
  <c r="F13" i="6"/>
  <c r="F12" i="6"/>
  <c r="N11" i="6"/>
  <c r="J11" i="6"/>
  <c r="K11" i="6" s="1"/>
  <c r="F11" i="6"/>
  <c r="M7" i="6"/>
  <c r="N7" i="6" s="1"/>
  <c r="M9" i="6"/>
  <c r="N9" i="6" s="1"/>
  <c r="M10" i="6"/>
  <c r="N10" i="6" s="1"/>
  <c r="M8" i="6"/>
  <c r="N8" i="6" s="1"/>
  <c r="N4" i="6"/>
  <c r="N5" i="6"/>
  <c r="N6" i="6"/>
  <c r="N3" i="6"/>
  <c r="J10" i="6"/>
  <c r="K10" i="6" s="1"/>
  <c r="K9" i="6"/>
  <c r="F10" i="6"/>
  <c r="F9" i="6"/>
  <c r="F15" i="6"/>
  <c r="F16" i="6"/>
  <c r="F17" i="6"/>
  <c r="F20" i="6"/>
  <c r="F21" i="6"/>
  <c r="F22" i="6"/>
  <c r="F23" i="6"/>
  <c r="F24" i="6"/>
  <c r="F25" i="6"/>
  <c r="F64" i="6"/>
  <c r="F65" i="6"/>
  <c r="F66" i="6"/>
  <c r="F67" i="6"/>
  <c r="F27" i="6"/>
  <c r="F28" i="6"/>
  <c r="F37" i="6"/>
  <c r="F38" i="6"/>
  <c r="F95" i="6"/>
  <c r="F96" i="6"/>
  <c r="F97" i="6"/>
  <c r="F102" i="6"/>
  <c r="F103" i="6"/>
  <c r="F104" i="6"/>
  <c r="F105" i="6"/>
  <c r="F106" i="6"/>
  <c r="F107" i="6"/>
  <c r="F108" i="6"/>
  <c r="F109" i="6"/>
  <c r="F112" i="6"/>
  <c r="F113" i="6"/>
  <c r="F114" i="6"/>
  <c r="F116" i="6"/>
  <c r="F117" i="6"/>
  <c r="F129" i="6"/>
  <c r="F130" i="6"/>
  <c r="F143" i="6"/>
  <c r="F8" i="6"/>
  <c r="F7" i="6"/>
  <c r="F4" i="6"/>
  <c r="F5" i="6"/>
  <c r="F6" i="6"/>
  <c r="F3" i="6"/>
  <c r="J4" i="6"/>
  <c r="K4" i="6" s="1"/>
  <c r="J5" i="6"/>
  <c r="K5" i="6" s="1"/>
  <c r="J6" i="6"/>
  <c r="K6" i="6" s="1"/>
  <c r="J3" i="6"/>
  <c r="K3" i="6" s="1"/>
  <c r="F1" i="6" l="1"/>
  <c r="J15" i="6"/>
  <c r="K15" i="6" s="1"/>
  <c r="M15" i="6"/>
  <c r="N15" i="6" s="1"/>
  <c r="J16" i="6"/>
  <c r="K16" i="6" s="1"/>
  <c r="M16" i="6"/>
  <c r="N16" i="6" s="1"/>
  <c r="J17" i="6"/>
  <c r="K17" i="6" s="1"/>
  <c r="M17" i="6"/>
  <c r="N17" i="6" s="1"/>
  <c r="J18" i="6"/>
  <c r="K18" i="6" s="1"/>
  <c r="M18" i="6"/>
  <c r="N18" i="6" s="1"/>
  <c r="J19" i="6"/>
  <c r="K19" i="6" s="1"/>
  <c r="M19" i="6"/>
  <c r="N19" i="6" s="1"/>
  <c r="J20" i="6"/>
  <c r="K20" i="6" s="1"/>
  <c r="M20" i="6"/>
  <c r="N20" i="6" s="1"/>
  <c r="J21" i="6"/>
  <c r="K21" i="6" s="1"/>
  <c r="M21" i="6"/>
  <c r="N21" i="6" s="1"/>
  <c r="J22" i="6"/>
  <c r="K22" i="6" s="1"/>
  <c r="M22" i="6"/>
  <c r="N22" i="6" s="1"/>
  <c r="J23" i="6"/>
  <c r="K23" i="6" s="1"/>
  <c r="M23" i="6"/>
  <c r="N23" i="6" s="1"/>
  <c r="J24" i="6"/>
  <c r="K24" i="6" s="1"/>
  <c r="M24" i="6"/>
  <c r="N24" i="6" s="1"/>
  <c r="J25" i="6"/>
  <c r="K25" i="6" s="1"/>
  <c r="M25" i="6"/>
  <c r="N25" i="6" s="1"/>
  <c r="J26" i="6"/>
  <c r="K26" i="6" s="1"/>
  <c r="M26" i="6"/>
  <c r="N26" i="6" s="1"/>
  <c r="J64" i="6"/>
  <c r="M64" i="6"/>
  <c r="N64" i="6" s="1"/>
  <c r="J65" i="6"/>
  <c r="N65" i="6"/>
  <c r="J66" i="6"/>
  <c r="M66" i="6"/>
  <c r="N66" i="6" s="1"/>
  <c r="J67" i="6"/>
  <c r="K67" i="6" s="1"/>
  <c r="M67" i="6"/>
  <c r="N67" i="6" s="1"/>
  <c r="J27" i="6"/>
  <c r="K27" i="6" s="1"/>
  <c r="M27" i="6"/>
  <c r="N27" i="6" s="1"/>
  <c r="J28" i="6"/>
  <c r="K28" i="6" s="1"/>
  <c r="M28" i="6"/>
  <c r="N28" i="6" s="1"/>
  <c r="J29" i="6"/>
  <c r="K29" i="6" s="1"/>
  <c r="M29" i="6"/>
  <c r="N29" i="6" s="1"/>
  <c r="J34" i="6"/>
  <c r="K34" i="6" s="1"/>
  <c r="M34" i="6"/>
  <c r="N34" i="6" s="1"/>
  <c r="M35" i="6"/>
  <c r="N35" i="6" s="1"/>
  <c r="M36" i="6"/>
  <c r="N36" i="6" s="1"/>
  <c r="J37" i="6"/>
  <c r="K37" i="6" s="1"/>
  <c r="M37" i="6"/>
  <c r="N37" i="6" s="1"/>
  <c r="J38" i="6"/>
  <c r="K38" i="6" s="1"/>
  <c r="M38" i="6"/>
  <c r="N38" i="6" s="1"/>
  <c r="J95" i="6"/>
  <c r="K95" i="6" s="1"/>
  <c r="M95" i="6"/>
  <c r="N95" i="6" s="1"/>
  <c r="J96" i="6"/>
  <c r="K96" i="6" s="1"/>
  <c r="M96" i="6"/>
  <c r="N96" i="6" s="1"/>
  <c r="J97" i="6"/>
  <c r="K97" i="6" s="1"/>
  <c r="M97" i="6"/>
  <c r="N97" i="6" s="1"/>
  <c r="J98" i="6"/>
  <c r="K98" i="6" s="1"/>
  <c r="M98" i="6"/>
  <c r="N98" i="6" s="1"/>
  <c r="J99" i="6"/>
  <c r="K99" i="6" s="1"/>
  <c r="M99" i="6"/>
  <c r="N99" i="6" s="1"/>
  <c r="J100" i="6"/>
  <c r="K100" i="6" s="1"/>
  <c r="M100" i="6"/>
  <c r="N100" i="6" s="1"/>
  <c r="J101" i="6"/>
  <c r="K101" i="6" s="1"/>
  <c r="M101" i="6"/>
  <c r="N101" i="6" s="1"/>
  <c r="J102" i="6"/>
  <c r="K102" i="6" s="1"/>
  <c r="M102" i="6"/>
  <c r="N102" i="6" s="1"/>
  <c r="J103" i="6"/>
  <c r="K103" i="6" s="1"/>
  <c r="M103" i="6"/>
  <c r="N103" i="6" s="1"/>
  <c r="J104" i="6"/>
  <c r="K104" i="6" s="1"/>
  <c r="M104" i="6"/>
  <c r="N104" i="6" s="1"/>
  <c r="J105" i="6"/>
  <c r="K105" i="6" s="1"/>
  <c r="M105" i="6"/>
  <c r="N105" i="6" s="1"/>
  <c r="J106" i="6"/>
  <c r="K106" i="6" s="1"/>
  <c r="M106" i="6"/>
  <c r="N106" i="6" s="1"/>
  <c r="J107" i="6"/>
  <c r="K107" i="6" s="1"/>
  <c r="M107" i="6"/>
  <c r="N107" i="6" s="1"/>
  <c r="J108" i="6"/>
  <c r="K108" i="6" s="1"/>
  <c r="M108" i="6"/>
  <c r="N108" i="6" s="1"/>
  <c r="J109" i="6"/>
  <c r="K109" i="6" s="1"/>
  <c r="M109" i="6"/>
  <c r="N109" i="6" s="1"/>
  <c r="J110" i="6"/>
  <c r="K110" i="6" s="1"/>
  <c r="M110" i="6"/>
  <c r="N110" i="6" s="1"/>
  <c r="J111" i="6"/>
  <c r="K111" i="6" s="1"/>
  <c r="M111" i="6"/>
  <c r="N111" i="6" s="1"/>
  <c r="J112" i="6"/>
  <c r="K112" i="6" s="1"/>
  <c r="M112" i="6"/>
  <c r="N112" i="6" s="1"/>
  <c r="J113" i="6"/>
  <c r="K113" i="6" s="1"/>
  <c r="M113" i="6"/>
  <c r="N113" i="6" s="1"/>
  <c r="J114" i="6"/>
  <c r="K114" i="6" s="1"/>
  <c r="M114" i="6"/>
  <c r="N114" i="6" s="1"/>
  <c r="J115" i="6"/>
  <c r="K115" i="6" s="1"/>
  <c r="M115" i="6"/>
  <c r="N115" i="6" s="1"/>
  <c r="J116" i="6"/>
  <c r="K116" i="6" s="1"/>
  <c r="M116" i="6"/>
  <c r="N116" i="6" s="1"/>
  <c r="J117" i="6"/>
  <c r="K117" i="6" s="1"/>
  <c r="M117" i="6"/>
  <c r="N117" i="6" s="1"/>
  <c r="J127" i="6"/>
  <c r="K127" i="6" s="1"/>
  <c r="M127" i="6"/>
  <c r="N127" i="6" s="1"/>
  <c r="J128" i="6"/>
  <c r="K128" i="6" s="1"/>
  <c r="M128" i="6"/>
  <c r="N128" i="6" s="1"/>
  <c r="J129" i="6"/>
  <c r="K129" i="6" s="1"/>
  <c r="M129" i="6"/>
  <c r="N129" i="6" s="1"/>
  <c r="J130" i="6"/>
  <c r="K130" i="6" s="1"/>
  <c r="M130" i="6"/>
  <c r="N130" i="6" s="1"/>
  <c r="M4" i="2"/>
  <c r="N4" i="2" s="1"/>
  <c r="M5" i="2"/>
  <c r="N5" i="2" s="1"/>
  <c r="M6" i="2"/>
  <c r="N6" i="2" s="1"/>
  <c r="N7" i="2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N17" i="2"/>
  <c r="M18" i="2"/>
  <c r="N18" i="2" s="1"/>
  <c r="M19" i="2"/>
  <c r="N19" i="2" s="1"/>
  <c r="N20" i="2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N69" i="2"/>
  <c r="M70" i="2"/>
  <c r="N70" i="2" s="1"/>
  <c r="M71" i="2"/>
  <c r="N71" i="2" s="1"/>
  <c r="M72" i="2"/>
  <c r="N72" i="2" s="1"/>
  <c r="M3" i="2"/>
  <c r="N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K35" i="2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3" i="2"/>
  <c r="K3" i="2" s="1"/>
  <c r="F8" i="3"/>
  <c r="F12" i="3"/>
  <c r="F11" i="3"/>
  <c r="F10" i="3"/>
  <c r="F9" i="3"/>
  <c r="F7" i="3"/>
  <c r="I109" i="1"/>
  <c r="I111" i="1" s="1"/>
  <c r="F13" i="3" l="1"/>
  <c r="F144" i="6"/>
  <c r="H74" i="2"/>
  <c r="F72" i="2"/>
  <c r="F71" i="2"/>
  <c r="F70" i="2"/>
  <c r="F69" i="2"/>
  <c r="F67" i="2"/>
  <c r="F68" i="2"/>
  <c r="F66" i="2"/>
  <c r="F65" i="2"/>
  <c r="H76" i="2" l="1"/>
  <c r="H1" i="2" s="1"/>
  <c r="F64" i="2"/>
  <c r="F63" i="2"/>
  <c r="F62" i="2"/>
  <c r="F59" i="2" l="1"/>
  <c r="F60" i="2"/>
  <c r="F61" i="2"/>
  <c r="F56" i="2"/>
  <c r="F57" i="2"/>
  <c r="F5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38" i="2"/>
  <c r="F21" i="2"/>
  <c r="F22" i="2"/>
  <c r="F17" i="2"/>
  <c r="F10" i="2"/>
  <c r="F9" i="2"/>
  <c r="F8" i="2"/>
  <c r="F5" i="2"/>
  <c r="F6" i="2"/>
  <c r="F4" i="2"/>
  <c r="F3" i="2"/>
  <c r="F37" i="2" l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0" i="2"/>
  <c r="F19" i="2"/>
  <c r="F18" i="2"/>
  <c r="F16" i="2"/>
  <c r="F15" i="2"/>
  <c r="F14" i="2"/>
  <c r="F13" i="2"/>
  <c r="F12" i="2"/>
  <c r="F11" i="2"/>
  <c r="F7" i="2"/>
  <c r="F74" i="2" l="1"/>
  <c r="F76" i="2" s="1"/>
  <c r="F1" i="2" s="1"/>
  <c r="I1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 l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 l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09" i="1" l="1"/>
  <c r="G111" i="1" s="1"/>
  <c r="G1" i="1"/>
</calcChain>
</file>

<file path=xl/sharedStrings.xml><?xml version="1.0" encoding="utf-8"?>
<sst xmlns="http://schemas.openxmlformats.org/spreadsheetml/2006/main" count="3119" uniqueCount="476">
  <si>
    <t>FC - Factura</t>
  </si>
  <si>
    <t>Chile</t>
  </si>
  <si>
    <t>Estudio Especial / Audit Express</t>
  </si>
  <si>
    <t>Laboratorio Andrómaco</t>
  </si>
  <si>
    <t>Close-Up APH Targeting - Información</t>
  </si>
  <si>
    <t>noviembre</t>
  </si>
  <si>
    <t>Close Up Rep´s</t>
  </si>
  <si>
    <t>Integrador Analyzer</t>
  </si>
  <si>
    <t>Sfnet Rep´s Hosting</t>
  </si>
  <si>
    <t>diciembre</t>
  </si>
  <si>
    <t>Sfnet Rep´s Licencia Uso</t>
  </si>
  <si>
    <t>Laboratorio DyM</t>
  </si>
  <si>
    <t>Retail Market</t>
  </si>
  <si>
    <t>Territorial Data</t>
  </si>
  <si>
    <t>Ecuador</t>
  </si>
  <si>
    <t>ITF Labomed Farmacéutica</t>
  </si>
  <si>
    <t>Novo Nordisk</t>
  </si>
  <si>
    <t>EXELTIS</t>
  </si>
  <si>
    <t>MEGALABS ( PHARMA INVESTI)</t>
  </si>
  <si>
    <t>Ferrer Chile</t>
  </si>
  <si>
    <t>Boehringer</t>
  </si>
  <si>
    <t>Merck S.A.</t>
  </si>
  <si>
    <t/>
  </si>
  <si>
    <t>Laboratorio Bagó</t>
  </si>
  <si>
    <t>Axon Pharma</t>
  </si>
  <si>
    <t>Synthon</t>
  </si>
  <si>
    <t>LABORATORIO CHILE</t>
  </si>
  <si>
    <t>GlaxoSmithKline</t>
  </si>
  <si>
    <t>GENOMMA LAB</t>
  </si>
  <si>
    <t>EUROFARMA</t>
  </si>
  <si>
    <t>Productos Farmaceuticos Medipharm</t>
  </si>
  <si>
    <t>FARMOQUIMICA</t>
  </si>
  <si>
    <t>Tecnofarma</t>
  </si>
  <si>
    <t>Allergan</t>
  </si>
  <si>
    <t>P&amp;G</t>
  </si>
  <si>
    <t>FECHA</t>
  </si>
  <si>
    <t>DOCTO</t>
  </si>
  <si>
    <t>NÚMERO</t>
  </si>
  <si>
    <t>LABORATORIO</t>
  </si>
  <si>
    <t>T/C</t>
  </si>
  <si>
    <t>MONTO $</t>
  </si>
  <si>
    <t>MONTO USD</t>
  </si>
  <si>
    <t>CENTRO COSTO</t>
  </si>
  <si>
    <t>UNIDAD DE NEGOCIO</t>
  </si>
  <si>
    <t>AUDITORIA</t>
  </si>
  <si>
    <t>CRM</t>
  </si>
  <si>
    <t>REGIÓN</t>
  </si>
  <si>
    <t>SALES AUDIT</t>
  </si>
  <si>
    <t>EDICIÓN</t>
  </si>
  <si>
    <t>enero</t>
  </si>
  <si>
    <t>Saval</t>
  </si>
  <si>
    <t>PERU</t>
  </si>
  <si>
    <t>GUATEMALA</t>
  </si>
  <si>
    <t>BOLIVIA</t>
  </si>
  <si>
    <t>ECUADOR</t>
  </si>
  <si>
    <t>PARAGUAY</t>
  </si>
  <si>
    <t>PANAMA</t>
  </si>
  <si>
    <t>EL SALVADOR</t>
  </si>
  <si>
    <t>Laboratorio Recalcine</t>
  </si>
  <si>
    <t>SALES FARMA, HOSTING</t>
  </si>
  <si>
    <t>SALES FARMA, LICENCIA DE USO</t>
  </si>
  <si>
    <t>SALES FARMA, IMP. P/USUARIO</t>
  </si>
  <si>
    <t>CRM2</t>
  </si>
  <si>
    <t>FRESENIUS-KABI</t>
  </si>
  <si>
    <t>ONE SHOT</t>
  </si>
  <si>
    <t>Laboratorio Pasteur</t>
  </si>
  <si>
    <t>GALDERMA</t>
  </si>
  <si>
    <t>último trimestre 2022</t>
  </si>
  <si>
    <t>HEEL</t>
  </si>
  <si>
    <t>Febrero</t>
  </si>
  <si>
    <t>GALENICUM</t>
  </si>
  <si>
    <t>Costa Rica</t>
  </si>
  <si>
    <t>HONDURAS</t>
  </si>
  <si>
    <t>NICARAGUA</t>
  </si>
  <si>
    <t>LUNDBECK</t>
  </si>
  <si>
    <t>24 col</t>
  </si>
  <si>
    <t>Ok</t>
  </si>
  <si>
    <t>Diferencia</t>
  </si>
  <si>
    <t>Etiquetas de fila</t>
  </si>
  <si>
    <t>Total general</t>
  </si>
  <si>
    <t>Suma de MONTO $</t>
  </si>
  <si>
    <t>EMPRESA</t>
  </si>
  <si>
    <t>070101</t>
  </si>
  <si>
    <t>CCOSTO</t>
  </si>
  <si>
    <t>(Varios elementos)</t>
  </si>
  <si>
    <t>UNID_NEG</t>
  </si>
  <si>
    <t>Suma de FEB_LOC</t>
  </si>
  <si>
    <t>BO</t>
  </si>
  <si>
    <t>CE</t>
  </si>
  <si>
    <t>CH</t>
  </si>
  <si>
    <t>EC</t>
  </si>
  <si>
    <t>PA</t>
  </si>
  <si>
    <t>PE</t>
  </si>
  <si>
    <t>CC</t>
  </si>
  <si>
    <t>UN</t>
  </si>
  <si>
    <t>DIFERENCIA EN CAMBIO</t>
  </si>
  <si>
    <t>Diferencia de cambio</t>
  </si>
  <si>
    <t>017</t>
  </si>
  <si>
    <t>17</t>
  </si>
  <si>
    <t>Diferencia de Cambio</t>
  </si>
  <si>
    <t>DIFERENCIA DE CAMBIO</t>
  </si>
  <si>
    <t>Prorrateo</t>
  </si>
  <si>
    <t>20</t>
  </si>
  <si>
    <t>A Prorratear</t>
  </si>
  <si>
    <t>Prorrateo G.Martinez</t>
  </si>
  <si>
    <t>21</t>
  </si>
  <si>
    <t>AUDITORÍA</t>
  </si>
  <si>
    <t>Auditoría</t>
  </si>
  <si>
    <t>AUD</t>
  </si>
  <si>
    <t>01</t>
  </si>
  <si>
    <t>AVT</t>
  </si>
  <si>
    <t>Auditoría de Ventas</t>
  </si>
  <si>
    <t>03</t>
  </si>
  <si>
    <t>CONSULTORÍA</t>
  </si>
  <si>
    <t>Consultoría</t>
  </si>
  <si>
    <t>CON</t>
  </si>
  <si>
    <t>09</t>
  </si>
  <si>
    <t>Consultoria</t>
  </si>
  <si>
    <t>I/E Financieros</t>
  </si>
  <si>
    <t>FIN</t>
  </si>
  <si>
    <t>15</t>
  </si>
  <si>
    <t>INDIRECTOS</t>
  </si>
  <si>
    <t>Indirectos</t>
  </si>
  <si>
    <t>IND</t>
  </si>
  <si>
    <t>14</t>
  </si>
  <si>
    <t>INTERNACIONAL</t>
  </si>
  <si>
    <t>Internacional</t>
  </si>
  <si>
    <t>INT</t>
  </si>
  <si>
    <t>16</t>
  </si>
  <si>
    <t>Intercompany</t>
  </si>
  <si>
    <t>Net Médica</t>
  </si>
  <si>
    <t>NME</t>
  </si>
  <si>
    <t>12</t>
  </si>
  <si>
    <t>NetMédica</t>
  </si>
  <si>
    <t>Nuevos Negocios</t>
  </si>
  <si>
    <t>NNE</t>
  </si>
  <si>
    <t>90</t>
  </si>
  <si>
    <t>Otros Servicios de AUD</t>
  </si>
  <si>
    <t>OSA</t>
  </si>
  <si>
    <t>02</t>
  </si>
  <si>
    <t>Otros Servicios Auditoría</t>
  </si>
  <si>
    <t>Otros Servicios Tecnologia</t>
  </si>
  <si>
    <t>OST</t>
  </si>
  <si>
    <t>08</t>
  </si>
  <si>
    <t>Otros Servicios Tecnología</t>
  </si>
  <si>
    <t>Pesquisa</t>
  </si>
  <si>
    <t>PES</t>
  </si>
  <si>
    <t>10</t>
  </si>
  <si>
    <t>TECNOLOGÍA</t>
  </si>
  <si>
    <t>SfNet Reps</t>
  </si>
  <si>
    <t>SF2</t>
  </si>
  <si>
    <t>05</t>
  </si>
  <si>
    <t>sfNet2</t>
  </si>
  <si>
    <t>SF2-SFNET REPS//TEC.</t>
  </si>
  <si>
    <t>Tecnología</t>
  </si>
  <si>
    <t>TEC</t>
  </si>
  <si>
    <t>04</t>
  </si>
  <si>
    <t>sfNet</t>
  </si>
  <si>
    <t>Descripción Diario</t>
  </si>
  <si>
    <t>Descripción local</t>
  </si>
  <si>
    <t>CC local</t>
  </si>
  <si>
    <t>DIFERNCIA DE CAMBIO</t>
  </si>
  <si>
    <t>5035</t>
  </si>
  <si>
    <t>DiferenciadeCambio</t>
  </si>
  <si>
    <t>Close-Up Market - Información</t>
  </si>
  <si>
    <t>A01001</t>
  </si>
  <si>
    <t>0101</t>
  </si>
  <si>
    <t>Close-Up Market</t>
  </si>
  <si>
    <t>Close-Up Market - Software</t>
  </si>
  <si>
    <t>A01002</t>
  </si>
  <si>
    <t>CUP APH TARG - INFO</t>
  </si>
  <si>
    <t>Close-Up APH Targeting - Información</t>
  </si>
  <si>
    <t>A02001</t>
  </si>
  <si>
    <t>0102</t>
  </si>
  <si>
    <t>Close-Up Targeting</t>
  </si>
  <si>
    <t>Close-Up APH Targeting - Software</t>
  </si>
  <si>
    <t>A02002</t>
  </si>
  <si>
    <t>CLOSE-UP REPS</t>
  </si>
  <si>
    <t>Close-Up Rep's</t>
  </si>
  <si>
    <t>A03001</t>
  </si>
  <si>
    <t>0103</t>
  </si>
  <si>
    <t>Pharma Mix</t>
  </si>
  <si>
    <t>A04001</t>
  </si>
  <si>
    <t>0105</t>
  </si>
  <si>
    <t>Int. Pharma Mix</t>
  </si>
  <si>
    <t>Pharma Mix Focus</t>
  </si>
  <si>
    <t>A05001</t>
  </si>
  <si>
    <t>0106</t>
  </si>
  <si>
    <t>Int. Analyzer</t>
  </si>
  <si>
    <t>Pharma Mix Focus PPC</t>
  </si>
  <si>
    <t>A06001</t>
  </si>
  <si>
    <t>Prescriber's</t>
  </si>
  <si>
    <t>A07001</t>
  </si>
  <si>
    <t>0107</t>
  </si>
  <si>
    <t>Pharma Delivery</t>
  </si>
  <si>
    <t>A08001</t>
  </si>
  <si>
    <t>0194</t>
  </si>
  <si>
    <t>PharmaDelivery</t>
  </si>
  <si>
    <t>ANALYZER</t>
  </si>
  <si>
    <t>Integrador Analyzer</t>
  </si>
  <si>
    <t>A09001</t>
  </si>
  <si>
    <t>TERRITORIAL DATA</t>
  </si>
  <si>
    <t>Territorial Data</t>
  </si>
  <si>
    <t>A09002</t>
  </si>
  <si>
    <t>0303</t>
  </si>
  <si>
    <t>Close-UpTerritorialData(TD)</t>
  </si>
  <si>
    <t>RETAIL MARKET</t>
  </si>
  <si>
    <t>Retail Market</t>
  </si>
  <si>
    <t>A09003</t>
  </si>
  <si>
    <t>0302</t>
  </si>
  <si>
    <t>Close-UpRetailMarket(RM)</t>
  </si>
  <si>
    <t>Quick Data</t>
  </si>
  <si>
    <t>A20001</t>
  </si>
  <si>
    <t>0203</t>
  </si>
  <si>
    <t>Hospital Report</t>
  </si>
  <si>
    <t>A20002</t>
  </si>
  <si>
    <t>0204</t>
  </si>
  <si>
    <t>Data Mart O.S. - Implementación</t>
  </si>
  <si>
    <t>A20003</t>
  </si>
  <si>
    <t>0205</t>
  </si>
  <si>
    <t>Data Mart O.S. - Implementation</t>
  </si>
  <si>
    <t>Data Mart O.S. - Lic. de Uso</t>
  </si>
  <si>
    <t>A20004</t>
  </si>
  <si>
    <t>0206</t>
  </si>
  <si>
    <t>Data Mart O.S. - Fee</t>
  </si>
  <si>
    <t>Recepta</t>
  </si>
  <si>
    <t>A21001</t>
  </si>
  <si>
    <t>0191</t>
  </si>
  <si>
    <t>Publimark</t>
  </si>
  <si>
    <t>A21002</t>
  </si>
  <si>
    <t>ADMINISTRACION</t>
  </si>
  <si>
    <t>Administración</t>
  </si>
  <si>
    <t>G01111</t>
  </si>
  <si>
    <t>G01701</t>
  </si>
  <si>
    <t>Gerencia General</t>
  </si>
  <si>
    <t>G02111</t>
  </si>
  <si>
    <t>GerenciaComercial</t>
  </si>
  <si>
    <t>GERENCIA COMERCIAL</t>
  </si>
  <si>
    <t>Gerencia Comercial</t>
  </si>
  <si>
    <t>G03111</t>
  </si>
  <si>
    <t>SERV.CLIENTE</t>
  </si>
  <si>
    <t>Servicio al Cliente</t>
  </si>
  <si>
    <t>G03211</t>
  </si>
  <si>
    <t>ServicioalCliente</t>
  </si>
  <si>
    <t>Comercial</t>
  </si>
  <si>
    <t>G03311</t>
  </si>
  <si>
    <t>MICROFILM - FOTOCOP</t>
  </si>
  <si>
    <t>Microfilm - Fotocopias</t>
  </si>
  <si>
    <t>G04111</t>
  </si>
  <si>
    <t>Panel PXS (Ex Microfilm-Fotocopias)</t>
  </si>
  <si>
    <t>Data Entry</t>
  </si>
  <si>
    <t>G04112</t>
  </si>
  <si>
    <t>DataEntry</t>
  </si>
  <si>
    <t>CAPTURA ELECT.</t>
  </si>
  <si>
    <t>Captura Electrónica</t>
  </si>
  <si>
    <t>G04121</t>
  </si>
  <si>
    <t>CapturaElectrónica</t>
  </si>
  <si>
    <t>Pharmacy BI</t>
  </si>
  <si>
    <t>G04122</t>
  </si>
  <si>
    <t>PharmacyBI</t>
  </si>
  <si>
    <t>Fichero Médico</t>
  </si>
  <si>
    <t>G04211</t>
  </si>
  <si>
    <t>FicheroMédico</t>
  </si>
  <si>
    <t>Fichero de Producto</t>
  </si>
  <si>
    <t>G04221</t>
  </si>
  <si>
    <t>FicherodeProducto</t>
  </si>
  <si>
    <t>Sistemas Productivos</t>
  </si>
  <si>
    <t>G04311</t>
  </si>
  <si>
    <t>SistemasProductivos</t>
  </si>
  <si>
    <t>PROD. Y LOGÍSTICA</t>
  </si>
  <si>
    <t>Producción &amp; Logística</t>
  </si>
  <si>
    <t>G04411</t>
  </si>
  <si>
    <t>Producción&amp;Logística</t>
  </si>
  <si>
    <t>Desarrollo Auditorías</t>
  </si>
  <si>
    <t>G04511</t>
  </si>
  <si>
    <t>DesarrolloAuditorías PXS / Vtas.</t>
  </si>
  <si>
    <t>PANEL DEMANDA</t>
  </si>
  <si>
    <t>Panel Demanda</t>
  </si>
  <si>
    <t>G05015</t>
  </si>
  <si>
    <t>Auditoria de vengas</t>
  </si>
  <si>
    <t>G05016</t>
  </si>
  <si>
    <t>DIFERENCIA CAMBIO PO</t>
  </si>
  <si>
    <t>G05035</t>
  </si>
  <si>
    <t>Impuesto a la renta</t>
  </si>
  <si>
    <t>G05037</t>
  </si>
  <si>
    <t>Impuesto a la Renta</t>
  </si>
  <si>
    <t>SF AUT. - MANTEN.</t>
  </si>
  <si>
    <t>Sales Force Automatización - Mantenimiento</t>
  </si>
  <si>
    <t>G05111</t>
  </si>
  <si>
    <t>sfNet-Mantenimiento</t>
  </si>
  <si>
    <t>Sales Force Automatización - Desarrollo</t>
  </si>
  <si>
    <t>G05121</t>
  </si>
  <si>
    <t>sfNet-Desarrollo</t>
  </si>
  <si>
    <t>Pharmaceutical BI - Mantenimiento</t>
  </si>
  <si>
    <t>G05211</t>
  </si>
  <si>
    <t>Business Intelligence</t>
  </si>
  <si>
    <t>Pharmaceutical BI - Desarrollo</t>
  </si>
  <si>
    <t>G05221</t>
  </si>
  <si>
    <t>AUDITORIA DE VENTAS</t>
  </si>
  <si>
    <t>Auditoria de Ventas</t>
  </si>
  <si>
    <t>G05231</t>
  </si>
  <si>
    <t>G05311</t>
  </si>
  <si>
    <t>Infraestructura de Sistemas</t>
  </si>
  <si>
    <t>G06111</t>
  </si>
  <si>
    <t>InfraestructuradeSistemas</t>
  </si>
  <si>
    <t>G07111</t>
  </si>
  <si>
    <t>Recursos Humanos</t>
  </si>
  <si>
    <t>G07211</t>
  </si>
  <si>
    <t>RecursosHumanos</t>
  </si>
  <si>
    <t>Egresos Fiscales</t>
  </si>
  <si>
    <t>G08111</t>
  </si>
  <si>
    <t>EgresosFiscales</t>
  </si>
  <si>
    <t>Egresos No Operativos</t>
  </si>
  <si>
    <t>G09111</t>
  </si>
  <si>
    <t>EgresosNoOperativos</t>
  </si>
  <si>
    <t>Egresos Extraordinarios</t>
  </si>
  <si>
    <t>G10111</t>
  </si>
  <si>
    <t>EgresosExtraordinarios</t>
  </si>
  <si>
    <t>GASTOS EXP. E IMP.</t>
  </si>
  <si>
    <t>Gastos de Exp. e Imp.</t>
  </si>
  <si>
    <t>G11111</t>
  </si>
  <si>
    <t>GastosdeExp.eImp.</t>
  </si>
  <si>
    <t>G11112</t>
  </si>
  <si>
    <t>Egresos Contables</t>
  </si>
  <si>
    <t>G12111</t>
  </si>
  <si>
    <t>Panel Nuevos Negocios</t>
  </si>
  <si>
    <t>GO5231</t>
  </si>
  <si>
    <t>Panel Pesquisa</t>
  </si>
  <si>
    <t>Otros Ingresos</t>
  </si>
  <si>
    <t>I01001</t>
  </si>
  <si>
    <t>OtrosIngresos</t>
  </si>
  <si>
    <t>Estudio Especial</t>
  </si>
  <si>
    <t>S01001</t>
  </si>
  <si>
    <t>0201</t>
  </si>
  <si>
    <t>Estudio Especial / Audit Express</t>
  </si>
  <si>
    <t>OTROS SERV. AUDIT.</t>
  </si>
  <si>
    <t>S01002</t>
  </si>
  <si>
    <t>Licencias Sybase</t>
  </si>
  <si>
    <t>S01003</t>
  </si>
  <si>
    <t>Exp. Datos Close Up - Pharmasoft</t>
  </si>
  <si>
    <t>S01004</t>
  </si>
  <si>
    <t>SERVICIOS DE CONSULT</t>
  </si>
  <si>
    <t>Consultoría en Auditoría</t>
  </si>
  <si>
    <t>S01115</t>
  </si>
  <si>
    <t>0901</t>
  </si>
  <si>
    <t>Help Desk</t>
  </si>
  <si>
    <t>S02001</t>
  </si>
  <si>
    <t>0406</t>
  </si>
  <si>
    <t>sfNet - Help Desk</t>
  </si>
  <si>
    <t>S02002</t>
  </si>
  <si>
    <t>0804</t>
  </si>
  <si>
    <t>sfNet- Servicios</t>
  </si>
  <si>
    <t>T00408</t>
  </si>
  <si>
    <t>0408</t>
  </si>
  <si>
    <t>sfNet - Servicios</t>
  </si>
  <si>
    <t>Sales Force Net ASP - Implementación</t>
  </si>
  <si>
    <t>T01001</t>
  </si>
  <si>
    <t>0401</t>
  </si>
  <si>
    <t>sfNet - Implementation</t>
  </si>
  <si>
    <t>Sales Force Net ASP - Lic. de Uso</t>
  </si>
  <si>
    <t>T01002</t>
  </si>
  <si>
    <t>0402</t>
  </si>
  <si>
    <t>sfNet - User license</t>
  </si>
  <si>
    <t>Sales Force Net In House - Implementación</t>
  </si>
  <si>
    <t>T01003</t>
  </si>
  <si>
    <t>Sales Force Net In House - Lic. de Uso</t>
  </si>
  <si>
    <t>T01004</t>
  </si>
  <si>
    <t>Sales Force X - Farma - Implementación</t>
  </si>
  <si>
    <t>T01005</t>
  </si>
  <si>
    <t>Sales Force X - Farma - Lic. de Uso</t>
  </si>
  <si>
    <t>T01006</t>
  </si>
  <si>
    <t>Sfnet Reps-Implementación</t>
  </si>
  <si>
    <t>T01007</t>
  </si>
  <si>
    <t>0501</t>
  </si>
  <si>
    <t>sfNetReps - Implementation</t>
  </si>
  <si>
    <t>Sfnet reps-licencia de uso</t>
  </si>
  <si>
    <t>T01008</t>
  </si>
  <si>
    <t>0502</t>
  </si>
  <si>
    <t>sfNetReps - User License</t>
  </si>
  <si>
    <t>Sfnet reps-Hosting</t>
  </si>
  <si>
    <t>T01009</t>
  </si>
  <si>
    <t>0506</t>
  </si>
  <si>
    <t>sfNetReps-Hosting</t>
  </si>
  <si>
    <t>SFN REP´S - IMPLEMEN</t>
  </si>
  <si>
    <t>SFN Rep´s Implementación</t>
  </si>
  <si>
    <t>T01010</t>
  </si>
  <si>
    <t>SFN REP´S - USER LIC</t>
  </si>
  <si>
    <t>SFN Rep´s User License</t>
  </si>
  <si>
    <t>T01011</t>
  </si>
  <si>
    <t>SFN REP´S - HOSTING</t>
  </si>
  <si>
    <t>SFN Rep´s Hosting</t>
  </si>
  <si>
    <t>T01012</t>
  </si>
  <si>
    <t>Sfnet Rep´s Training</t>
  </si>
  <si>
    <t>T01013</t>
  </si>
  <si>
    <t>0507</t>
  </si>
  <si>
    <t>sfNetReps-Training</t>
  </si>
  <si>
    <t>CLOSE-UP CALL-MOD.AD</t>
  </si>
  <si>
    <t>Close-up Call-Mod adicionales</t>
  </si>
  <si>
    <t>T01014</t>
  </si>
  <si>
    <t>Sales Farma - Additional Modules</t>
  </si>
  <si>
    <t>Pharmaceutical BI ASP - Implementación</t>
  </si>
  <si>
    <t>T02001</t>
  </si>
  <si>
    <t>0703</t>
  </si>
  <si>
    <t>Pharmaceutical BI - Implementation</t>
  </si>
  <si>
    <t>Pharmaceutical BI ASP - Lic. de Uso</t>
  </si>
  <si>
    <t>T02002</t>
  </si>
  <si>
    <t>0704</t>
  </si>
  <si>
    <t>Pharmaceutical BI - Fee</t>
  </si>
  <si>
    <t>Pharmaceutical BI In House - Implementación</t>
  </si>
  <si>
    <t>T02003</t>
  </si>
  <si>
    <t>Pharmaceutical BI In House - Lic. de Uso</t>
  </si>
  <si>
    <t>T02004</t>
  </si>
  <si>
    <t>Lider File NT - Implementación</t>
  </si>
  <si>
    <t>T03001</t>
  </si>
  <si>
    <t>0801</t>
  </si>
  <si>
    <t>Lider File NT - Implementation</t>
  </si>
  <si>
    <t>Lider File NT - Lic. de Uso</t>
  </si>
  <si>
    <t>T03002</t>
  </si>
  <si>
    <t>0802</t>
  </si>
  <si>
    <t>Lider File NT - Fee</t>
  </si>
  <si>
    <t>Lider File NT Excel - Implementación</t>
  </si>
  <si>
    <t>T03003</t>
  </si>
  <si>
    <t>Lider File NT Excel - Lic. de Uso</t>
  </si>
  <si>
    <t>T03004</t>
  </si>
  <si>
    <t>A02003</t>
  </si>
  <si>
    <t>0109</t>
  </si>
  <si>
    <t>Sales Force X - Farma - Hosting</t>
  </si>
  <si>
    <t>T01015</t>
  </si>
  <si>
    <t>Centroamérica</t>
  </si>
  <si>
    <t>Informe Facturación</t>
  </si>
  <si>
    <t>Contabilidad</t>
  </si>
  <si>
    <t>ML</t>
  </si>
  <si>
    <t>USD</t>
  </si>
  <si>
    <t>ASPEN</t>
  </si>
  <si>
    <t>TRIMESTRE 10/22</t>
  </si>
  <si>
    <t>TRIMESTRE 01/23</t>
  </si>
  <si>
    <t>TRIMESTRE 04/23</t>
  </si>
  <si>
    <t>TRIMESTRE 07/23</t>
  </si>
  <si>
    <t>DENTAID</t>
  </si>
  <si>
    <t>DEMANDA, CONSUMO</t>
  </si>
  <si>
    <t>CUATRIMESTRAL 03/23</t>
  </si>
  <si>
    <t>ORGANON COMERCIALIZADORA</t>
  </si>
  <si>
    <t>AÑO 2023</t>
  </si>
  <si>
    <t>NOVARTIS</t>
  </si>
  <si>
    <t>TRIMESTRE 03/23</t>
  </si>
  <si>
    <t>ASTRAZENECA</t>
  </si>
  <si>
    <t>marzo</t>
  </si>
  <si>
    <t>DR. REDDYS</t>
  </si>
  <si>
    <t>TRIMESTRE DIC 22</t>
  </si>
  <si>
    <t>FERRING</t>
  </si>
  <si>
    <t>TRIMESTRE MARZO 23</t>
  </si>
  <si>
    <t>PISA</t>
  </si>
  <si>
    <t>DEUTSCHE PHARMA</t>
  </si>
  <si>
    <t>Milab</t>
  </si>
  <si>
    <t>BAYER</t>
  </si>
  <si>
    <t>ABBVIE</t>
  </si>
  <si>
    <t>NC- Nota de Créditos</t>
  </si>
  <si>
    <t>anula factura 4313</t>
  </si>
  <si>
    <t>Sales Force X - Farma - Implementación</t>
  </si>
  <si>
    <t>Close-Up Dashboard</t>
  </si>
  <si>
    <t>0310</t>
  </si>
  <si>
    <t>T00310</t>
  </si>
  <si>
    <t>UN INT</t>
  </si>
  <si>
    <t>CC INT</t>
  </si>
  <si>
    <t>Dashboard Geo-Analyzer</t>
  </si>
  <si>
    <t>Dashboard Auditoria PXS</t>
  </si>
  <si>
    <t>Otros Servicios Demanda</t>
  </si>
  <si>
    <t xml:space="preserve">abril </t>
  </si>
  <si>
    <t>MAVER</t>
  </si>
  <si>
    <t>one shot</t>
  </si>
  <si>
    <t>trimestre marzo 2023</t>
  </si>
  <si>
    <t>MERCK SHARP &amp; DOHME</t>
  </si>
  <si>
    <t>PFIZER</t>
  </si>
  <si>
    <t>GADOR</t>
  </si>
  <si>
    <t>anula factura 4388</t>
  </si>
  <si>
    <t>anula factura 4389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</si>
</sst>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&quot;$&quot;\ * #,##0.00_-;\-&quot;$&quot;\ * #,##0.00_-;_-&quot;$&quot;\ * &quot;-&quot;??_-;_-@_-"/>
    <numFmt numFmtId="166" formatCode="_-* #,##0_-;\-* #,##0_-;_-* &quot;-&quot;??_-;_-@_-"/>
    <numFmt numFmtId="167" formatCode="_ [$$-340A]* #,##0_ ;_ [$$-340A]* \-#,##0_ ;_ [$$-340A]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4">
    <xf numFmtId="0" fontId="0" fillId="0" borderId="0" xfId="0"/>
    <xf numFmtId="14" fontId="3" fillId="0" borderId="1" xfId="0" applyNumberFormat="1" applyFont="1" applyBorder="1"/>
    <xf numFmtId="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3" fontId="4" fillId="0" borderId="1" xfId="1" applyNumberFormat="1" applyFont="1" applyBorder="1"/>
    <xf numFmtId="3" fontId="4" fillId="0" borderId="1" xfId="1" applyNumberFormat="1" applyFont="1" applyBorder="1" applyAlignment="1">
      <alignment horizontal="right"/>
    </xf>
    <xf numFmtId="165" fontId="4" fillId="0" borderId="1" xfId="2" applyFont="1" applyBorder="1"/>
    <xf numFmtId="3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3" fontId="4" fillId="0" borderId="1" xfId="1" applyNumberFormat="1" applyFont="1" applyFill="1" applyBorder="1"/>
    <xf numFmtId="3" fontId="4" fillId="0" borderId="1" xfId="1" applyNumberFormat="1" applyFont="1" applyFill="1" applyBorder="1" applyAlignment="1">
      <alignment horizontal="right"/>
    </xf>
    <xf numFmtId="17" fontId="4" fillId="0" borderId="1" xfId="0" applyNumberFormat="1" applyFont="1" applyBorder="1"/>
    <xf numFmtId="3" fontId="4" fillId="2" borderId="1" xfId="1" applyNumberFormat="1" applyFont="1" applyFill="1" applyBorder="1" applyAlignment="1">
      <alignment horizontal="right"/>
    </xf>
    <xf numFmtId="0" fontId="4" fillId="3" borderId="1" xfId="0" applyFont="1" applyFill="1" applyBorder="1"/>
    <xf numFmtId="0" fontId="0" fillId="0" borderId="0" xfId="0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4" fontId="4" fillId="0" borderId="2" xfId="0" applyNumberFormat="1" applyFont="1" applyBorder="1"/>
    <xf numFmtId="0" fontId="4" fillId="0" borderId="2" xfId="0" applyFont="1" applyBorder="1" applyAlignment="1">
      <alignment horizontal="center"/>
    </xf>
    <xf numFmtId="3" fontId="4" fillId="0" borderId="2" xfId="1" applyNumberFormat="1" applyFont="1" applyFill="1" applyBorder="1" applyAlignment="1">
      <alignment horizontal="right"/>
    </xf>
    <xf numFmtId="3" fontId="0" fillId="0" borderId="0" xfId="0" applyNumberFormat="1"/>
    <xf numFmtId="165" fontId="4" fillId="0" borderId="2" xfId="2" applyFont="1" applyFill="1" applyBorder="1"/>
    <xf numFmtId="166" fontId="0" fillId="0" borderId="0" xfId="3" applyNumberFormat="1" applyFont="1"/>
    <xf numFmtId="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/>
    <xf numFmtId="0" fontId="0" fillId="0" borderId="0" xfId="0" quotePrefix="1"/>
    <xf numFmtId="0" fontId="0" fillId="4" borderId="0" xfId="0" applyFill="1"/>
    <xf numFmtId="0" fontId="4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3" fontId="4" fillId="0" borderId="0" xfId="1" applyNumberFormat="1" applyFont="1" applyFill="1" applyBorder="1" applyAlignment="1">
      <alignment horizontal="right"/>
    </xf>
    <xf numFmtId="165" fontId="4" fillId="0" borderId="0" xfId="2" applyFont="1" applyFill="1" applyBorder="1"/>
    <xf numFmtId="3" fontId="4" fillId="0" borderId="0" xfId="1" applyNumberFormat="1" applyFont="1" applyBorder="1" applyAlignment="1">
      <alignment horizontal="right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right"/>
    </xf>
    <xf numFmtId="14" fontId="3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3" fontId="4" fillId="0" borderId="3" xfId="1" applyNumberFormat="1" applyFont="1" applyFill="1" applyBorder="1" applyAlignment="1">
      <alignment horizontal="right"/>
    </xf>
    <xf numFmtId="4" fontId="4" fillId="0" borderId="4" xfId="0" applyNumberFormat="1" applyFont="1" applyBorder="1"/>
    <xf numFmtId="0" fontId="4" fillId="0" borderId="1" xfId="1" applyNumberFormat="1" applyFont="1" applyBorder="1" applyAlignment="1">
      <alignment horizontal="right"/>
    </xf>
    <xf numFmtId="166" fontId="4" fillId="0" borderId="1" xfId="3" applyNumberFormat="1" applyFont="1" applyBorder="1" applyAlignment="1">
      <alignment horizontal="right"/>
    </xf>
    <xf numFmtId="166" fontId="4" fillId="2" borderId="1" xfId="3" applyNumberFormat="1" applyFont="1" applyFill="1" applyBorder="1" applyAlignment="1">
      <alignment horizontal="right"/>
    </xf>
    <xf numFmtId="166" fontId="4" fillId="0" borderId="0" xfId="3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4" fontId="4" fillId="0" borderId="3" xfId="0" applyNumberFormat="1" applyFont="1" applyBorder="1"/>
    <xf numFmtId="1" fontId="0" fillId="0" borderId="0" xfId="0" applyNumberFormat="1"/>
  </cellXfs>
  <cellStyles count="4">
    <cellStyle name="Millares" xfId="3" builtinId="3"/>
    <cellStyle name="Millares 2" xfId="1" xr:uid="{A989B737-81BE-4C23-802A-EB5A970DDFF9}"/>
    <cellStyle name="Moneda 2" xfId="2" xr:uid="{72A5C0BC-6DA2-4DBD-944D-D6EEBCFF744D}"/>
    <cellStyle name="Normal" xfId="0" builtinId="0"/>
  </cellStyles>
  <dxfs count="3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numFmt numFmtId="166" formatCode="_-* #,##0_-;\-* #,##0_-;_-* &quot;-&quot;??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torr/Desktop/2022_24%20col%20Totv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Torres Fernández" refreshedDate="45014.369825462963" createdVersion="8" refreshedVersion="8" minRefreshableVersion="3" recordCount="70" xr:uid="{F5F8E3DA-9329-458F-B494-04E16F7A37BC}">
  <cacheSource type="worksheet">
    <worksheetSource ref="A2:O72" sheet="FEBRERO 2023"/>
  </cacheSource>
  <cacheFields count="11">
    <cacheField name="FECHA" numFmtId="14">
      <sharedItems containsSemiMixedTypes="0" containsNonDate="0" containsDate="1" containsString="0" minDate="2023-02-10T00:00:00" maxDate="2023-03-01T00:00:00"/>
    </cacheField>
    <cacheField name="DOCTO" numFmtId="4">
      <sharedItems/>
    </cacheField>
    <cacheField name="NÚMERO" numFmtId="0">
      <sharedItems containsSemiMixedTypes="0" containsString="0" containsNumber="1" containsInteger="1" minValue="4271" maxValue="4300" count="30"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</sharedItems>
    </cacheField>
    <cacheField name="REGIÓN" numFmtId="0">
      <sharedItems count="11">
        <s v="Chile"/>
        <s v="PERU"/>
        <s v="ECUADOR"/>
        <s v="PARAGUAY"/>
        <s v="EL SALVADOR"/>
        <s v="PANAMA"/>
        <s v="GUATEMALA"/>
        <s v="BOLIVIA"/>
        <s v="Costa Rica"/>
        <s v="HONDURAS"/>
        <s v="NICARAGUA"/>
      </sharedItems>
    </cacheField>
    <cacheField name="LABORATORIO" numFmtId="0">
      <sharedItems/>
    </cacheField>
    <cacheField name="MONTO $" numFmtId="3">
      <sharedItems containsSemiMixedTypes="0" containsString="0" containsNumber="1" minValue="68257.272599999997" maxValue="8806156.5600000005"/>
    </cacheField>
    <cacheField name="T/C" numFmtId="165">
      <sharedItems containsSemiMixedTypes="0" containsString="0" containsNumber="1" minValue="780" maxValue="866.28"/>
    </cacheField>
    <cacheField name="MONTO USD" numFmtId="0">
      <sharedItems containsSemiMixedTypes="0" containsString="0" containsNumber="1" minValue="82.114999999999995" maxValue="10594"/>
    </cacheField>
    <cacheField name="CENTRO COSTO" numFmtId="0">
      <sharedItems/>
    </cacheField>
    <cacheField name="UNIDAD DE NEGOCIO" numFmtId="0">
      <sharedItems/>
    </cacheField>
    <cacheField name="EDICIÓ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Torres Fernández" refreshedDate="45014.370168402776" createdVersion="8" refreshedVersion="8" minRefreshableVersion="3" recordCount="617" xr:uid="{4B821F52-5D6F-4AC6-81B1-1AB69DCAC4A8}">
  <cacheSource type="worksheet">
    <worksheetSource ref="A1:AQ618" sheet="Feb-23" r:id="rId2"/>
  </cacheSource>
  <cacheFields count="43">
    <cacheField name="EMPRESA" numFmtId="0">
      <sharedItems count="30">
        <s v="090101"/>
        <s v="010101"/>
        <s v="060101"/>
        <s v="100101"/>
        <s v="020101"/>
        <s v="020201"/>
        <s v="990101"/>
        <s v="880102"/>
        <s v="270101"/>
        <s v="190101"/>
        <s v="070101"/>
        <s v="120101"/>
        <s v="140101"/>
        <s v="200101"/>
        <s v="280101"/>
        <s v="030101"/>
        <s v="110101"/>
        <s v="010201"/>
        <s v="280301"/>
        <s v="010401"/>
        <s v="750501"/>
        <s v="750101"/>
        <s v="280201"/>
        <s v="750401"/>
        <s v="760101"/>
        <s v="780201"/>
        <s v="780101"/>
        <s v="880101"/>
        <s v="060201"/>
        <s v="030201"/>
      </sharedItems>
    </cacheField>
    <cacheField name="DESCEMPR" numFmtId="0">
      <sharedItems/>
    </cacheField>
    <cacheField name="CCOSTO" numFmtId="0">
      <sharedItems count="57">
        <s v=""/>
        <s v="0101"/>
        <s v="0102"/>
        <s v="0103"/>
        <s v="0104"/>
        <s v="0106"/>
        <s v="0107"/>
        <s v="0108"/>
        <s v="0109"/>
        <s v="0201"/>
        <s v="0202"/>
        <s v="0203"/>
        <s v="0206"/>
        <s v="0301"/>
        <s v="0302"/>
        <s v="0303"/>
        <s v="0304"/>
        <s v="0305"/>
        <s v="0306"/>
        <s v="0307"/>
        <s v="0308"/>
        <s v="0309"/>
        <s v="0310"/>
        <s v="0311"/>
        <s v="0312"/>
        <s v="0401"/>
        <s v="0402"/>
        <s v="0403"/>
        <s v="0404"/>
        <s v="0405"/>
        <s v="0406"/>
        <s v="0408"/>
        <s v="0501"/>
        <s v="0502"/>
        <s v="0503"/>
        <s v="0504"/>
        <s v="0506"/>
        <s v="0507"/>
        <s v="0508"/>
        <s v="0701"/>
        <s v="0702"/>
        <s v="0704"/>
        <s v="0803"/>
        <s v="0901"/>
        <s v="1001"/>
        <s v="1002"/>
        <s v="1101"/>
        <s v="1301"/>
        <s v="1401"/>
        <s v="1501"/>
        <s v="1601"/>
        <s v="1701"/>
        <s v="1801"/>
        <s v="1802"/>
        <s v="1803"/>
        <s v="1804"/>
        <s v="1805"/>
      </sharedItems>
    </cacheField>
    <cacheField name="DESCCC" numFmtId="0">
      <sharedItems/>
    </cacheField>
    <cacheField name="IMPUTACION" numFmtId="0">
      <sharedItems/>
    </cacheField>
    <cacheField name="DESCCTA" numFmtId="0">
      <sharedItems/>
    </cacheField>
    <cacheField name="GRP2" numFmtId="0">
      <sharedItems/>
    </cacheField>
    <cacheField name="DESC_GRP2" numFmtId="0">
      <sharedItems/>
    </cacheField>
    <cacheField name="GRP3" numFmtId="0">
      <sharedItems/>
    </cacheField>
    <cacheField name="DESC_GRP3" numFmtId="0">
      <sharedItems/>
    </cacheField>
    <cacheField name="GRP4" numFmtId="0">
      <sharedItems/>
    </cacheField>
    <cacheField name="DESC_GRP4" numFmtId="0">
      <sharedItems/>
    </cacheField>
    <cacheField name="UNID_NEG" numFmtId="0">
      <sharedItems count="16">
        <s v=""/>
        <s v="01"/>
        <s v="03"/>
        <s v="14"/>
        <s v="02"/>
        <s v="05"/>
        <s v="13"/>
        <s v="04"/>
        <s v="09"/>
        <s v="07"/>
        <s v="18"/>
        <s v="10"/>
        <s v="11"/>
        <s v="15"/>
        <s v="16"/>
        <s v="17"/>
      </sharedItems>
    </cacheField>
    <cacheField name="DESCUN" numFmtId="0">
      <sharedItems/>
    </cacheField>
    <cacheField name="REGION" numFmtId="0">
      <sharedItems count="18">
        <s v=""/>
        <s v="ES"/>
        <s v="CO"/>
        <s v="BR"/>
        <s v="EC"/>
        <s v="CE"/>
        <s v="ME"/>
        <s v="PA"/>
        <s v="UR"/>
        <s v="BO"/>
        <s v="PE"/>
        <s v="AR"/>
        <s v="CH"/>
        <s v="US"/>
        <s v="RA"/>
        <s v="IN"/>
        <s v="PP"/>
        <s v="RE"/>
      </sharedItems>
    </cacheField>
    <cacheField name="DESREG" numFmtId="0">
      <sharedItems/>
    </cacheField>
    <cacheField name="TIPO_IMPU" numFmtId="0">
      <sharedItems/>
    </cacheField>
    <cacheField name="ENE_USD" numFmtId="0">
      <sharedItems containsSemiMixedTypes="0" containsString="0" containsNumber="1" minValue="-559432.47" maxValue="171600"/>
    </cacheField>
    <cacheField name="FEB_USD" numFmtId="0">
      <sharedItems containsSemiMixedTypes="0" containsString="0" containsNumber="1" minValue="-417778" maxValue="412120.64"/>
    </cacheField>
    <cacheField name="MAR_USD" numFmtId="0">
      <sharedItems containsSemiMixedTypes="0" containsString="0" containsNumber="1" containsInteger="1" minValue="0" maxValue="0"/>
    </cacheField>
    <cacheField name="ABR_USD" numFmtId="0">
      <sharedItems containsSemiMixedTypes="0" containsString="0" containsNumber="1" containsInteger="1" minValue="0" maxValue="0"/>
    </cacheField>
    <cacheField name="MAY_USD" numFmtId="0">
      <sharedItems containsSemiMixedTypes="0" containsString="0" containsNumber="1" containsInteger="1" minValue="0" maxValue="0"/>
    </cacheField>
    <cacheField name="JUN_USD" numFmtId="0">
      <sharedItems containsSemiMixedTypes="0" containsString="0" containsNumber="1" containsInteger="1" minValue="0" maxValue="0"/>
    </cacheField>
    <cacheField name="JUL_USD" numFmtId="0">
      <sharedItems containsSemiMixedTypes="0" containsString="0" containsNumber="1" containsInteger="1" minValue="0" maxValue="0"/>
    </cacheField>
    <cacheField name="AGO_USD" numFmtId="0">
      <sharedItems containsSemiMixedTypes="0" containsString="0" containsNumber="1" containsInteger="1" minValue="0" maxValue="0"/>
    </cacheField>
    <cacheField name="SEP_USD" numFmtId="0">
      <sharedItems containsSemiMixedTypes="0" containsString="0" containsNumber="1" containsInteger="1" minValue="0" maxValue="0"/>
    </cacheField>
    <cacheField name="OCT_USD" numFmtId="0">
      <sharedItems containsSemiMixedTypes="0" containsString="0" containsNumber="1" containsInteger="1" minValue="0" maxValue="0"/>
    </cacheField>
    <cacheField name="NOV_USD" numFmtId="0">
      <sharedItems containsSemiMixedTypes="0" containsString="0" containsNumber="1" containsInteger="1" minValue="0" maxValue="0"/>
    </cacheField>
    <cacheField name="DIC_USD" numFmtId="0">
      <sharedItems containsSemiMixedTypes="0" containsString="0" containsNumber="1" containsInteger="1" minValue="0" maxValue="0"/>
    </cacheField>
    <cacheField name="TOTAL_USD" numFmtId="0">
      <sharedItems containsSemiMixedTypes="0" containsString="0" containsNumber="1" minValue="-881127" maxValue="320119.46000000002"/>
    </cacheField>
    <cacheField name="ENE_LOC" numFmtId="0">
      <sharedItems containsSemiMixedTypes="0" containsString="0" containsNumber="1" minValue="-324787527.62" maxValue="720347.63"/>
    </cacheField>
    <cacheField name="FEB_LOC" numFmtId="0">
      <sharedItems containsSemiMixedTypes="0" containsString="0" containsNumber="1" minValue="-572045815.63" maxValue="71857885"/>
    </cacheField>
    <cacheField name="MAR_LOC" numFmtId="0">
      <sharedItems containsSemiMixedTypes="0" containsString="0" containsNumber="1" containsInteger="1" minValue="0" maxValue="0"/>
    </cacheField>
    <cacheField name="ABR_LOC" numFmtId="0">
      <sharedItems containsSemiMixedTypes="0" containsString="0" containsNumber="1" containsInteger="1" minValue="0" maxValue="0"/>
    </cacheField>
    <cacheField name="MAY_LOC" numFmtId="0">
      <sharedItems containsSemiMixedTypes="0" containsString="0" containsNumber="1" containsInteger="1" minValue="0" maxValue="0"/>
    </cacheField>
    <cacheField name="JUN_LOC" numFmtId="0">
      <sharedItems containsSemiMixedTypes="0" containsString="0" containsNumber="1" containsInteger="1" minValue="0" maxValue="0"/>
    </cacheField>
    <cacheField name="JUL_LOC" numFmtId="0">
      <sharedItems containsSemiMixedTypes="0" containsString="0" containsNumber="1" containsInteger="1" minValue="0" maxValue="0"/>
    </cacheField>
    <cacheField name="AGO_LOC" numFmtId="0">
      <sharedItems containsSemiMixedTypes="0" containsString="0" containsNumber="1" containsInteger="1" minValue="0" maxValue="0"/>
    </cacheField>
    <cacheField name="SEP_LOC" numFmtId="0">
      <sharedItems containsSemiMixedTypes="0" containsString="0" containsNumber="1" containsInteger="1" minValue="0" maxValue="0"/>
    </cacheField>
    <cacheField name="OCT_LOC" numFmtId="0">
      <sharedItems containsSemiMixedTypes="0" containsString="0" containsNumber="1" containsInteger="1" minValue="0" maxValue="0"/>
    </cacheField>
    <cacheField name="NOV_LOC" numFmtId="0">
      <sharedItems containsSemiMixedTypes="0" containsString="0" containsNumber="1" containsInteger="1" minValue="0" maxValue="0"/>
    </cacheField>
    <cacheField name="DIC_LOC" numFmtId="0">
      <sharedItems containsSemiMixedTypes="0" containsString="0" containsNumber="1" containsInteger="1" minValue="0" maxValue="0"/>
    </cacheField>
    <cacheField name="TOTAL_LOC" numFmtId="0">
      <sharedItems containsSemiMixedTypes="0" containsString="0" containsNumber="1" minValue="-896833343.25" maxValue="2709387.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d v="2023-02-10T00:00:00"/>
    <s v="FC - Factura"/>
    <x v="0"/>
    <x v="0"/>
    <s v="HEEL"/>
    <n v="644693.90535000002"/>
    <n v="810.37"/>
    <n v="795.55499999999995"/>
    <s v="SALES FARMA, HOSTING"/>
    <s v="CRM2"/>
    <s v="enero"/>
  </r>
  <r>
    <d v="2023-02-10T00:00:00"/>
    <s v="FC - Factura"/>
    <x v="0"/>
    <x v="0"/>
    <s v="HEEL"/>
    <n v="532498.17885000003"/>
    <n v="810.37"/>
    <n v="657.10500000000002"/>
    <s v="SALES FARMA, LICENCIA DE USO"/>
    <s v="CRM2"/>
    <s v="enero"/>
  </r>
  <r>
    <d v="2023-02-10T00:00:00"/>
    <s v="FC - Factura"/>
    <x v="1"/>
    <x v="0"/>
    <s v="HEEL"/>
    <n v="644693.90535000002"/>
    <n v="810.37"/>
    <n v="795.55499999999995"/>
    <s v="SALES FARMA, HOSTING"/>
    <s v="CRM2"/>
    <s v="Febrero"/>
  </r>
  <r>
    <d v="2023-02-10T00:00:00"/>
    <s v="FC - Factura"/>
    <x v="1"/>
    <x v="0"/>
    <s v="HEEL"/>
    <n v="532498.17885000003"/>
    <n v="810.37"/>
    <n v="657.10500000000002"/>
    <s v="SALES FARMA, LICENCIA DE USO"/>
    <s v="CRM2"/>
    <s v="Febrero"/>
  </r>
  <r>
    <d v="2023-02-14T00:00:00"/>
    <s v="FC - Factura"/>
    <x v="2"/>
    <x v="0"/>
    <s v="GALENICUM"/>
    <n v="2200588"/>
    <n v="846.38"/>
    <n v="2600"/>
    <s v="Estudio Especial / Audit Express"/>
    <s v="AUDITORIA"/>
    <s v="ONE SHOT"/>
  </r>
  <r>
    <d v="2023-02-14T00:00:00"/>
    <s v="FC - Factura"/>
    <x v="3"/>
    <x v="0"/>
    <s v="Laboratorio Andrómaco"/>
    <n v="2971553.6587900002"/>
    <n v="793.79"/>
    <n v="3743.5010000000002"/>
    <s v="Close-Up APH Targeting - Información"/>
    <s v="AUDITORIA"/>
    <s v="enero"/>
  </r>
  <r>
    <d v="2023-02-14T00:00:00"/>
    <s v="FC - Factura"/>
    <x v="3"/>
    <x v="0"/>
    <s v="Laboratorio Andrómaco"/>
    <n v="564345.00049999997"/>
    <n v="793.79"/>
    <n v="710.95"/>
    <s v="Close Up Rep´s"/>
    <s v="AUDITORIA"/>
    <s v="enero"/>
  </r>
  <r>
    <d v="2023-02-14T00:00:00"/>
    <s v="FC - Factura"/>
    <x v="3"/>
    <x v="0"/>
    <s v="Laboratorio Andrómaco"/>
    <n v="555971.30978999997"/>
    <n v="793.79"/>
    <n v="700.40099999999995"/>
    <s v="Integrador Analyzer"/>
    <s v="AUDITORIA"/>
    <s v="enero"/>
  </r>
  <r>
    <d v="2023-02-15T00:00:00"/>
    <s v="FC - Factura"/>
    <x v="4"/>
    <x v="0"/>
    <s v="ITF Labomed Farmacéutica"/>
    <n v="2493998.91"/>
    <n v="789.49"/>
    <n v="3159"/>
    <s v="Sfnet Rep´s Licencia Uso"/>
    <s v="CRM"/>
    <s v="Febrero"/>
  </r>
  <r>
    <d v="2023-02-15T00:00:00"/>
    <s v="FC - Factura"/>
    <x v="5"/>
    <x v="0"/>
    <s v="EXELTIS"/>
    <n v="1139234.07"/>
    <n v="789.49"/>
    <n v="1443"/>
    <s v="Sfnet Rep´s Licencia Uso"/>
    <s v="CRM"/>
    <s v="Febrero"/>
  </r>
  <r>
    <d v="2023-02-15T00:00:00"/>
    <s v="FC - Factura"/>
    <x v="5"/>
    <x v="0"/>
    <s v="EXELTIS"/>
    <n v="356059.99"/>
    <n v="789.49"/>
    <n v="451"/>
    <s v="Sfnet Rep´s Hosting"/>
    <s v="CRM"/>
    <s v="Febrero"/>
  </r>
  <r>
    <d v="2023-02-15T00:00:00"/>
    <s v="FC - Factura"/>
    <x v="6"/>
    <x v="0"/>
    <s v="EXELTIS"/>
    <n v="714488.45"/>
    <n v="789.49"/>
    <n v="905"/>
    <s v="Close-Up APH Targeting - Información"/>
    <s v="AUDITORIA"/>
    <s v="enero"/>
  </r>
  <r>
    <d v="2023-02-15T00:00:00"/>
    <s v="FC - Factura"/>
    <x v="6"/>
    <x v="0"/>
    <s v="EXELTIS"/>
    <n v="307901.09999999998"/>
    <n v="789.49"/>
    <n v="390"/>
    <s v="Close Up Rep´s"/>
    <s v="AUDITORIA"/>
    <s v="enero"/>
  </r>
  <r>
    <d v="2023-02-15T00:00:00"/>
    <s v="FC - Factura"/>
    <x v="6"/>
    <x v="0"/>
    <s v="EXELTIS"/>
    <n v="304016.80920000002"/>
    <n v="789.49"/>
    <n v="385.08"/>
    <s v="Integrador Analyzer"/>
    <s v="AUDITORIA"/>
    <s v="enero"/>
  </r>
  <r>
    <d v="2023-02-16T00:00:00"/>
    <s v="FC - Factura"/>
    <x v="7"/>
    <x v="0"/>
    <s v="Laboratorio Recalcine"/>
    <n v="1188930"/>
    <n v="792.62"/>
    <n v="1500"/>
    <s v="Estudio Especial / Audit Express"/>
    <s v="AUDITORIA"/>
    <s v="ONE SHOT"/>
  </r>
  <r>
    <d v="2023-02-16T00:00:00"/>
    <s v="FC - Factura"/>
    <x v="8"/>
    <x v="0"/>
    <s v="GENOMMA LAB"/>
    <n v="924987.54"/>
    <n v="792.62"/>
    <n v="1167"/>
    <s v="Retail Market"/>
    <s v="SALES AUDIT"/>
    <s v="enero"/>
  </r>
  <r>
    <d v="2023-02-16T00:00:00"/>
    <s v="FC - Factura"/>
    <x v="9"/>
    <x v="0"/>
    <s v="FARMOQUIMICA"/>
    <n v="355093.76000000001"/>
    <n v="792.62"/>
    <n v="448"/>
    <s v="Dashboard"/>
    <s v="AUDITORIA"/>
    <s v="enero"/>
  </r>
  <r>
    <d v="2023-02-16T00:00:00"/>
    <s v="FC - Factura"/>
    <x v="9"/>
    <x v="0"/>
    <s v="FARMOQUIMICA"/>
    <n v="443867.2"/>
    <n v="792.62"/>
    <n v="560"/>
    <s v="Estudio Especial / Audit Express"/>
    <s v="AUDITORIA"/>
    <s v="enero"/>
  </r>
  <r>
    <d v="2023-02-16T00:00:00"/>
    <s v="FC - Factura"/>
    <x v="9"/>
    <x v="0"/>
    <s v="FARMOQUIMICA"/>
    <n v="288513.68"/>
    <n v="792.62"/>
    <n v="364"/>
    <s v="Retail Market"/>
    <s v="SALES AUDIT"/>
    <s v="enero"/>
  </r>
  <r>
    <d v="2023-02-16T00:00:00"/>
    <s v="FC - Factura"/>
    <x v="9"/>
    <x v="0"/>
    <s v="FARMOQUIMICA"/>
    <n v="288513.68"/>
    <n v="792.62"/>
    <n v="364"/>
    <s v="Territorial Data"/>
    <s v="SALES AUDIT"/>
    <s v="enero"/>
  </r>
  <r>
    <d v="2023-02-16T00:00:00"/>
    <s v="FC - Factura"/>
    <x v="10"/>
    <x v="0"/>
    <s v="Tecnofarma"/>
    <n v="2271339.7982000001"/>
    <n v="792.62"/>
    <n v="2865.61"/>
    <s v="Close-Up APH Targeting - Información"/>
    <s v="AUDITORIA"/>
    <s v="enero"/>
  </r>
  <r>
    <d v="2023-02-16T00:00:00"/>
    <s v="FC - Factura"/>
    <x v="10"/>
    <x v="0"/>
    <s v="Tecnofarma"/>
    <n v="1009480.8319999999"/>
    <n v="792.62"/>
    <n v="1273.5999999999999"/>
    <s v="Close Up Rep´s"/>
    <s v="AUDITORIA"/>
    <s v="enero"/>
  </r>
  <r>
    <d v="2023-02-16T00:00:00"/>
    <s v="FC - Factura"/>
    <x v="10"/>
    <x v="0"/>
    <s v="Tecnofarma"/>
    <n v="280421.02980000002"/>
    <n v="792.62"/>
    <n v="353.79"/>
    <s v="Integrador Analyzer"/>
    <s v="AUDITORIA"/>
    <s v="enero"/>
  </r>
  <r>
    <d v="2023-02-16T00:00:00"/>
    <s v="FC - Factura"/>
    <x v="11"/>
    <x v="0"/>
    <s v="Allergan"/>
    <n v="472290"/>
    <n v="780"/>
    <n v="605.5"/>
    <s v="Retail Market"/>
    <s v="SALES AUDIT"/>
    <s v="enero"/>
  </r>
  <r>
    <d v="2023-02-16T00:00:00"/>
    <s v="FC - Factura"/>
    <x v="11"/>
    <x v="0"/>
    <s v="Allergan"/>
    <n v="413010"/>
    <n v="780"/>
    <n v="529.5"/>
    <s v="Territorial Data"/>
    <s v="SALES AUDIT"/>
    <s v="enero"/>
  </r>
  <r>
    <d v="2023-02-16T00:00:00"/>
    <s v="FC - Factura"/>
    <x v="12"/>
    <x v="0"/>
    <s v="ITF Labomed Farmacéutica"/>
    <n v="766657.79999999993"/>
    <n v="866.28"/>
    <n v="885"/>
    <s v="Retail Market"/>
    <s v="SALES AUDIT"/>
    <s v="enero"/>
  </r>
  <r>
    <d v="2023-02-16T00:00:00"/>
    <s v="FC - Factura"/>
    <x v="12"/>
    <x v="0"/>
    <s v="ITF Labomed Farmacéutica"/>
    <n v="1013548.4662799999"/>
    <n v="866.28"/>
    <n v="1170.001"/>
    <s v="Territorial Data"/>
    <s v="SALES AUDIT"/>
    <s v="enero"/>
  </r>
  <r>
    <d v="2023-02-16T00:00:00"/>
    <s v="FC - Factura"/>
    <x v="13"/>
    <x v="0"/>
    <s v="P&amp;G"/>
    <n v="1098090"/>
    <n v="830"/>
    <n v="1323"/>
    <s v="Close-Up APH Targeting - Información"/>
    <s v="AUDITORIA"/>
    <s v="diciembre"/>
  </r>
  <r>
    <d v="2023-02-16T00:00:00"/>
    <s v="FC - Factura"/>
    <x v="13"/>
    <x v="0"/>
    <s v="P&amp;G"/>
    <n v="258960"/>
    <n v="830"/>
    <n v="312"/>
    <s v="Close Up Rep´s"/>
    <s v="AUDITORIA"/>
    <s v="diciembre"/>
  </r>
  <r>
    <d v="2023-02-16T00:00:00"/>
    <s v="FC - Factura"/>
    <x v="13"/>
    <x v="0"/>
    <s v="P&amp;G"/>
    <n v="581205.01"/>
    <n v="830"/>
    <n v="700.24699999999996"/>
    <s v="Integrador Analyzer"/>
    <s v="AUDITORIA"/>
    <s v="diciembre"/>
  </r>
  <r>
    <d v="2023-02-17T00:00:00"/>
    <s v="FC - Factura"/>
    <x v="14"/>
    <x v="0"/>
    <s v="Laboratorio DyM"/>
    <n v="476610"/>
    <n v="794.35"/>
    <n v="600"/>
    <s v="SALES FARMA, HOSTING"/>
    <s v="CRM2"/>
    <s v="Febrero"/>
  </r>
  <r>
    <d v="2023-02-17T00:00:00"/>
    <s v="FC - Factura"/>
    <x v="14"/>
    <x v="0"/>
    <s v="Laboratorio DyM"/>
    <n v="476610"/>
    <n v="794.35"/>
    <n v="600"/>
    <s v="SALES FARMA, LICENCIA DE USO"/>
    <s v="CRM2"/>
    <s v="Febrero"/>
  </r>
  <r>
    <d v="2023-02-17T00:00:00"/>
    <s v="FC - Factura"/>
    <x v="14"/>
    <x v="0"/>
    <s v="Laboratorio DyM"/>
    <n v="363017.95"/>
    <n v="794.35"/>
    <n v="457"/>
    <s v="SALES FARMA, IMP. P/USUARIO"/>
    <s v="CUOTA 10 DE 24"/>
    <s v="Febrero"/>
  </r>
  <r>
    <d v="2023-02-17T00:00:00"/>
    <s v="FC - Factura"/>
    <x v="15"/>
    <x v="0"/>
    <s v="Laboratorio Pasteur"/>
    <n v="645012.20000000007"/>
    <n v="794.35"/>
    <n v="812"/>
    <s v="Sfnet Rep´s Hosting"/>
    <s v="CRM"/>
    <s v="Febrero"/>
  </r>
  <r>
    <d v="2023-02-17T00:00:00"/>
    <s v="FC - Factura"/>
    <x v="15"/>
    <x v="0"/>
    <s v="Laboratorio Pasteur"/>
    <n v="1036626.75"/>
    <n v="794.35"/>
    <n v="1305"/>
    <s v="Sfnet Rep´s Licencia Uso"/>
    <s v="CRM"/>
    <s v="Febrero"/>
  </r>
  <r>
    <d v="2023-02-21T00:00:00"/>
    <s v="FC - Factura"/>
    <x v="16"/>
    <x v="0"/>
    <s v="Saval"/>
    <n v="1537875.6666000001"/>
    <n v="791.7"/>
    <n v="1942.498"/>
    <s v="Close-Up APH Targeting - Información"/>
    <s v="AUDITORIA"/>
    <s v="enero"/>
  </r>
  <r>
    <d v="2023-02-21T00:00:00"/>
    <s v="FC - Factura"/>
    <x v="16"/>
    <x v="0"/>
    <s v="Saval"/>
    <n v="427123.73339999997"/>
    <n v="791.7"/>
    <n v="539.50199999999995"/>
    <s v="Integrador Analyzer"/>
    <s v="AUDITORIA"/>
    <s v="enero"/>
  </r>
  <r>
    <d v="2023-02-21T00:00:00"/>
    <s v="FC - Factura"/>
    <x v="17"/>
    <x v="1"/>
    <s v="Saval"/>
    <n v="1069816.2930000001"/>
    <n v="791.7"/>
    <n v="1351.29"/>
    <s v="Close-Up APH Targeting - Información"/>
    <s v="AUDITORIA"/>
    <s v="enero"/>
  </r>
  <r>
    <d v="2023-02-21T00:00:00"/>
    <s v="FC - Factura"/>
    <x v="17"/>
    <x v="1"/>
    <s v="Saval"/>
    <n v="167159.538"/>
    <n v="791.7"/>
    <n v="211.14"/>
    <s v="Close Up Rep´s"/>
    <s v="AUDITORIA"/>
    <s v="enero"/>
  </r>
  <r>
    <d v="2023-02-21T00:00:00"/>
    <s v="FC - Factura"/>
    <x v="17"/>
    <x v="1"/>
    <s v="Saval"/>
    <n v="278599.23"/>
    <n v="791.7"/>
    <n v="351.9"/>
    <s v="Integrador Analyzer"/>
    <s v="AUDITORIA"/>
    <s v="enero"/>
  </r>
  <r>
    <d v="2023-02-21T00:00:00"/>
    <s v="FC - Factura"/>
    <x v="18"/>
    <x v="2"/>
    <s v="Saval"/>
    <n v="1404140.1192000001"/>
    <n v="791.7"/>
    <n v="1773.576"/>
    <s v="Close-Up APH Targeting - Información"/>
    <s v="AUDITORIA"/>
    <s v="enero"/>
  </r>
  <r>
    <d v="2023-02-21T00:00:00"/>
    <s v="FC - Factura"/>
    <x v="18"/>
    <x v="2"/>
    <s v="Saval"/>
    <n v="320945.67959999997"/>
    <n v="791.7"/>
    <n v="405.38799999999998"/>
    <s v="Close Up Rep´s"/>
    <s v="AUDITORIA"/>
    <s v="enero"/>
  </r>
  <r>
    <d v="2023-02-21T00:00:00"/>
    <s v="FC - Factura"/>
    <x v="18"/>
    <x v="2"/>
    <s v="Saval"/>
    <n v="278572.31219999999"/>
    <n v="791.7"/>
    <n v="351.86599999999999"/>
    <s v="Integrador Analyzer"/>
    <s v="AUDITORIA"/>
    <s v="enero"/>
  </r>
  <r>
    <d v="2023-02-21T00:00:00"/>
    <s v="FC - Factura"/>
    <x v="19"/>
    <x v="3"/>
    <s v="Saval"/>
    <n v="1203548.6736000001"/>
    <n v="791.7"/>
    <n v="1520.2080000000001"/>
    <s v="Close-Up APH Targeting - Información"/>
    <s v="AUDITORIA"/>
    <s v="enero"/>
  </r>
  <r>
    <d v="2023-02-21T00:00:00"/>
    <s v="FC - Factura"/>
    <x v="19"/>
    <x v="3"/>
    <s v="Saval"/>
    <n v="153786.77496000001"/>
    <n v="791.7"/>
    <n v="194.24879999999999"/>
    <s v="Close Up Rep´s"/>
    <s v="AUDITORIA"/>
    <s v="enero"/>
  </r>
  <r>
    <d v="2023-02-21T00:00:00"/>
    <s v="FC - Factura"/>
    <x v="19"/>
    <x v="3"/>
    <s v="Saval"/>
    <n v="278577.8541"/>
    <n v="791.7"/>
    <n v="351.87299999999999"/>
    <s v="Integrador Analyzer"/>
    <s v="AUDITORIA"/>
    <s v="enero"/>
  </r>
  <r>
    <d v="2023-02-21T00:00:00"/>
    <s v="FC - Factura"/>
    <x v="20"/>
    <x v="0"/>
    <s v="MEGALABS ( PHARMA INVESTI)"/>
    <n v="1425060"/>
    <n v="791.7"/>
    <n v="1800"/>
    <s v="Retail Market"/>
    <s v="SALES AUDIT"/>
    <s v="enero"/>
  </r>
  <r>
    <d v="2023-02-28T00:00:00"/>
    <s v="FC - Factura"/>
    <x v="21"/>
    <x v="0"/>
    <s v="MEGALABS ( PHARMA INVESTI)"/>
    <n v="2753066.88"/>
    <n v="831.24"/>
    <n v="3312"/>
    <s v="Close-Up APH Targeting - Información"/>
    <s v="AUDITORIA"/>
    <s v="enero"/>
  </r>
  <r>
    <d v="2023-02-28T00:00:00"/>
    <s v="FC - Factura"/>
    <x v="21"/>
    <x v="0"/>
    <s v="MEGALABS ( PHARMA INVESTI)"/>
    <n v="676629.36"/>
    <n v="831.24"/>
    <n v="814"/>
    <s v="Close Up Rep´s"/>
    <s v="AUDITORIA"/>
    <s v="enero"/>
  </r>
  <r>
    <d v="2023-02-28T00:00:00"/>
    <s v="FC - Factura"/>
    <x v="21"/>
    <x v="0"/>
    <s v="MEGALABS ( PHARMA INVESTI)"/>
    <n v="664992"/>
    <n v="831.24"/>
    <n v="800"/>
    <s v="Integrador Analyzer"/>
    <s v="AUDITORIA"/>
    <s v="enero"/>
  </r>
  <r>
    <d v="2023-02-28T00:00:00"/>
    <s v="FC - Factura"/>
    <x v="22"/>
    <x v="4"/>
    <s v="Saval"/>
    <n v="1140802.0884"/>
    <n v="831.24"/>
    <n v="1372.41"/>
    <s v="Close-Up APH Targeting - Información"/>
    <s v="AUDITORIA"/>
    <s v="enero"/>
  </r>
  <r>
    <d v="2023-02-28T00:00:00"/>
    <s v="FC - Factura"/>
    <x v="22"/>
    <x v="4"/>
    <s v="Saval"/>
    <n v="81903.739679999999"/>
    <n v="831.24"/>
    <n v="98.531999999999996"/>
    <s v="Close Up Rep´s"/>
    <s v="AUDITORIA"/>
    <s v="enero"/>
  </r>
  <r>
    <d v="2023-02-28T00:00:00"/>
    <s v="FC - Factura"/>
    <x v="22"/>
    <x v="4"/>
    <s v="Saval"/>
    <n v="195048.80351999999"/>
    <n v="831.24"/>
    <n v="234.648"/>
    <s v="Integrador Analyzer"/>
    <s v="AUDITORIA"/>
    <s v="enero"/>
  </r>
  <r>
    <d v="2023-02-28T00:00:00"/>
    <s v="FC - Factura"/>
    <x v="23"/>
    <x v="5"/>
    <s v="Saval"/>
    <n v="1140802.0884"/>
    <n v="831.24"/>
    <n v="1372.41"/>
    <s v="Close-Up APH Targeting - Información"/>
    <s v="AUDITORIA"/>
    <s v="enero"/>
  </r>
  <r>
    <d v="2023-02-28T00:00:00"/>
    <s v="FC - Factura"/>
    <x v="23"/>
    <x v="5"/>
    <s v="Saval"/>
    <n v="81903.739679999999"/>
    <n v="831.24"/>
    <n v="98.531999999999996"/>
    <s v="Close Up Rep´s"/>
    <s v="AUDITORIA"/>
    <s v="enero"/>
  </r>
  <r>
    <d v="2023-02-28T00:00:00"/>
    <s v="FC - Factura"/>
    <x v="23"/>
    <x v="5"/>
    <s v="Saval"/>
    <n v="195048.80351999999"/>
    <n v="831.24"/>
    <n v="234.648"/>
    <s v="Integrador Analyzer"/>
    <s v="AUDITORIA"/>
    <s v="enero"/>
  </r>
  <r>
    <d v="2023-02-28T00:00:00"/>
    <s v="FC - Factura"/>
    <x v="24"/>
    <x v="6"/>
    <s v="Saval"/>
    <n v="1140802.0884"/>
    <n v="831.24"/>
    <n v="1372.41"/>
    <s v="Close-Up APH Targeting - Información"/>
    <s v="AUDITORIA"/>
    <s v="enero"/>
  </r>
  <r>
    <d v="2023-02-28T00:00:00"/>
    <s v="FC - Factura"/>
    <x v="24"/>
    <x v="6"/>
    <s v="Saval"/>
    <n v="81903.739679999999"/>
    <n v="831.24"/>
    <n v="98.531999999999996"/>
    <s v="Close Up Rep´s"/>
    <s v="AUDITORIA"/>
    <s v="enero"/>
  </r>
  <r>
    <d v="2023-02-28T00:00:00"/>
    <s v="FC - Factura"/>
    <x v="24"/>
    <x v="6"/>
    <s v="Saval"/>
    <n v="195048.80351999999"/>
    <n v="831.24"/>
    <n v="234.648"/>
    <s v="Integrador Analyzer"/>
    <s v="AUDITORIA"/>
    <s v="enero"/>
  </r>
  <r>
    <d v="2023-02-28T00:00:00"/>
    <s v="FC - Factura"/>
    <x v="25"/>
    <x v="7"/>
    <s v="Saval"/>
    <n v="1652445.2707200001"/>
    <n v="831.24"/>
    <n v="1987.9280000000001"/>
    <s v="Close-Up APH Targeting - Información"/>
    <s v="AUDITORIA"/>
    <s v="enero"/>
  </r>
  <r>
    <d v="2023-02-28T00:00:00"/>
    <s v="FC - Factura"/>
    <x v="25"/>
    <x v="7"/>
    <s v="Saval"/>
    <n v="294875.74008000002"/>
    <n v="831.24"/>
    <n v="354.74200000000002"/>
    <s v="Close Up Rep´s"/>
    <s v="AUDITORIA"/>
    <s v="enero"/>
  </r>
  <r>
    <d v="2023-02-28T00:00:00"/>
    <s v="FC - Factura"/>
    <x v="25"/>
    <x v="7"/>
    <s v="Saval"/>
    <n v="292595.64876000001"/>
    <n v="831.24"/>
    <n v="351.99900000000002"/>
    <s v="Integrador Analyzer"/>
    <s v="AUDITORIA"/>
    <s v="enero"/>
  </r>
  <r>
    <d v="2023-02-28T00:00:00"/>
    <s v="FC - Factura"/>
    <x v="26"/>
    <x v="8"/>
    <s v="Saval"/>
    <n v="415940.02740000002"/>
    <n v="831.24"/>
    <n v="500.38499999999999"/>
    <s v="Close-Up APH Targeting - Información"/>
    <s v="AUDITORIA"/>
    <s v="enero"/>
  </r>
  <r>
    <d v="2023-02-28T00:00:00"/>
    <s v="FC - Factura"/>
    <x v="26"/>
    <x v="8"/>
    <s v="Saval"/>
    <n v="68257.272599999997"/>
    <n v="831.24"/>
    <n v="82.114999999999995"/>
    <s v="Close Up Rep´s"/>
    <s v="AUDITORIA"/>
    <s v="enero"/>
  </r>
  <r>
    <d v="2023-02-28T00:00:00"/>
    <s v="FC - Factura"/>
    <x v="27"/>
    <x v="9"/>
    <s v="Saval"/>
    <n v="415940.02740000002"/>
    <n v="831.24"/>
    <n v="500.38499999999999"/>
    <s v="Close-Up APH Targeting - Información"/>
    <s v="AUDITORIA"/>
    <s v="enero"/>
  </r>
  <r>
    <d v="2023-02-28T00:00:00"/>
    <s v="FC - Factura"/>
    <x v="27"/>
    <x v="9"/>
    <s v="Saval"/>
    <n v="68257.272599999997"/>
    <n v="831.24"/>
    <n v="82.114999999999995"/>
    <s v="Close Up Rep´s"/>
    <s v="AUDITORIA"/>
    <s v="enero"/>
  </r>
  <r>
    <d v="2023-02-28T00:00:00"/>
    <s v="FC - Factura"/>
    <x v="28"/>
    <x v="10"/>
    <s v="Saval"/>
    <n v="8806156.5600000005"/>
    <n v="831.24"/>
    <n v="10594"/>
    <s v="Estudio Especial / Audit Express"/>
    <s v="AUDITORIA"/>
    <s v="ONE SHOT"/>
  </r>
  <r>
    <d v="2023-02-28T00:00:00"/>
    <s v="FC - Factura"/>
    <x v="29"/>
    <x v="0"/>
    <s v="LUNDBECK"/>
    <n v="786353.04"/>
    <n v="831.24"/>
    <n v="946"/>
    <s v="Close-Up APH Targeting - Información"/>
    <s v="AUDITORIA"/>
    <s v="enero"/>
  </r>
  <r>
    <d v="2023-02-28T00:00:00"/>
    <s v="FC - Factura"/>
    <x v="29"/>
    <x v="0"/>
    <s v="LUNDBECK"/>
    <n v="154610.64000000001"/>
    <n v="831.24"/>
    <n v="186"/>
    <s v="Close Up Rep´s"/>
    <s v="AUDITORIA"/>
    <s v="enero"/>
  </r>
  <r>
    <d v="2023-02-28T00:00:00"/>
    <s v="FC - Factura"/>
    <x v="29"/>
    <x v="0"/>
    <s v="LUNDBECK"/>
    <n v="367408.08"/>
    <n v="831.24"/>
    <n v="442"/>
    <s v="Integrador Analyzer"/>
    <s v="AUDITORIA"/>
    <s v="ener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7">
  <r>
    <x v="0"/>
    <s v="PRESCRIPTION DATA DEL PERU S.A.C.        "/>
    <x v="0"/>
    <s v=""/>
    <s v="711101"/>
    <s v="CUENTAS DE CONTROL"/>
    <s v=""/>
    <s v=""/>
    <s v=""/>
    <s v=""/>
    <s v=""/>
    <s v=""/>
    <x v="0"/>
    <s v=""/>
    <x v="0"/>
    <s v=""/>
    <s v="DIREC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LOSE UP S.A.                            "/>
    <x v="0"/>
    <s v=""/>
    <s v="711101"/>
    <s v="CUENTAS DE CONTROL"/>
    <s v=""/>
    <s v=""/>
    <s v=""/>
    <s v=""/>
    <s v=""/>
    <s v=""/>
    <x v="0"/>
    <s v=""/>
    <x v="0"/>
    <s v=""/>
    <s v="DIREC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PRESCRIPTION DATA S.L.                   "/>
    <x v="1"/>
    <s v="CLOSE-UP MARKET"/>
    <s v="411101"/>
    <s v="VENTAS"/>
    <s v="1"/>
    <s v="VentasInternas"/>
    <s v="1"/>
    <s v="Ventas Internas"/>
    <s v="17"/>
    <s v=""/>
    <x v="1"/>
    <s v="AUDITORIA"/>
    <x v="1"/>
    <s v="ESPANA"/>
    <s v="DIRECTA"/>
    <n v="-20592"/>
    <n v="-9613.42"/>
    <n v="0"/>
    <n v="0"/>
    <n v="0"/>
    <n v="0"/>
    <n v="0"/>
    <n v="0"/>
    <n v="0"/>
    <n v="0"/>
    <n v="0"/>
    <n v="0"/>
    <n v="-30205.42"/>
    <n v="-19009"/>
    <n v="-9053.0400000000009"/>
    <n v="0"/>
    <n v="0"/>
    <n v="0"/>
    <n v="0"/>
    <n v="0"/>
    <n v="0"/>
    <n v="0"/>
    <n v="0"/>
    <n v="0"/>
    <n v="0"/>
    <n v="-28062.04"/>
  </r>
  <r>
    <x v="3"/>
    <s v="PHARMA MARKET                            "/>
    <x v="1"/>
    <s v="CLOSE-UP MARKET"/>
    <s v="411101"/>
    <s v="VENTAS"/>
    <s v="1"/>
    <s v="VentasInternas"/>
    <s v="1"/>
    <s v="Ventas Internas"/>
    <s v="17"/>
    <s v=""/>
    <x v="1"/>
    <s v="AUDITORIA"/>
    <x v="2"/>
    <s v="COLOMBIA"/>
    <s v="DIRECTA"/>
    <n v="-20.99"/>
    <n v="-20.99"/>
    <n v="0"/>
    <n v="0"/>
    <n v="0"/>
    <n v="0"/>
    <n v="0"/>
    <n v="0"/>
    <n v="0"/>
    <n v="0"/>
    <n v="0"/>
    <n v="0"/>
    <n v="-41.98"/>
    <n v="-98360.65"/>
    <n v="-103297.53"/>
    <n v="0"/>
    <n v="0"/>
    <n v="0"/>
    <n v="0"/>
    <n v="0"/>
    <n v="0"/>
    <n v="0"/>
    <n v="0"/>
    <n v="0"/>
    <n v="0"/>
    <n v="-201658.18"/>
  </r>
  <r>
    <x v="4"/>
    <s v="LEADER UP SISTEMAS LTDA                  "/>
    <x v="1"/>
    <s v="CLOSE-UP MARKET"/>
    <s v="411101"/>
    <s v="VENTAS"/>
    <s v="1"/>
    <s v="VentasInternas"/>
    <s v="1"/>
    <s v="Ventas Internas"/>
    <s v="17"/>
    <s v=""/>
    <x v="1"/>
    <s v="AUDITORIA"/>
    <x v="3"/>
    <s v="BRASIL"/>
    <s v="DIRECTA"/>
    <n v="-4960.92"/>
    <n v="-11205.33"/>
    <n v="0"/>
    <n v="0"/>
    <n v="0"/>
    <n v="0"/>
    <n v="0"/>
    <n v="0"/>
    <n v="0"/>
    <n v="0"/>
    <n v="0"/>
    <n v="0"/>
    <n v="-16166.25"/>
    <n v="-26161.15"/>
    <n v="-58235.4"/>
    <n v="0"/>
    <n v="0"/>
    <n v="0"/>
    <n v="0"/>
    <n v="0"/>
    <n v="0"/>
    <n v="0"/>
    <n v="0"/>
    <n v="0"/>
    <n v="0"/>
    <n v="-84396.55"/>
  </r>
  <r>
    <x v="5"/>
    <s v="PHARMA SERVICES COMERCIAL LTDA.          "/>
    <x v="1"/>
    <s v="CLOSE-UP MARKET"/>
    <s v="411101"/>
    <s v="VENTAS"/>
    <s v="1"/>
    <s v="VentasInternas"/>
    <s v="1"/>
    <s v="Ventas Internas"/>
    <s v="17"/>
    <s v=""/>
    <x v="1"/>
    <s v="AUDITORIA"/>
    <x v="3"/>
    <s v="BRASIL"/>
    <s v="DIRECTA"/>
    <n v="-9478.3700000000008"/>
    <n v="-13771.64"/>
    <n v="0"/>
    <n v="0"/>
    <n v="0"/>
    <n v="0"/>
    <n v="0"/>
    <n v="0"/>
    <n v="0"/>
    <n v="0"/>
    <n v="0"/>
    <n v="0"/>
    <n v="-23250.01"/>
    <n v="-48532.05"/>
    <n v="-71267.929999999993"/>
    <n v="0"/>
    <n v="0"/>
    <n v="0"/>
    <n v="0"/>
    <n v="0"/>
    <n v="0"/>
    <n v="0"/>
    <n v="0"/>
    <n v="0"/>
    <n v="0"/>
    <n v="-119799.98"/>
  </r>
  <r>
    <x v="6"/>
    <s v="CUPI                                     "/>
    <x v="1"/>
    <s v="CLOSE-UP MARKET"/>
    <s v="411101"/>
    <s v="VENTAS"/>
    <s v="1"/>
    <s v="VentasInternas"/>
    <s v="1"/>
    <s v="Ventas Internas"/>
    <s v="17"/>
    <s v=""/>
    <x v="1"/>
    <s v="AUDITORIA"/>
    <x v="4"/>
    <s v="ECUADOR"/>
    <s v="DIRECTA"/>
    <n v="-2536.1799999999998"/>
    <n v="883.43"/>
    <n v="0"/>
    <n v="0"/>
    <n v="0"/>
    <n v="0"/>
    <n v="0"/>
    <n v="0"/>
    <n v="0"/>
    <n v="0"/>
    <n v="0"/>
    <n v="0"/>
    <n v="-1652.75"/>
    <n v="-2536.1799999999998"/>
    <n v="883.43"/>
    <n v="0"/>
    <n v="0"/>
    <n v="0"/>
    <n v="0"/>
    <n v="0"/>
    <n v="0"/>
    <n v="0"/>
    <n v="0"/>
    <n v="0"/>
    <n v="0"/>
    <n v="-1652.75"/>
  </r>
  <r>
    <x v="6"/>
    <s v="CUPI                                     "/>
    <x v="1"/>
    <s v="CLOSE-UP MARKET"/>
    <s v="411103"/>
    <s v="VENTAS POR FACTURAR"/>
    <s v="2"/>
    <s v="Ventas Por facturar"/>
    <s v="2"/>
    <s v="Ventas Por facturar"/>
    <s v="17"/>
    <s v=""/>
    <x v="1"/>
    <s v="AUDITORIA"/>
    <x v="3"/>
    <s v="BRASIL"/>
    <s v="DIRECTA"/>
    <n v="-19517"/>
    <n v="22994"/>
    <n v="0"/>
    <n v="0"/>
    <n v="0"/>
    <n v="0"/>
    <n v="0"/>
    <n v="0"/>
    <n v="0"/>
    <n v="0"/>
    <n v="0"/>
    <n v="0"/>
    <n v="3477"/>
    <n v="-19517"/>
    <n v="22994"/>
    <n v="0"/>
    <n v="0"/>
    <n v="0"/>
    <n v="0"/>
    <n v="0"/>
    <n v="0"/>
    <n v="0"/>
    <n v="0"/>
    <n v="0"/>
    <n v="0"/>
    <n v="3477"/>
  </r>
  <r>
    <x v="6"/>
    <s v="CUPI                                     "/>
    <x v="1"/>
    <s v="CLOSE-UP MARKET"/>
    <s v="411103"/>
    <s v="VENTAS POR FACTURAR"/>
    <s v="2"/>
    <s v="Ventas Por facturar"/>
    <s v="2"/>
    <s v="Ventas Por facturar"/>
    <s v="17"/>
    <s v=""/>
    <x v="1"/>
    <s v="AUDITORIA"/>
    <x v="5"/>
    <s v="CENTROAMERICA"/>
    <s v="DIRECTA"/>
    <n v="-1806.54"/>
    <n v="1806.52"/>
    <n v="0"/>
    <n v="0"/>
    <n v="0"/>
    <n v="0"/>
    <n v="0"/>
    <n v="0"/>
    <n v="0"/>
    <n v="0"/>
    <n v="0"/>
    <n v="0"/>
    <n v="-0.02"/>
    <n v="-1806.54"/>
    <n v="1806.52"/>
    <n v="0"/>
    <n v="0"/>
    <n v="0"/>
    <n v="0"/>
    <n v="0"/>
    <n v="0"/>
    <n v="0"/>
    <n v="0"/>
    <n v="0"/>
    <n v="0"/>
    <n v="-0.02"/>
  </r>
  <r>
    <x v="6"/>
    <s v="CUPI                                     "/>
    <x v="1"/>
    <s v="CLOSE-UP MARKET"/>
    <s v="411103"/>
    <s v="VENTAS POR FACTURAR"/>
    <s v="2"/>
    <s v="Ventas Por facturar"/>
    <s v="2"/>
    <s v="Ventas Por facturar"/>
    <s v="17"/>
    <s v=""/>
    <x v="1"/>
    <s v="AUDITORIA"/>
    <x v="2"/>
    <s v="COLOMBIA"/>
    <s v="DIRECTA"/>
    <n v="-1633.05"/>
    <n v="1721.23"/>
    <n v="0"/>
    <n v="0"/>
    <n v="0"/>
    <n v="0"/>
    <n v="0"/>
    <n v="0"/>
    <n v="0"/>
    <n v="0"/>
    <n v="0"/>
    <n v="0"/>
    <n v="88.18"/>
    <n v="-1633.05"/>
    <n v="1721.23"/>
    <n v="0"/>
    <n v="0"/>
    <n v="0"/>
    <n v="0"/>
    <n v="0"/>
    <n v="0"/>
    <n v="0"/>
    <n v="0"/>
    <n v="0"/>
    <n v="0"/>
    <n v="88.18"/>
  </r>
  <r>
    <x v="6"/>
    <s v="CUPI                                     "/>
    <x v="1"/>
    <s v="CLOSE-UP MARKET"/>
    <s v="411103"/>
    <s v="VENTAS POR FACTURAR"/>
    <s v="2"/>
    <s v="Ventas Por facturar"/>
    <s v="2"/>
    <s v="Ventas Por facturar"/>
    <s v="17"/>
    <s v=""/>
    <x v="1"/>
    <s v="AUDITORIA"/>
    <x v="1"/>
    <s v="ESPANA"/>
    <s v="DIRECTA"/>
    <n v="-18680.560000000001"/>
    <n v="5030"/>
    <n v="0"/>
    <n v="0"/>
    <n v="0"/>
    <n v="0"/>
    <n v="0"/>
    <n v="0"/>
    <n v="0"/>
    <n v="0"/>
    <n v="0"/>
    <n v="0"/>
    <n v="-13650.56"/>
    <n v="-18680.560000000001"/>
    <n v="5030"/>
    <n v="0"/>
    <n v="0"/>
    <n v="0"/>
    <n v="0"/>
    <n v="0"/>
    <n v="0"/>
    <n v="0"/>
    <n v="0"/>
    <n v="0"/>
    <n v="0"/>
    <n v="-13650.56"/>
  </r>
  <r>
    <x v="6"/>
    <s v="CUPI                                     "/>
    <x v="1"/>
    <s v="CLOSE-UP MARKET"/>
    <s v="411103"/>
    <s v="VENTAS POR FACTURAR"/>
    <s v="2"/>
    <s v="Ventas Por facturar"/>
    <s v="2"/>
    <s v="Ventas Por facturar"/>
    <s v="17"/>
    <s v=""/>
    <x v="1"/>
    <s v="AUDITORIA"/>
    <x v="6"/>
    <s v="MEXICO"/>
    <s v="DIRECTA"/>
    <n v="-552"/>
    <n v="558"/>
    <n v="0"/>
    <n v="0"/>
    <n v="0"/>
    <n v="0"/>
    <n v="0"/>
    <n v="0"/>
    <n v="0"/>
    <n v="0"/>
    <n v="0"/>
    <n v="0"/>
    <n v="6"/>
    <n v="-552"/>
    <n v="558"/>
    <n v="0"/>
    <n v="0"/>
    <n v="0"/>
    <n v="0"/>
    <n v="0"/>
    <n v="0"/>
    <n v="0"/>
    <n v="0"/>
    <n v="0"/>
    <n v="0"/>
    <n v="6"/>
  </r>
  <r>
    <x v="6"/>
    <s v="CUPI                                     "/>
    <x v="1"/>
    <s v="CLOSE-UP MARKET"/>
    <s v="411103"/>
    <s v="VENTAS POR FACTURAR"/>
    <s v="2"/>
    <s v="Ventas Por facturar"/>
    <s v="2"/>
    <s v="Ventas Por facturar"/>
    <s v="17"/>
    <s v=""/>
    <x v="1"/>
    <s v="AUDITORIA"/>
    <x v="7"/>
    <s v="PARAGUAY"/>
    <s v="DIRECTA"/>
    <n v="-554.62"/>
    <n v="562.07000000000005"/>
    <n v="0"/>
    <n v="0"/>
    <n v="0"/>
    <n v="0"/>
    <n v="0"/>
    <n v="0"/>
    <n v="0"/>
    <n v="0"/>
    <n v="0"/>
    <n v="0"/>
    <n v="7.45"/>
    <n v="-558.34"/>
    <n v="562.07000000000005"/>
    <n v="0"/>
    <n v="0"/>
    <n v="0"/>
    <n v="0"/>
    <n v="0"/>
    <n v="0"/>
    <n v="0"/>
    <n v="0"/>
    <n v="0"/>
    <n v="0"/>
    <n v="3.73"/>
  </r>
  <r>
    <x v="6"/>
    <s v="CUPI                                     "/>
    <x v="1"/>
    <s v="CLOSE-UP MARKET"/>
    <s v="411103"/>
    <s v="VENTAS POR FACTURAR"/>
    <s v="2"/>
    <s v="Ventas Por facturar"/>
    <s v="2"/>
    <s v="Ventas Por facturar"/>
    <s v="17"/>
    <s v=""/>
    <x v="1"/>
    <s v="AUDITORIA"/>
    <x v="8"/>
    <s v="URUGUAY"/>
    <s v="DIRECTA"/>
    <n v="-569.92999999999995"/>
    <n v="569.92999999999995"/>
    <n v="0"/>
    <n v="0"/>
    <n v="0"/>
    <n v="0"/>
    <n v="0"/>
    <n v="0"/>
    <n v="0"/>
    <n v="0"/>
    <n v="0"/>
    <n v="0"/>
    <n v="0"/>
    <n v="-569.92999999999995"/>
    <n v="569.92999999999995"/>
    <n v="0"/>
    <n v="0"/>
    <n v="0"/>
    <n v="0"/>
    <n v="0"/>
    <n v="0"/>
    <n v="0"/>
    <n v="0"/>
    <n v="0"/>
    <n v="0"/>
    <n v="0"/>
  </r>
  <r>
    <x v="6"/>
    <s v="CUPI                                     "/>
    <x v="1"/>
    <s v="CLOSE-UP MARKET"/>
    <s v="411103"/>
    <s v="VENTAS POR FACTURAR"/>
    <s v="2"/>
    <s v="Ventas Por facturar"/>
    <s v="2"/>
    <s v="Ventas Por facturar"/>
    <s v="17"/>
    <s v=""/>
    <x v="1"/>
    <s v="AUDITORIA"/>
    <x v="9"/>
    <s v="BOLIVIA"/>
    <s v="DIRECTA"/>
    <n v="-567"/>
    <n v="573"/>
    <n v="0"/>
    <n v="0"/>
    <n v="0"/>
    <n v="0"/>
    <n v="0"/>
    <n v="0"/>
    <n v="0"/>
    <n v="0"/>
    <n v="0"/>
    <n v="0"/>
    <n v="6"/>
    <n v="-567"/>
    <n v="573"/>
    <n v="0"/>
    <n v="0"/>
    <n v="0"/>
    <n v="0"/>
    <n v="0"/>
    <n v="0"/>
    <n v="0"/>
    <n v="0"/>
    <n v="0"/>
    <n v="0"/>
    <n v="6"/>
  </r>
  <r>
    <x v="6"/>
    <s v="CUPI                                     "/>
    <x v="1"/>
    <s v="CLOSE-UP MARKET"/>
    <s v="411103"/>
    <s v="VENTAS POR FACTURAR"/>
    <s v="2"/>
    <s v="Ventas Por facturar"/>
    <s v="2"/>
    <s v="Ventas Por facturar"/>
    <s v="17"/>
    <s v=""/>
    <x v="1"/>
    <s v="AUDITORIA"/>
    <x v="10"/>
    <s v="PERU"/>
    <s v="DIRECTA"/>
    <n v="-1088.7"/>
    <n v="1139.8699999999999"/>
    <n v="0"/>
    <n v="0"/>
    <n v="0"/>
    <n v="0"/>
    <n v="0"/>
    <n v="0"/>
    <n v="0"/>
    <n v="0"/>
    <n v="0"/>
    <n v="0"/>
    <n v="51.17"/>
    <n v="-1088.7"/>
    <n v="1139.8699999999999"/>
    <n v="0"/>
    <n v="0"/>
    <n v="0"/>
    <n v="0"/>
    <n v="0"/>
    <n v="0"/>
    <n v="0"/>
    <n v="0"/>
    <n v="0"/>
    <n v="0"/>
    <n v="51.17"/>
  </r>
  <r>
    <x v="7"/>
    <s v="CUP AC ARG                               "/>
    <x v="1"/>
    <s v="CLOSE-UP MARKET"/>
    <s v="411103"/>
    <s v="VENTAS POR FACTURAR"/>
    <s v="2"/>
    <s v="Ventas Por facturar"/>
    <s v="2"/>
    <s v="Ventas Por facturar"/>
    <s v="17"/>
    <s v=""/>
    <x v="1"/>
    <s v="AUDITORIA"/>
    <x v="11"/>
    <s v="ARGENTINA"/>
    <s v="DIRECTA"/>
    <n v="-2831"/>
    <n v="2956"/>
    <n v="0"/>
    <n v="0"/>
    <n v="0"/>
    <n v="0"/>
    <n v="0"/>
    <n v="0"/>
    <n v="0"/>
    <n v="0"/>
    <n v="0"/>
    <n v="0"/>
    <n v="125"/>
    <n v="-2831"/>
    <n v="2956"/>
    <n v="0"/>
    <n v="0"/>
    <n v="0"/>
    <n v="0"/>
    <n v="0"/>
    <n v="0"/>
    <n v="0"/>
    <n v="0"/>
    <n v="0"/>
    <n v="0"/>
    <n v="125"/>
  </r>
  <r>
    <x v="6"/>
    <s v="CUPI                                     "/>
    <x v="1"/>
    <s v="CLOSE-UP MARKET"/>
    <s v="411103"/>
    <s v="VENTAS POR FACTURAR"/>
    <s v="2"/>
    <s v="Ventas Por facturar"/>
    <s v="2"/>
    <s v="Ventas Por facturar"/>
    <s v="17"/>
    <s v=""/>
    <x v="1"/>
    <s v="AUDITORIA"/>
    <x v="12"/>
    <s v="CHILE"/>
    <s v="DIRECTA"/>
    <n v="-1132.25"/>
    <n v="1147.47"/>
    <n v="0"/>
    <n v="0"/>
    <n v="0"/>
    <n v="0"/>
    <n v="0"/>
    <n v="0"/>
    <n v="0"/>
    <n v="0"/>
    <n v="0"/>
    <n v="0"/>
    <n v="15.22"/>
    <n v="-1132.25"/>
    <n v="1147.47"/>
    <n v="0"/>
    <n v="0"/>
    <n v="0"/>
    <n v="0"/>
    <n v="0"/>
    <n v="0"/>
    <n v="0"/>
    <n v="0"/>
    <n v="0"/>
    <n v="0"/>
    <n v="15.22"/>
  </r>
  <r>
    <x v="8"/>
    <s v="PRESCRIPTION DATA AG                     "/>
    <x v="1"/>
    <s v="CLOSE-UP MARKET"/>
    <s v="411102"/>
    <s v="VENTAS DEL EXTERIOR"/>
    <s v="3"/>
    <s v="Ventas Externas"/>
    <s v="3"/>
    <s v="Ventas Externas"/>
    <s v="18"/>
    <s v=""/>
    <x v="1"/>
    <s v="AUDITORIA"/>
    <x v="3"/>
    <s v="BRASIL"/>
    <s v="DIRECTA"/>
    <n v="-1107.83"/>
    <n v="-33043.01"/>
    <n v="0"/>
    <n v="0"/>
    <n v="0"/>
    <n v="0"/>
    <n v="0"/>
    <n v="0"/>
    <n v="0"/>
    <n v="0"/>
    <n v="0"/>
    <n v="0"/>
    <n v="-34150.839999999997"/>
    <n v="-1107.83"/>
    <n v="-33043.01"/>
    <n v="0"/>
    <n v="0"/>
    <n v="0"/>
    <n v="0"/>
    <n v="0"/>
    <n v="0"/>
    <n v="0"/>
    <n v="0"/>
    <n v="0"/>
    <n v="0"/>
    <n v="-34150.839999999997"/>
  </r>
  <r>
    <x v="8"/>
    <s v="PRESCRIPTION DATA AG                     "/>
    <x v="1"/>
    <s v="CLOSE-UP MARKET"/>
    <s v="411102"/>
    <s v="VENTAS DEL EXTERIOR"/>
    <s v="3"/>
    <s v="Ventas Externas"/>
    <s v="3"/>
    <s v="Ventas Externas"/>
    <s v="18"/>
    <s v=""/>
    <x v="1"/>
    <s v="AUDITORIA"/>
    <x v="7"/>
    <s v="PARAGUAY"/>
    <s v="DIRECTA"/>
    <n v="0"/>
    <n v="-1116.7"/>
    <n v="0"/>
    <n v="0"/>
    <n v="0"/>
    <n v="0"/>
    <n v="0"/>
    <n v="0"/>
    <n v="0"/>
    <n v="0"/>
    <n v="0"/>
    <n v="0"/>
    <n v="-1116.7"/>
    <n v="0"/>
    <n v="-1116.7"/>
    <n v="0"/>
    <n v="0"/>
    <n v="0"/>
    <n v="0"/>
    <n v="0"/>
    <n v="0"/>
    <n v="0"/>
    <n v="0"/>
    <n v="0"/>
    <n v="0"/>
    <n v="-1116.7"/>
  </r>
  <r>
    <x v="8"/>
    <s v="PRESCRIPTION DATA AG                     "/>
    <x v="1"/>
    <s v="CLOSE-UP MARKET"/>
    <s v="411102"/>
    <s v="VENTAS DEL EXTERIOR"/>
    <s v="3"/>
    <s v="Ventas Externas"/>
    <s v="3"/>
    <s v="Ventas Externas"/>
    <s v="18"/>
    <s v=""/>
    <x v="1"/>
    <s v="AUDITORIA"/>
    <x v="8"/>
    <s v="URUGUAY"/>
    <s v="DIRECTA"/>
    <n v="0"/>
    <n v="-1139.8599999999999"/>
    <n v="0"/>
    <n v="0"/>
    <n v="0"/>
    <n v="0"/>
    <n v="0"/>
    <n v="0"/>
    <n v="0"/>
    <n v="0"/>
    <n v="0"/>
    <n v="0"/>
    <n v="-1139.8599999999999"/>
    <n v="0"/>
    <n v="-1139.8599999999999"/>
    <n v="0"/>
    <n v="0"/>
    <n v="0"/>
    <n v="0"/>
    <n v="0"/>
    <n v="0"/>
    <n v="0"/>
    <n v="0"/>
    <n v="0"/>
    <n v="0"/>
    <n v="-1139.8599999999999"/>
  </r>
  <r>
    <x v="8"/>
    <s v="PRESCRIPTION DATA AG                     "/>
    <x v="1"/>
    <s v="CLOSE-UP MARKET"/>
    <s v="411102"/>
    <s v="VENTAS DEL EXTERIOR"/>
    <s v="3"/>
    <s v="Ventas Externas"/>
    <s v="3"/>
    <s v="Ventas Externas"/>
    <s v="18"/>
    <s v=""/>
    <x v="1"/>
    <s v="AUDITORIA"/>
    <x v="9"/>
    <s v="BOLIVIA"/>
    <s v="DIRECTA"/>
    <n v="0"/>
    <n v="-1140.6600000000001"/>
    <n v="0"/>
    <n v="0"/>
    <n v="0"/>
    <n v="0"/>
    <n v="0"/>
    <n v="0"/>
    <n v="0"/>
    <n v="0"/>
    <n v="0"/>
    <n v="0"/>
    <n v="-1140.6600000000001"/>
    <n v="0"/>
    <n v="-1140.6600000000001"/>
    <n v="0"/>
    <n v="0"/>
    <n v="0"/>
    <n v="0"/>
    <n v="0"/>
    <n v="0"/>
    <n v="0"/>
    <n v="0"/>
    <n v="0"/>
    <n v="0"/>
    <n v="-1140.6600000000001"/>
  </r>
  <r>
    <x v="8"/>
    <s v="PRESCRIPTION DATA AG                     "/>
    <x v="1"/>
    <s v="CLOSE-UP MARKET"/>
    <s v="411102"/>
    <s v="VENTAS DEL EXTERIOR"/>
    <s v="3"/>
    <s v="Ventas Externas"/>
    <s v="3"/>
    <s v="Ventas Externas"/>
    <s v="18"/>
    <s v=""/>
    <x v="1"/>
    <s v="AUDITORIA"/>
    <x v="2"/>
    <s v="COLOMBIA"/>
    <s v="DIRECTA"/>
    <n v="0"/>
    <n v="-3419.6"/>
    <n v="0"/>
    <n v="0"/>
    <n v="0"/>
    <n v="0"/>
    <n v="0"/>
    <n v="0"/>
    <n v="0"/>
    <n v="0"/>
    <n v="0"/>
    <n v="0"/>
    <n v="-3419.6"/>
    <n v="0"/>
    <n v="-3419.6"/>
    <n v="0"/>
    <n v="0"/>
    <n v="0"/>
    <n v="0"/>
    <n v="0"/>
    <n v="0"/>
    <n v="0"/>
    <n v="0"/>
    <n v="0"/>
    <n v="0"/>
    <n v="-3419.6"/>
  </r>
  <r>
    <x v="8"/>
    <s v="PRESCRIPTION DATA AG                     "/>
    <x v="1"/>
    <s v="CLOSE-UP MARKET"/>
    <s v="411102"/>
    <s v="VENTAS DEL EXTERIOR"/>
    <s v="3"/>
    <s v="Ventas Externas"/>
    <s v="3"/>
    <s v="Ventas Externas"/>
    <s v="18"/>
    <s v=""/>
    <x v="1"/>
    <s v="AUDITORIA"/>
    <x v="4"/>
    <s v="ECUADOR"/>
    <s v="DIRECTA"/>
    <n v="0"/>
    <n v="-3419.6"/>
    <n v="0"/>
    <n v="0"/>
    <n v="0"/>
    <n v="0"/>
    <n v="0"/>
    <n v="0"/>
    <n v="0"/>
    <n v="0"/>
    <n v="0"/>
    <n v="0"/>
    <n v="-3419.6"/>
    <n v="0"/>
    <n v="-3419.6"/>
    <n v="0"/>
    <n v="0"/>
    <n v="0"/>
    <n v="0"/>
    <n v="0"/>
    <n v="0"/>
    <n v="0"/>
    <n v="0"/>
    <n v="0"/>
    <n v="0"/>
    <n v="-3419.6"/>
  </r>
  <r>
    <x v="8"/>
    <s v="PRESCRIPTION DATA AG                     "/>
    <x v="1"/>
    <s v="CLOSE-UP MARKET"/>
    <s v="411102"/>
    <s v="VENTAS DEL EXTERIOR"/>
    <s v="3"/>
    <s v="Ventas Externas"/>
    <s v="3"/>
    <s v="Ventas Externas"/>
    <s v="18"/>
    <s v=""/>
    <x v="1"/>
    <s v="AUDITORIA"/>
    <x v="6"/>
    <s v="MEXICO"/>
    <s v="DIRECTA"/>
    <n v="0"/>
    <n v="-1110.6600000000001"/>
    <n v="0"/>
    <n v="0"/>
    <n v="0"/>
    <n v="0"/>
    <n v="0"/>
    <n v="0"/>
    <n v="0"/>
    <n v="0"/>
    <n v="0"/>
    <n v="0"/>
    <n v="-1110.6600000000001"/>
    <n v="0"/>
    <n v="-1110.6600000000001"/>
    <n v="0"/>
    <n v="0"/>
    <n v="0"/>
    <n v="0"/>
    <n v="0"/>
    <n v="0"/>
    <n v="0"/>
    <n v="0"/>
    <n v="0"/>
    <n v="0"/>
    <n v="-1110.6600000000001"/>
  </r>
  <r>
    <x v="8"/>
    <s v="PRESCRIPTION DATA AG                     "/>
    <x v="1"/>
    <s v="CLOSE-UP MARKET"/>
    <s v="411102"/>
    <s v="VENTAS DEL EXTERIOR"/>
    <s v="3"/>
    <s v="Ventas Externas"/>
    <s v="3"/>
    <s v="Ventas Externas"/>
    <s v="18"/>
    <s v=""/>
    <x v="1"/>
    <s v="AUDITORIA"/>
    <x v="10"/>
    <s v="PERU"/>
    <s v="DIRECTA"/>
    <n v="0"/>
    <n v="-2279.7399999999998"/>
    <n v="0"/>
    <n v="0"/>
    <n v="0"/>
    <n v="0"/>
    <n v="0"/>
    <n v="0"/>
    <n v="0"/>
    <n v="0"/>
    <n v="0"/>
    <n v="0"/>
    <n v="-2279.7399999999998"/>
    <n v="0"/>
    <n v="-2279.7399999999998"/>
    <n v="0"/>
    <n v="0"/>
    <n v="0"/>
    <n v="0"/>
    <n v="0"/>
    <n v="0"/>
    <n v="0"/>
    <n v="0"/>
    <n v="0"/>
    <n v="0"/>
    <n v="-2279.7399999999998"/>
  </r>
  <r>
    <x v="8"/>
    <s v="PRESCRIPTION DATA AG                     "/>
    <x v="1"/>
    <s v="CLOSE-UP MARKET"/>
    <s v="411102"/>
    <s v="VENTAS DEL EXTERIOR"/>
    <s v="3"/>
    <s v="Ventas Externas"/>
    <s v="3"/>
    <s v="Ventas Externas"/>
    <s v="18"/>
    <s v=""/>
    <x v="1"/>
    <s v="AUDITORIA"/>
    <x v="11"/>
    <s v="ARGENTINA"/>
    <s v="DIRECTA"/>
    <n v="0"/>
    <n v="-5699.34"/>
    <n v="0"/>
    <n v="0"/>
    <n v="0"/>
    <n v="0"/>
    <n v="0"/>
    <n v="0"/>
    <n v="0"/>
    <n v="0"/>
    <n v="0"/>
    <n v="0"/>
    <n v="-5699.34"/>
    <n v="0"/>
    <n v="-5699.34"/>
    <n v="0"/>
    <n v="0"/>
    <n v="0"/>
    <n v="0"/>
    <n v="0"/>
    <n v="0"/>
    <n v="0"/>
    <n v="0"/>
    <n v="0"/>
    <n v="0"/>
    <n v="-5699.34"/>
  </r>
  <r>
    <x v="8"/>
    <s v="PRESCRIPTION DATA AG                     "/>
    <x v="1"/>
    <s v="CLOSE-UP MARKET"/>
    <s v="411102"/>
    <s v="VENTAS DEL EXTERIOR"/>
    <s v="3"/>
    <s v="Ventas Externas"/>
    <s v="3"/>
    <s v="Ventas Externas"/>
    <s v="18"/>
    <s v=""/>
    <x v="1"/>
    <s v="AUDITORIA"/>
    <x v="5"/>
    <s v="CENTROAMERICA"/>
    <s v="DIRECTA"/>
    <n v="0"/>
    <n v="-2279.7399999999998"/>
    <n v="0"/>
    <n v="0"/>
    <n v="0"/>
    <n v="0"/>
    <n v="0"/>
    <n v="0"/>
    <n v="0"/>
    <n v="0"/>
    <n v="0"/>
    <n v="0"/>
    <n v="-2279.7399999999998"/>
    <n v="0"/>
    <n v="-2279.7399999999998"/>
    <n v="0"/>
    <n v="0"/>
    <n v="0"/>
    <n v="0"/>
    <n v="0"/>
    <n v="0"/>
    <n v="0"/>
    <n v="0"/>
    <n v="0"/>
    <n v="0"/>
    <n v="-2279.7399999999998"/>
  </r>
  <r>
    <x v="8"/>
    <s v="PRESCRIPTION DATA AG                     "/>
    <x v="1"/>
    <s v="CLOSE-UP MARKET"/>
    <s v="411102"/>
    <s v="VENTAS DEL EXTERIOR"/>
    <s v="3"/>
    <s v="Ventas Externas"/>
    <s v="3"/>
    <s v="Ventas Externas"/>
    <s v="18"/>
    <s v=""/>
    <x v="1"/>
    <s v="AUDITORIA"/>
    <x v="12"/>
    <s v="CHILE"/>
    <s v="DIRECTA"/>
    <n v="0"/>
    <n v="-2279.7199999999998"/>
    <n v="0"/>
    <n v="0"/>
    <n v="0"/>
    <n v="0"/>
    <n v="0"/>
    <n v="0"/>
    <n v="0"/>
    <n v="0"/>
    <n v="0"/>
    <n v="0"/>
    <n v="-2279.7199999999998"/>
    <n v="0"/>
    <n v="-2279.7199999999998"/>
    <n v="0"/>
    <n v="0"/>
    <n v="0"/>
    <n v="0"/>
    <n v="0"/>
    <n v="0"/>
    <n v="0"/>
    <n v="0"/>
    <n v="0"/>
    <n v="0"/>
    <n v="-2279.7199999999998"/>
  </r>
  <r>
    <x v="9"/>
    <s v="PRESCRIPTION DATA BOLVIA LTDA            "/>
    <x v="2"/>
    <s v="CLOSE-UP TARGETING"/>
    <s v="411101"/>
    <s v="VENTAS"/>
    <s v="1"/>
    <s v="VentasInternas"/>
    <s v="1"/>
    <s v="Ventas Internas"/>
    <s v="17"/>
    <s v=""/>
    <x v="1"/>
    <s v="AUDITORIA"/>
    <x v="9"/>
    <s v="BOLIVIA"/>
    <s v="DIRECTA"/>
    <n v="-53888"/>
    <n v="-49689.31"/>
    <n v="0"/>
    <n v="0"/>
    <n v="0"/>
    <n v="0"/>
    <n v="0"/>
    <n v="0"/>
    <n v="0"/>
    <n v="0"/>
    <n v="0"/>
    <n v="0"/>
    <n v="-103577.31"/>
    <n v="-375064"/>
    <n v="-345837.57"/>
    <n v="0"/>
    <n v="0"/>
    <n v="0"/>
    <n v="0"/>
    <n v="0"/>
    <n v="0"/>
    <n v="0"/>
    <n v="0"/>
    <n v="0"/>
    <n v="0"/>
    <n v="-720901.57"/>
  </r>
  <r>
    <x v="2"/>
    <s v="PRESCRIPTION DATA S.L.                   "/>
    <x v="2"/>
    <s v="CLOSE-UP TARGETING"/>
    <s v="411101"/>
    <s v="VENTAS"/>
    <s v="1"/>
    <s v="VentasInternas"/>
    <s v="1"/>
    <s v="Ventas Internas"/>
    <s v="17"/>
    <s v=""/>
    <x v="1"/>
    <s v="AUDITORIA"/>
    <x v="5"/>
    <s v="CENTROAMERICA"/>
    <s v="DIRECTA"/>
    <n v="-22715"/>
    <n v="0"/>
    <n v="0"/>
    <n v="0"/>
    <n v="0"/>
    <n v="0"/>
    <n v="0"/>
    <n v="0"/>
    <n v="0"/>
    <n v="0"/>
    <n v="0"/>
    <n v="0"/>
    <n v="-22715"/>
    <n v="-20968"/>
    <n v="0"/>
    <n v="0"/>
    <n v="0"/>
    <n v="0"/>
    <n v="0"/>
    <n v="0"/>
    <n v="0"/>
    <n v="0"/>
    <n v="0"/>
    <n v="0"/>
    <n v="0"/>
    <n v="-20968"/>
  </r>
  <r>
    <x v="2"/>
    <s v="PRESCRIPTION DATA S.L.                   "/>
    <x v="2"/>
    <s v="CLOSE-UP TARGETING"/>
    <s v="411101"/>
    <s v="VENTAS"/>
    <s v="1"/>
    <s v="VentasInternas"/>
    <s v="1"/>
    <s v="Ventas Internas"/>
    <s v="17"/>
    <s v=""/>
    <x v="1"/>
    <s v="AUDITORIA"/>
    <x v="12"/>
    <s v="CHILE"/>
    <s v="DIRECTA"/>
    <n v="-17789"/>
    <n v="0"/>
    <n v="0"/>
    <n v="0"/>
    <n v="0"/>
    <n v="0"/>
    <n v="0"/>
    <n v="0"/>
    <n v="0"/>
    <n v="0"/>
    <n v="0"/>
    <n v="0"/>
    <n v="-17789"/>
    <n v="-16421"/>
    <n v="0"/>
    <n v="0"/>
    <n v="0"/>
    <n v="0"/>
    <n v="0"/>
    <n v="0"/>
    <n v="0"/>
    <n v="0"/>
    <n v="0"/>
    <n v="0"/>
    <n v="0"/>
    <n v="-16421"/>
  </r>
  <r>
    <x v="2"/>
    <s v="PRESCRIPTION DATA S.L.                   "/>
    <x v="2"/>
    <s v="CLOSE-UP TARGETING"/>
    <s v="411101"/>
    <s v="VENTAS"/>
    <s v="1"/>
    <s v="VentasInternas"/>
    <s v="1"/>
    <s v="Ventas Internas"/>
    <s v="17"/>
    <s v=""/>
    <x v="1"/>
    <s v="AUDITORIA"/>
    <x v="6"/>
    <s v="MEXICO"/>
    <s v="DIRECTA"/>
    <n v="-23792"/>
    <n v="0"/>
    <n v="0"/>
    <n v="0"/>
    <n v="0"/>
    <n v="0"/>
    <n v="0"/>
    <n v="0"/>
    <n v="0"/>
    <n v="0"/>
    <n v="0"/>
    <n v="0"/>
    <n v="-23792"/>
    <n v="-21962"/>
    <n v="0"/>
    <n v="0"/>
    <n v="0"/>
    <n v="0"/>
    <n v="0"/>
    <n v="0"/>
    <n v="0"/>
    <n v="0"/>
    <n v="0"/>
    <n v="0"/>
    <n v="0"/>
    <n v="-21962"/>
  </r>
  <r>
    <x v="10"/>
    <s v="DATA PHARMA DE CHILE S.A.                "/>
    <x v="2"/>
    <s v="CLOSE-UP TARGETING"/>
    <s v="411101"/>
    <s v="VENTAS"/>
    <s v="1"/>
    <s v="VentasInternas"/>
    <s v="1"/>
    <s v="Ventas Internas"/>
    <s v="17"/>
    <s v=""/>
    <x v="1"/>
    <s v="AUDITORIA"/>
    <x v="7"/>
    <s v="PARAGUAY"/>
    <s v="DIRECTA"/>
    <n v="-1520.21"/>
    <n v="-1520.21"/>
    <n v="0"/>
    <n v="0"/>
    <n v="0"/>
    <n v="0"/>
    <n v="0"/>
    <n v="0"/>
    <n v="0"/>
    <n v="0"/>
    <n v="0"/>
    <n v="0"/>
    <n v="-3040.42"/>
    <n v="-1224452"/>
    <n v="-1203549"/>
    <n v="0"/>
    <n v="0"/>
    <n v="0"/>
    <n v="0"/>
    <n v="0"/>
    <n v="0"/>
    <n v="0"/>
    <n v="0"/>
    <n v="0"/>
    <n v="0"/>
    <n v="-2428001"/>
  </r>
  <r>
    <x v="0"/>
    <s v="PRESCRIPTION DATA DEL PERU S.A.C.        "/>
    <x v="2"/>
    <s v="CLOSE-UP TARGETING"/>
    <s v="411101"/>
    <s v="VENTAS"/>
    <s v="1"/>
    <s v="VentasInternas"/>
    <s v="1"/>
    <s v="Ventas Internas"/>
    <s v="17"/>
    <s v=""/>
    <x v="1"/>
    <s v="AUDITORIA"/>
    <x v="10"/>
    <s v="PERU"/>
    <s v="DIRECTA"/>
    <n v="-55182.52"/>
    <n v="-41576.230000000003"/>
    <n v="0"/>
    <n v="0"/>
    <n v="0"/>
    <n v="0"/>
    <n v="0"/>
    <n v="0"/>
    <n v="0"/>
    <n v="0"/>
    <n v="0"/>
    <n v="0"/>
    <n v="-96758.75"/>
    <n v="-211990.78"/>
    <n v="-159113.73000000001"/>
    <n v="0"/>
    <n v="0"/>
    <n v="0"/>
    <n v="0"/>
    <n v="0"/>
    <n v="0"/>
    <n v="0"/>
    <n v="0"/>
    <n v="0"/>
    <n v="0"/>
    <n v="-371104.51"/>
  </r>
  <r>
    <x v="3"/>
    <s v="PHARMA MARKET                            "/>
    <x v="2"/>
    <s v="CLOSE-UP TARGETING"/>
    <s v="411101"/>
    <s v="VENTAS"/>
    <s v="1"/>
    <s v="VentasInternas"/>
    <s v="1"/>
    <s v="Ventas Internas"/>
    <s v="17"/>
    <s v=""/>
    <x v="1"/>
    <s v="AUDITORIA"/>
    <x v="2"/>
    <s v="COLOMBIA"/>
    <s v="DIRECTA"/>
    <n v="-69338.91"/>
    <n v="-118132.27"/>
    <n v="0"/>
    <n v="0"/>
    <n v="0"/>
    <n v="0"/>
    <n v="0"/>
    <n v="0"/>
    <n v="0"/>
    <n v="0"/>
    <n v="0"/>
    <n v="0"/>
    <n v="-187471.18"/>
    <n v="-324787527.62"/>
    <n v="-572045815.63"/>
    <n v="0"/>
    <n v="0"/>
    <n v="0"/>
    <n v="0"/>
    <n v="0"/>
    <n v="0"/>
    <n v="0"/>
    <n v="0"/>
    <n v="0"/>
    <n v="0"/>
    <n v="-896833343.25"/>
  </r>
  <r>
    <x v="1"/>
    <s v="CLOSE UP S.A.                            "/>
    <x v="2"/>
    <s v="CLOSE-UP TARGETING"/>
    <s v="411101"/>
    <s v="VENTAS"/>
    <s v="1"/>
    <s v="VentasInternas"/>
    <s v="1"/>
    <s v="Ventas Internas"/>
    <s v="17"/>
    <s v=""/>
    <x v="1"/>
    <s v="AUDITORIA"/>
    <x v="11"/>
    <s v="ARGENTINA"/>
    <s v="DIRECTA"/>
    <n v="-232196.2"/>
    <n v="-133879.04000000001"/>
    <n v="0"/>
    <n v="0"/>
    <n v="0"/>
    <n v="0"/>
    <n v="0"/>
    <n v="0"/>
    <n v="0"/>
    <n v="0"/>
    <n v="0"/>
    <n v="0"/>
    <n v="-366075.24"/>
    <n v="-44434224.049999997"/>
    <n v="-27012679.649999999"/>
    <n v="0"/>
    <n v="0"/>
    <n v="0"/>
    <n v="0"/>
    <n v="0"/>
    <n v="0"/>
    <n v="0"/>
    <n v="0"/>
    <n v="0"/>
    <n v="0"/>
    <n v="-71446903.700000003"/>
  </r>
  <r>
    <x v="7"/>
    <s v="CUP AC ARG                               "/>
    <x v="2"/>
    <s v="CLOSE-UP TARGETING"/>
    <s v="411101"/>
    <s v="VENTAS"/>
    <s v="1"/>
    <s v="VentasInternas"/>
    <s v="1"/>
    <s v="Ventas Internas"/>
    <s v="17"/>
    <s v=""/>
    <x v="1"/>
    <s v="AUDITORIA"/>
    <x v="11"/>
    <s v="ARGENTINA"/>
    <s v="DIRECTA"/>
    <n v="361"/>
    <n v="361"/>
    <n v="0"/>
    <n v="0"/>
    <n v="0"/>
    <n v="0"/>
    <n v="0"/>
    <n v="0"/>
    <n v="0"/>
    <n v="0"/>
    <n v="0"/>
    <n v="0"/>
    <n v="722"/>
    <n v="361"/>
    <n v="361"/>
    <n v="0"/>
    <n v="0"/>
    <n v="0"/>
    <n v="0"/>
    <n v="0"/>
    <n v="0"/>
    <n v="0"/>
    <n v="0"/>
    <n v="0"/>
    <n v="0"/>
    <n v="722"/>
  </r>
  <r>
    <x v="1"/>
    <s v="CLOSE UP S.A.                            "/>
    <x v="2"/>
    <s v="CLOSE-UP TARGETING"/>
    <s v="411101"/>
    <s v="VENTAS"/>
    <s v="1"/>
    <s v="VentasInternas"/>
    <s v="1"/>
    <s v="Ventas Internas"/>
    <s v="17"/>
    <s v=""/>
    <x v="1"/>
    <s v="AUDITORIA"/>
    <x v="8"/>
    <s v="URUGUAY"/>
    <s v="DIRECTA"/>
    <n v="0"/>
    <n v="-389.18"/>
    <n v="0"/>
    <n v="0"/>
    <n v="0"/>
    <n v="0"/>
    <n v="0"/>
    <n v="0"/>
    <n v="0"/>
    <n v="0"/>
    <n v="0"/>
    <n v="0"/>
    <n v="-389.18"/>
    <n v="0"/>
    <n v="-79200"/>
    <n v="0"/>
    <n v="0"/>
    <n v="0"/>
    <n v="0"/>
    <n v="0"/>
    <n v="0"/>
    <n v="0"/>
    <n v="0"/>
    <n v="0"/>
    <n v="0"/>
    <n v="-79200"/>
  </r>
  <r>
    <x v="10"/>
    <s v="DATA PHARMA DE CHILE S.A.                "/>
    <x v="2"/>
    <s v="CLOSE-UP TARGETING"/>
    <s v="411101"/>
    <s v="VENTAS"/>
    <s v="1"/>
    <s v="VentasInternas"/>
    <s v="1"/>
    <s v="Ventas Internas"/>
    <s v="17"/>
    <s v=""/>
    <x v="1"/>
    <s v="AUDITORIA"/>
    <x v="9"/>
    <s v="BOLIVIA"/>
    <s v="DIRECTA"/>
    <n v="-1858.03"/>
    <n v="-1987.93"/>
    <n v="0"/>
    <n v="0"/>
    <n v="0"/>
    <n v="0"/>
    <n v="0"/>
    <n v="0"/>
    <n v="0"/>
    <n v="0"/>
    <n v="0"/>
    <n v="0"/>
    <n v="-3845.96"/>
    <n v="-1496552"/>
    <n v="-1652445"/>
    <n v="0"/>
    <n v="0"/>
    <n v="0"/>
    <n v="0"/>
    <n v="0"/>
    <n v="0"/>
    <n v="0"/>
    <n v="0"/>
    <n v="0"/>
    <n v="0"/>
    <n v="-3148997"/>
  </r>
  <r>
    <x v="10"/>
    <s v="DATA PHARMA DE CHILE S.A.                "/>
    <x v="2"/>
    <s v="CLOSE-UP TARGETING"/>
    <s v="411101"/>
    <s v="VENTAS"/>
    <s v="1"/>
    <s v="VentasInternas"/>
    <s v="1"/>
    <s v="Ventas Internas"/>
    <s v="17"/>
    <s v=""/>
    <x v="1"/>
    <s v="AUDITORIA"/>
    <x v="12"/>
    <s v="CHILE"/>
    <s v="DIRECTA"/>
    <n v="-28272"/>
    <n v="-15100.03"/>
    <n v="0"/>
    <n v="0"/>
    <n v="0"/>
    <n v="0"/>
    <n v="0"/>
    <n v="0"/>
    <n v="0"/>
    <n v="0"/>
    <n v="0"/>
    <n v="0"/>
    <n v="-43372.03"/>
    <n v="-23312107"/>
    <n v="-12132768"/>
    <n v="0"/>
    <n v="0"/>
    <n v="0"/>
    <n v="0"/>
    <n v="0"/>
    <n v="0"/>
    <n v="0"/>
    <n v="0"/>
    <n v="0"/>
    <n v="0"/>
    <n v="-35444875"/>
  </r>
  <r>
    <x v="10"/>
    <s v="DATA PHARMA DE CHILE S.A.                "/>
    <x v="2"/>
    <s v="CLOSE-UP TARGETING"/>
    <s v="411101"/>
    <s v="VENTAS"/>
    <s v="1"/>
    <s v="VentasInternas"/>
    <s v="1"/>
    <s v="Ventas Internas"/>
    <s v="17"/>
    <s v=""/>
    <x v="1"/>
    <s v="AUDITORIA"/>
    <x v="4"/>
    <s v="ECUADOR"/>
    <s v="DIRECTA"/>
    <n v="-2259.58"/>
    <n v="-1773.58"/>
    <n v="0"/>
    <n v="0"/>
    <n v="0"/>
    <n v="0"/>
    <n v="0"/>
    <n v="0"/>
    <n v="0"/>
    <n v="0"/>
    <n v="0"/>
    <n v="0"/>
    <n v="-4033.16"/>
    <n v="-1833720"/>
    <n v="-1404140"/>
    <n v="0"/>
    <n v="0"/>
    <n v="0"/>
    <n v="0"/>
    <n v="0"/>
    <n v="0"/>
    <n v="0"/>
    <n v="0"/>
    <n v="0"/>
    <n v="0"/>
    <n v="-3237860"/>
  </r>
  <r>
    <x v="2"/>
    <s v="PRESCRIPTION DATA S.L.                   "/>
    <x v="2"/>
    <s v="CLOSE-UP TARGETING"/>
    <s v="411101"/>
    <s v="VENTAS"/>
    <s v="1"/>
    <s v="VentasInternas"/>
    <s v="1"/>
    <s v="Ventas Internas"/>
    <s v="17"/>
    <s v=""/>
    <x v="1"/>
    <s v="AUDITORIA"/>
    <x v="2"/>
    <s v="COLOMBIA"/>
    <s v="DIRECTA"/>
    <n v="-38891"/>
    <n v="0"/>
    <n v="0"/>
    <n v="0"/>
    <n v="0"/>
    <n v="0"/>
    <n v="0"/>
    <n v="0"/>
    <n v="0"/>
    <n v="0"/>
    <n v="0"/>
    <n v="0"/>
    <n v="-38891"/>
    <n v="-35901"/>
    <n v="0"/>
    <n v="0"/>
    <n v="0"/>
    <n v="0"/>
    <n v="0"/>
    <n v="0"/>
    <n v="0"/>
    <n v="0"/>
    <n v="0"/>
    <n v="0"/>
    <n v="0"/>
    <n v="-35901"/>
  </r>
  <r>
    <x v="2"/>
    <s v="PRESCRIPTION DATA S.L.                   "/>
    <x v="2"/>
    <s v="CLOSE-UP TARGETING"/>
    <s v="411101"/>
    <s v="VENTAS"/>
    <s v="1"/>
    <s v="VentasInternas"/>
    <s v="1"/>
    <s v="Ventas Internas"/>
    <s v="17"/>
    <s v=""/>
    <x v="1"/>
    <s v="AUDITORIA"/>
    <x v="1"/>
    <s v="ESPANA"/>
    <s v="DIRECTA"/>
    <n v="-24084"/>
    <n v="-17387.189999999999"/>
    <n v="0"/>
    <n v="0"/>
    <n v="0"/>
    <n v="0"/>
    <n v="0"/>
    <n v="0"/>
    <n v="0"/>
    <n v="0"/>
    <n v="0"/>
    <n v="0"/>
    <n v="-41471.19"/>
    <n v="-22232"/>
    <n v="-16373.66"/>
    <n v="0"/>
    <n v="0"/>
    <n v="0"/>
    <n v="0"/>
    <n v="0"/>
    <n v="0"/>
    <n v="0"/>
    <n v="0"/>
    <n v="0"/>
    <n v="0"/>
    <n v="-38605.660000000003"/>
  </r>
  <r>
    <x v="11"/>
    <s v="PRESCRIPTION DATA PARAGUAY S.A.          "/>
    <x v="2"/>
    <s v="CLOSE-UP TARGETING"/>
    <s v="411101"/>
    <s v="VENTAS"/>
    <s v="1"/>
    <s v="VentasInternas"/>
    <s v="1"/>
    <s v="Ventas Internas"/>
    <s v="17"/>
    <s v=""/>
    <x v="1"/>
    <s v="AUDITORIA"/>
    <x v="7"/>
    <s v="PARAGUAY"/>
    <s v="DIRECTA"/>
    <n v="-14849.04"/>
    <n v="-11555.04"/>
    <n v="0"/>
    <n v="0"/>
    <n v="0"/>
    <n v="0"/>
    <n v="0"/>
    <n v="0"/>
    <n v="0"/>
    <n v="0"/>
    <n v="0"/>
    <n v="0"/>
    <n v="-26404.080000000002"/>
    <n v="-109832279"/>
    <n v="-84485955"/>
    <n v="0"/>
    <n v="0"/>
    <n v="0"/>
    <n v="0"/>
    <n v="0"/>
    <n v="0"/>
    <n v="0"/>
    <n v="0"/>
    <n v="0"/>
    <n v="0"/>
    <n v="-194318234"/>
  </r>
  <r>
    <x v="12"/>
    <s v="PRESCRIPTION DATA DE URUGUAY S.A.        "/>
    <x v="2"/>
    <s v="CLOSE-UP TARGETING"/>
    <s v="411101"/>
    <s v="VENTAS"/>
    <s v="1"/>
    <s v="VentasInternas"/>
    <s v="1"/>
    <s v="Ventas Internas"/>
    <s v="17"/>
    <s v=""/>
    <x v="1"/>
    <s v="AUDITORIA"/>
    <x v="6"/>
    <s v="MEXICO"/>
    <s v="DIRECTA"/>
    <n v="-11306"/>
    <n v="0"/>
    <n v="0"/>
    <n v="0"/>
    <n v="0"/>
    <n v="0"/>
    <n v="0"/>
    <n v="0"/>
    <n v="0"/>
    <n v="0"/>
    <n v="0"/>
    <n v="0"/>
    <n v="-11306"/>
    <n v="-450238.85"/>
    <n v="0"/>
    <n v="0"/>
    <n v="0"/>
    <n v="0"/>
    <n v="0"/>
    <n v="0"/>
    <n v="0"/>
    <n v="0"/>
    <n v="0"/>
    <n v="0"/>
    <n v="0"/>
    <n v="-450238.85"/>
  </r>
  <r>
    <x v="6"/>
    <s v="CUPI                                     "/>
    <x v="2"/>
    <s v="CLOSE-UP TARGETING"/>
    <s v="411101"/>
    <s v="VENTAS"/>
    <s v="1"/>
    <s v="VentasInternas"/>
    <s v="1"/>
    <s v="Ventas Internas"/>
    <s v="17"/>
    <s v=""/>
    <x v="1"/>
    <s v="AUDITORIA"/>
    <x v="4"/>
    <s v="ECUADOR"/>
    <s v="DIRECTA"/>
    <n v="-54760.639999999999"/>
    <n v="-29166.73"/>
    <n v="0"/>
    <n v="0"/>
    <n v="0"/>
    <n v="0"/>
    <n v="0"/>
    <n v="0"/>
    <n v="0"/>
    <n v="0"/>
    <n v="0"/>
    <n v="0"/>
    <n v="-83927.37"/>
    <n v="-54760.639999999999"/>
    <n v="-29166.73"/>
    <n v="0"/>
    <n v="0"/>
    <n v="0"/>
    <n v="0"/>
    <n v="0"/>
    <n v="0"/>
    <n v="0"/>
    <n v="0"/>
    <n v="0"/>
    <n v="0"/>
    <n v="-83927.37"/>
  </r>
  <r>
    <x v="11"/>
    <s v="PRESCRIPTION DATA PARAGUAY S.A.          "/>
    <x v="2"/>
    <s v="CLOSE-UP TARGETING"/>
    <s v="411101"/>
    <s v="VENTAS"/>
    <s v="1"/>
    <s v="VentasInternas"/>
    <s v="1"/>
    <s v="Ventas Internas"/>
    <s v="17"/>
    <s v=""/>
    <x v="1"/>
    <s v="AUDITORIA"/>
    <x v="8"/>
    <s v="URUGUAY"/>
    <s v="DIRECTA"/>
    <n v="0"/>
    <n v="-2074.1799999999998"/>
    <n v="0"/>
    <n v="0"/>
    <n v="0"/>
    <n v="0"/>
    <n v="0"/>
    <n v="0"/>
    <n v="0"/>
    <n v="0"/>
    <n v="0"/>
    <n v="0"/>
    <n v="-2074.1799999999998"/>
    <n v="0"/>
    <n v="-15131930"/>
    <n v="0"/>
    <n v="0"/>
    <n v="0"/>
    <n v="0"/>
    <n v="0"/>
    <n v="0"/>
    <n v="0"/>
    <n v="0"/>
    <n v="0"/>
    <n v="0"/>
    <n v="-15131930"/>
  </r>
  <r>
    <x v="2"/>
    <s v="PRESCRIPTION DATA S.L.                   "/>
    <x v="2"/>
    <s v="CLOSE-UP TARGETING"/>
    <s v="411101"/>
    <s v="VENTAS"/>
    <s v="1"/>
    <s v="VentasInternas"/>
    <s v="1"/>
    <s v="Ventas Internas"/>
    <s v="17"/>
    <s v=""/>
    <x v="1"/>
    <s v="AUDITORIA"/>
    <x v="4"/>
    <s v="ECUADOR"/>
    <s v="DIRECTA"/>
    <n v="-12825"/>
    <n v="0"/>
    <n v="0"/>
    <n v="0"/>
    <n v="0"/>
    <n v="0"/>
    <n v="0"/>
    <n v="0"/>
    <n v="0"/>
    <n v="0"/>
    <n v="0"/>
    <n v="0"/>
    <n v="-12825"/>
    <n v="-11839"/>
    <n v="0"/>
    <n v="0"/>
    <n v="0"/>
    <n v="0"/>
    <n v="0"/>
    <n v="0"/>
    <n v="0"/>
    <n v="0"/>
    <n v="0"/>
    <n v="0"/>
    <n v="0"/>
    <n v="-11839"/>
  </r>
  <r>
    <x v="2"/>
    <s v="PRESCRIPTION DATA S.L.                   "/>
    <x v="2"/>
    <s v="CLOSE-UP TARGETING"/>
    <s v="411101"/>
    <s v="VENTAS"/>
    <s v="1"/>
    <s v="VentasInternas"/>
    <s v="1"/>
    <s v="Ventas Internas"/>
    <s v="17"/>
    <s v=""/>
    <x v="1"/>
    <s v="AUDITORIA"/>
    <x v="10"/>
    <s v="PERU"/>
    <s v="DIRECTA"/>
    <n v="-14164"/>
    <n v="0"/>
    <n v="0"/>
    <n v="0"/>
    <n v="0"/>
    <n v="0"/>
    <n v="0"/>
    <n v="0"/>
    <n v="0"/>
    <n v="0"/>
    <n v="0"/>
    <n v="0"/>
    <n v="-14164"/>
    <n v="-13075"/>
    <n v="0"/>
    <n v="0"/>
    <n v="0"/>
    <n v="0"/>
    <n v="0"/>
    <n v="0"/>
    <n v="0"/>
    <n v="0"/>
    <n v="0"/>
    <n v="0"/>
    <n v="0"/>
    <n v="-13075"/>
  </r>
  <r>
    <x v="1"/>
    <s v="CLOSE UP S.A.                            "/>
    <x v="2"/>
    <s v="CLOSE-UP TARGETING"/>
    <s v="411101"/>
    <s v="VENTAS"/>
    <s v="1"/>
    <s v="VentasInternas"/>
    <s v="1"/>
    <s v="Ventas Internas"/>
    <s v="17"/>
    <s v=""/>
    <x v="1"/>
    <s v="AUDITORIA"/>
    <x v="7"/>
    <s v="PARAGUAY"/>
    <s v="DIRECTA"/>
    <n v="-672"/>
    <n v="-672"/>
    <n v="0"/>
    <n v="0"/>
    <n v="0"/>
    <n v="0"/>
    <n v="0"/>
    <n v="0"/>
    <n v="0"/>
    <n v="0"/>
    <n v="0"/>
    <n v="0"/>
    <n v="-1344"/>
    <n v="-127176"/>
    <n v="-136752"/>
    <n v="0"/>
    <n v="0"/>
    <n v="0"/>
    <n v="0"/>
    <n v="0"/>
    <n v="0"/>
    <n v="0"/>
    <n v="0"/>
    <n v="0"/>
    <n v="0"/>
    <n v="-263928"/>
  </r>
  <r>
    <x v="13"/>
    <s v="PRESCRIPTION DATA CENTROAMERICANA S.A.   "/>
    <x v="2"/>
    <s v="CLOSE-UP TARGETING"/>
    <s v="411101"/>
    <s v="VENTAS"/>
    <s v="1"/>
    <s v="VentasInternas"/>
    <s v="1"/>
    <s v="Ventas Internas"/>
    <s v="17"/>
    <s v=""/>
    <x v="1"/>
    <s v="AUDITORIA"/>
    <x v="5"/>
    <s v="CENTROAMERICA"/>
    <s v="DIRECTA"/>
    <n v="-21580"/>
    <n v="-64334"/>
    <n v="0"/>
    <n v="0"/>
    <n v="0"/>
    <n v="0"/>
    <n v="0"/>
    <n v="0"/>
    <n v="0"/>
    <n v="0"/>
    <n v="0"/>
    <n v="0"/>
    <n v="-85914"/>
    <n v="-169380"/>
    <n v="-502758"/>
    <n v="0"/>
    <n v="0"/>
    <n v="0"/>
    <n v="0"/>
    <n v="0"/>
    <n v="0"/>
    <n v="0"/>
    <n v="0"/>
    <n v="0"/>
    <n v="0"/>
    <n v="-672138"/>
  </r>
  <r>
    <x v="13"/>
    <s v="PRESCRIPTION DATA CENTROAMERICANA S.A.   "/>
    <x v="2"/>
    <s v="CLOSE-UP TARGETING"/>
    <s v="411101"/>
    <s v="VENTAS"/>
    <s v="1"/>
    <s v="VentasInternas"/>
    <s v="1"/>
    <s v="Ventas Internas"/>
    <s v="17"/>
    <s v=""/>
    <x v="1"/>
    <s v="AUDITORIA"/>
    <x v="2"/>
    <s v="COLOMBIA"/>
    <s v="DIRECTA"/>
    <n v="0"/>
    <n v="-1300"/>
    <n v="0"/>
    <n v="0"/>
    <n v="0"/>
    <n v="0"/>
    <n v="0"/>
    <n v="0"/>
    <n v="0"/>
    <n v="0"/>
    <n v="0"/>
    <n v="0"/>
    <n v="-1300"/>
    <n v="0"/>
    <n v="-10163"/>
    <n v="0"/>
    <n v="0"/>
    <n v="0"/>
    <n v="0"/>
    <n v="0"/>
    <n v="0"/>
    <n v="0"/>
    <n v="0"/>
    <n v="0"/>
    <n v="0"/>
    <n v="-10163"/>
  </r>
  <r>
    <x v="4"/>
    <s v="LEADER UP SISTEMAS LTDA                  "/>
    <x v="2"/>
    <s v="CLOSE-UP TARGETING"/>
    <s v="411101"/>
    <s v="VENTAS"/>
    <s v="1"/>
    <s v="VentasInternas"/>
    <s v="1"/>
    <s v="Ventas Internas"/>
    <s v="17"/>
    <s v=""/>
    <x v="1"/>
    <s v="AUDITORIA"/>
    <x v="3"/>
    <s v="BRASIL"/>
    <s v="DIRECTA"/>
    <n v="-119724.44"/>
    <n v="-133594.01"/>
    <n v="0"/>
    <n v="0"/>
    <n v="0"/>
    <n v="0"/>
    <n v="0"/>
    <n v="0"/>
    <n v="0"/>
    <n v="0"/>
    <n v="0"/>
    <n v="0"/>
    <n v="-253318.45"/>
    <n v="-621341.81000000006"/>
    <n v="-689962.51"/>
    <n v="0"/>
    <n v="0"/>
    <n v="0"/>
    <n v="0"/>
    <n v="0"/>
    <n v="0"/>
    <n v="0"/>
    <n v="0"/>
    <n v="0"/>
    <n v="0"/>
    <n v="-1311304.32"/>
  </r>
  <r>
    <x v="5"/>
    <s v="PHARMA SERVICES COMERCIAL LTDA.          "/>
    <x v="2"/>
    <s v="CLOSE-UP TARGETING"/>
    <s v="411101"/>
    <s v="VENTAS"/>
    <s v="1"/>
    <s v="VentasInternas"/>
    <s v="1"/>
    <s v="Ventas Internas"/>
    <s v="17"/>
    <s v=""/>
    <x v="1"/>
    <s v="AUDITORIA"/>
    <x v="3"/>
    <s v="BRASIL"/>
    <s v="DIRECTA"/>
    <n v="-124087.28"/>
    <n v="-115329.98"/>
    <n v="0"/>
    <n v="0"/>
    <n v="0"/>
    <n v="0"/>
    <n v="0"/>
    <n v="0"/>
    <n v="0"/>
    <n v="0"/>
    <n v="0"/>
    <n v="0"/>
    <n v="-239417.26"/>
    <n v="-639869.01"/>
    <n v="-588979.16"/>
    <n v="0"/>
    <n v="0"/>
    <n v="0"/>
    <n v="0"/>
    <n v="0"/>
    <n v="0"/>
    <n v="0"/>
    <n v="0"/>
    <n v="0"/>
    <n v="0"/>
    <n v="-1228848.17"/>
  </r>
  <r>
    <x v="10"/>
    <s v="DATA PHARMA DE CHILE S.A.                "/>
    <x v="2"/>
    <s v="CLOSE-UP TARGETING"/>
    <s v="411101"/>
    <s v="VENTAS"/>
    <s v="1"/>
    <s v="VentasInternas"/>
    <s v="1"/>
    <s v="Ventas Internas"/>
    <s v="17"/>
    <s v=""/>
    <x v="1"/>
    <s v="AUDITORIA"/>
    <x v="5"/>
    <s v="CENTROAMERICA"/>
    <s v="DIRECTA"/>
    <n v="-4117.2299999999996"/>
    <n v="-5117.99"/>
    <n v="0"/>
    <n v="0"/>
    <n v="0"/>
    <n v="0"/>
    <n v="0"/>
    <n v="0"/>
    <n v="0"/>
    <n v="0"/>
    <n v="0"/>
    <n v="0"/>
    <n v="-9235.2199999999993"/>
    <n v="-3316224"/>
    <n v="-4254286"/>
    <n v="0"/>
    <n v="0"/>
    <n v="0"/>
    <n v="0"/>
    <n v="0"/>
    <n v="0"/>
    <n v="0"/>
    <n v="0"/>
    <n v="0"/>
    <n v="0"/>
    <n v="-7570510"/>
  </r>
  <r>
    <x v="10"/>
    <s v="DATA PHARMA DE CHILE S.A.                "/>
    <x v="2"/>
    <s v="CLOSE-UP TARGETING"/>
    <s v="411101"/>
    <s v="VENTAS"/>
    <s v="1"/>
    <s v="VentasInternas"/>
    <s v="1"/>
    <s v="Ventas Internas"/>
    <s v="17"/>
    <s v=""/>
    <x v="1"/>
    <s v="AUDITORIA"/>
    <x v="10"/>
    <s v="PERU"/>
    <s v="DIRECTA"/>
    <n v="-1351.29"/>
    <n v="-1351.29"/>
    <n v="0"/>
    <n v="0"/>
    <n v="0"/>
    <n v="0"/>
    <n v="0"/>
    <n v="0"/>
    <n v="0"/>
    <n v="0"/>
    <n v="0"/>
    <n v="0"/>
    <n v="-2702.58"/>
    <n v="-1088396"/>
    <n v="-1069816"/>
    <n v="0"/>
    <n v="0"/>
    <n v="0"/>
    <n v="0"/>
    <n v="0"/>
    <n v="0"/>
    <n v="0"/>
    <n v="0"/>
    <n v="0"/>
    <n v="0"/>
    <n v="-2158212"/>
  </r>
  <r>
    <x v="12"/>
    <s v="PRESCRIPTION DATA DE URUGUAY S.A.        "/>
    <x v="2"/>
    <s v="CLOSE-UP TARGETING"/>
    <s v="411101"/>
    <s v="VENTAS"/>
    <s v="1"/>
    <s v="VentasInternas"/>
    <s v="1"/>
    <s v="Ventas Internas"/>
    <s v="17"/>
    <s v=""/>
    <x v="1"/>
    <s v="AUDITORIA"/>
    <x v="8"/>
    <s v="URUGUAY"/>
    <s v="DIRECTA"/>
    <n v="-20311.52"/>
    <n v="-30101.57"/>
    <n v="0"/>
    <n v="0"/>
    <n v="0"/>
    <n v="0"/>
    <n v="0"/>
    <n v="0"/>
    <n v="0"/>
    <n v="0"/>
    <n v="0"/>
    <n v="0"/>
    <n v="-50413.09"/>
    <n v="-796239.24"/>
    <n v="-1191119.1200000001"/>
    <n v="0"/>
    <n v="0"/>
    <n v="0"/>
    <n v="0"/>
    <n v="0"/>
    <n v="0"/>
    <n v="0"/>
    <n v="0"/>
    <n v="0"/>
    <n v="0"/>
    <n v="-1987358.36"/>
  </r>
  <r>
    <x v="6"/>
    <s v="CUPI                                     "/>
    <x v="2"/>
    <s v="CLOSE-UP TARGETING"/>
    <s v="411103"/>
    <s v="VENTAS POR FACTURAR"/>
    <s v="2"/>
    <s v="Ventas Por facturar"/>
    <s v="2"/>
    <s v="Ventas Por facturar"/>
    <s v="17"/>
    <s v=""/>
    <x v="1"/>
    <s v="AUDITORIA"/>
    <x v="5"/>
    <s v="CENTROAMERICA"/>
    <s v="DIRECTA"/>
    <n v="-7575.02"/>
    <n v="24021.34"/>
    <n v="0"/>
    <n v="0"/>
    <n v="0"/>
    <n v="0"/>
    <n v="0"/>
    <n v="0"/>
    <n v="0"/>
    <n v="0"/>
    <n v="0"/>
    <n v="0"/>
    <n v="16446.32"/>
    <n v="-7575.02"/>
    <n v="24021.34"/>
    <n v="0"/>
    <n v="0"/>
    <n v="0"/>
    <n v="0"/>
    <n v="0"/>
    <n v="0"/>
    <n v="0"/>
    <n v="0"/>
    <n v="0"/>
    <n v="0"/>
    <n v="16446.32"/>
  </r>
  <r>
    <x v="6"/>
    <s v="CUPI                                     "/>
    <x v="2"/>
    <s v="CLOSE-UP TARGETING"/>
    <s v="411103"/>
    <s v="VENTAS POR FACTURAR"/>
    <s v="2"/>
    <s v="Ventas Por facturar"/>
    <s v="2"/>
    <s v="Ventas Por facturar"/>
    <s v="17"/>
    <s v=""/>
    <x v="1"/>
    <s v="AUDITORIA"/>
    <x v="6"/>
    <s v="MEXICO"/>
    <s v="DIRECTA"/>
    <n v="-463349"/>
    <n v="-417778"/>
    <n v="0"/>
    <n v="0"/>
    <n v="0"/>
    <n v="0"/>
    <n v="0"/>
    <n v="0"/>
    <n v="0"/>
    <n v="0"/>
    <n v="0"/>
    <n v="0"/>
    <n v="-881127"/>
    <n v="-463349"/>
    <n v="-417778"/>
    <n v="0"/>
    <n v="0"/>
    <n v="0"/>
    <n v="0"/>
    <n v="0"/>
    <n v="0"/>
    <n v="0"/>
    <n v="0"/>
    <n v="0"/>
    <n v="0"/>
    <n v="-881127"/>
  </r>
  <r>
    <x v="6"/>
    <s v="CUPI                                     "/>
    <x v="2"/>
    <s v="CLOSE-UP TARGETING"/>
    <s v="411103"/>
    <s v="VENTAS POR FACTURAR"/>
    <s v="2"/>
    <s v="Ventas Por facturar"/>
    <s v="2"/>
    <s v="Ventas Por facturar"/>
    <s v="17"/>
    <s v=""/>
    <x v="1"/>
    <s v="AUDITORIA"/>
    <x v="7"/>
    <s v="PARAGUAY"/>
    <s v="DIRECTA"/>
    <n v="-14193.41"/>
    <n v="28054.19"/>
    <n v="0"/>
    <n v="0"/>
    <n v="0"/>
    <n v="0"/>
    <n v="0"/>
    <n v="0"/>
    <n v="0"/>
    <n v="0"/>
    <n v="0"/>
    <n v="0"/>
    <n v="13860.78"/>
    <n v="-14033.61"/>
    <n v="28054.19"/>
    <n v="0"/>
    <n v="0"/>
    <n v="0"/>
    <n v="0"/>
    <n v="0"/>
    <n v="0"/>
    <n v="0"/>
    <n v="0"/>
    <n v="0"/>
    <n v="0"/>
    <n v="14020.58"/>
  </r>
  <r>
    <x v="6"/>
    <s v="CUPI                                     "/>
    <x v="2"/>
    <s v="CLOSE-UP TARGETING"/>
    <s v="411103"/>
    <s v="VENTAS POR FACTURAR"/>
    <s v="2"/>
    <s v="Ventas Por facturar"/>
    <s v="2"/>
    <s v="Ventas Por facturar"/>
    <s v="17"/>
    <s v=""/>
    <x v="1"/>
    <s v="AUDITORIA"/>
    <x v="10"/>
    <s v="PERU"/>
    <s v="DIRECTA"/>
    <n v="-10587.07"/>
    <n v="-40167.910000000003"/>
    <n v="0"/>
    <n v="0"/>
    <n v="0"/>
    <n v="0"/>
    <n v="0"/>
    <n v="0"/>
    <n v="0"/>
    <n v="0"/>
    <n v="0"/>
    <n v="0"/>
    <n v="-50754.98"/>
    <n v="-10927.47"/>
    <n v="-40167.910000000003"/>
    <n v="0"/>
    <n v="0"/>
    <n v="0"/>
    <n v="0"/>
    <n v="0"/>
    <n v="0"/>
    <n v="0"/>
    <n v="0"/>
    <n v="0"/>
    <n v="0"/>
    <n v="-51095.38"/>
  </r>
  <r>
    <x v="6"/>
    <s v="CUPI                                     "/>
    <x v="2"/>
    <s v="CLOSE-UP TARGETING"/>
    <s v="411103"/>
    <s v="VENTAS POR FACTURAR"/>
    <s v="2"/>
    <s v="Ventas Por facturar"/>
    <s v="2"/>
    <s v="Ventas Por facturar"/>
    <s v="17"/>
    <s v=""/>
    <x v="1"/>
    <s v="AUDITORIA"/>
    <x v="8"/>
    <s v="URUGUAY"/>
    <s v="DIRECTA"/>
    <n v="-3693.01"/>
    <n v="9868.7000000000007"/>
    <n v="0"/>
    <n v="0"/>
    <n v="0"/>
    <n v="0"/>
    <n v="0"/>
    <n v="0"/>
    <n v="0"/>
    <n v="0"/>
    <n v="0"/>
    <n v="0"/>
    <n v="6175.69"/>
    <n v="-3693.01"/>
    <n v="9868.7000000000007"/>
    <n v="0"/>
    <n v="0"/>
    <n v="0"/>
    <n v="0"/>
    <n v="0"/>
    <n v="0"/>
    <n v="0"/>
    <n v="0"/>
    <n v="0"/>
    <n v="0"/>
    <n v="6175.69"/>
  </r>
  <r>
    <x v="6"/>
    <s v="CUPI                                     "/>
    <x v="2"/>
    <s v="CLOSE-UP TARGETING"/>
    <s v="411103"/>
    <s v="VENTAS POR FACTURAR"/>
    <s v="2"/>
    <s v="Ventas Por facturar"/>
    <s v="2"/>
    <s v="Ventas Por facturar"/>
    <s v="17"/>
    <s v=""/>
    <x v="1"/>
    <s v="AUDITORIA"/>
    <x v="3"/>
    <s v="BRASIL"/>
    <s v="DIRECTA"/>
    <n v="-88772"/>
    <n v="-99446"/>
    <n v="0"/>
    <n v="0"/>
    <n v="0"/>
    <n v="0"/>
    <n v="0"/>
    <n v="0"/>
    <n v="0"/>
    <n v="0"/>
    <n v="0"/>
    <n v="0"/>
    <n v="-188218"/>
    <n v="-88772"/>
    <n v="-99446"/>
    <n v="0"/>
    <n v="0"/>
    <n v="0"/>
    <n v="0"/>
    <n v="0"/>
    <n v="0"/>
    <n v="0"/>
    <n v="0"/>
    <n v="0"/>
    <n v="0"/>
    <n v="-188218"/>
  </r>
  <r>
    <x v="6"/>
    <s v="CUPI                                     "/>
    <x v="2"/>
    <s v="CLOSE-UP TARGETING"/>
    <s v="411103"/>
    <s v="VENTAS POR FACTURAR"/>
    <s v="2"/>
    <s v="Ventas Por facturar"/>
    <s v="2"/>
    <s v="Ventas Por facturar"/>
    <s v="17"/>
    <s v=""/>
    <x v="1"/>
    <s v="AUDITORIA"/>
    <x v="1"/>
    <s v="ESPANA"/>
    <s v="DIRECTA"/>
    <n v="-17888.810000000001"/>
    <n v="10240.91"/>
    <n v="0"/>
    <n v="0"/>
    <n v="0"/>
    <n v="0"/>
    <n v="0"/>
    <n v="0"/>
    <n v="0"/>
    <n v="0"/>
    <n v="0"/>
    <n v="0"/>
    <n v="-7647.9"/>
    <n v="-17888.810000000001"/>
    <n v="10240.91"/>
    <n v="0"/>
    <n v="0"/>
    <n v="0"/>
    <n v="0"/>
    <n v="0"/>
    <n v="0"/>
    <n v="0"/>
    <n v="0"/>
    <n v="0"/>
    <n v="0"/>
    <n v="-7647.9"/>
  </r>
  <r>
    <x v="6"/>
    <s v="CUPI                                     "/>
    <x v="2"/>
    <s v="CLOSE-UP TARGETING"/>
    <s v="411103"/>
    <s v="VENTAS POR FACTURAR"/>
    <s v="2"/>
    <s v="Ventas Por facturar"/>
    <s v="2"/>
    <s v="Ventas Por facturar"/>
    <s v="17"/>
    <s v=""/>
    <x v="1"/>
    <s v="AUDITORIA"/>
    <x v="12"/>
    <s v="CHILE"/>
    <s v="DIRECTA"/>
    <n v="6672.46"/>
    <n v="-22784.58"/>
    <n v="0"/>
    <n v="0"/>
    <n v="0"/>
    <n v="0"/>
    <n v="0"/>
    <n v="0"/>
    <n v="0"/>
    <n v="0"/>
    <n v="0"/>
    <n v="0"/>
    <n v="-16112.12"/>
    <n v="6672.46"/>
    <n v="-22784.58"/>
    <n v="0"/>
    <n v="0"/>
    <n v="0"/>
    <n v="0"/>
    <n v="0"/>
    <n v="0"/>
    <n v="0"/>
    <n v="0"/>
    <n v="0"/>
    <n v="0"/>
    <n v="-16112.12"/>
  </r>
  <r>
    <x v="6"/>
    <s v="CUPI                                     "/>
    <x v="2"/>
    <s v="CLOSE-UP TARGETING"/>
    <s v="411103"/>
    <s v="VENTAS POR FACTURAR"/>
    <s v="2"/>
    <s v="Ventas Por facturar"/>
    <s v="2"/>
    <s v="Ventas Por facturar"/>
    <s v="17"/>
    <s v=""/>
    <x v="1"/>
    <s v="AUDITORIA"/>
    <x v="2"/>
    <s v="COLOMBIA"/>
    <s v="DIRECTA"/>
    <n v="-33909.4"/>
    <n v="-11875.65"/>
    <n v="0"/>
    <n v="0"/>
    <n v="0"/>
    <n v="0"/>
    <n v="0"/>
    <n v="0"/>
    <n v="0"/>
    <n v="0"/>
    <n v="0"/>
    <n v="0"/>
    <n v="-45785.05"/>
    <n v="-34784.199999999997"/>
    <n v="-11875.65"/>
    <n v="0"/>
    <n v="0"/>
    <n v="0"/>
    <n v="0"/>
    <n v="0"/>
    <n v="0"/>
    <n v="0"/>
    <n v="0"/>
    <n v="0"/>
    <n v="0"/>
    <n v="-46659.85"/>
  </r>
  <r>
    <x v="6"/>
    <s v="CUPI                                     "/>
    <x v="2"/>
    <s v="CLOSE-UP TARGETING"/>
    <s v="411103"/>
    <s v="VENTAS POR FACTURAR"/>
    <s v="2"/>
    <s v="Ventas Por facturar"/>
    <s v="2"/>
    <s v="Ventas Por facturar"/>
    <s v="17"/>
    <s v=""/>
    <x v="1"/>
    <s v="AUDITORIA"/>
    <x v="9"/>
    <s v="BOLIVIA"/>
    <s v="DIRECTA"/>
    <n v="-2735"/>
    <n v="-8029"/>
    <n v="0"/>
    <n v="0"/>
    <n v="0"/>
    <n v="0"/>
    <n v="0"/>
    <n v="0"/>
    <n v="0"/>
    <n v="0"/>
    <n v="0"/>
    <n v="0"/>
    <n v="-10764"/>
    <n v="-2735"/>
    <n v="-8029"/>
    <n v="0"/>
    <n v="0"/>
    <n v="0"/>
    <n v="0"/>
    <n v="0"/>
    <n v="0"/>
    <n v="0"/>
    <n v="0"/>
    <n v="0"/>
    <n v="0"/>
    <n v="-10764"/>
  </r>
  <r>
    <x v="7"/>
    <s v="CUP AC ARG                               "/>
    <x v="2"/>
    <s v="CLOSE-UP TARGETING"/>
    <s v="411103"/>
    <s v="VENTAS POR FACTURAR"/>
    <s v="2"/>
    <s v="Ventas Por facturar"/>
    <s v="2"/>
    <s v="Ventas Por facturar"/>
    <s v="17"/>
    <s v=""/>
    <x v="1"/>
    <s v="AUDITORIA"/>
    <x v="11"/>
    <s v="ARGENTINA"/>
    <s v="DIRECTA"/>
    <n v="-101198"/>
    <n v="-24729"/>
    <n v="0"/>
    <n v="0"/>
    <n v="0"/>
    <n v="0"/>
    <n v="0"/>
    <n v="0"/>
    <n v="0"/>
    <n v="0"/>
    <n v="0"/>
    <n v="0"/>
    <n v="-125927"/>
    <n v="-101198"/>
    <n v="-24729"/>
    <n v="0"/>
    <n v="0"/>
    <n v="0"/>
    <n v="0"/>
    <n v="0"/>
    <n v="0"/>
    <n v="0"/>
    <n v="0"/>
    <n v="0"/>
    <n v="0"/>
    <n v="-125927"/>
  </r>
  <r>
    <x v="8"/>
    <s v="PRESCRIPTION DATA AG                     "/>
    <x v="2"/>
    <s v="CLOSE-UP TARGETING"/>
    <s v="411102"/>
    <s v="VENTAS DEL EXTERIOR"/>
    <s v="3"/>
    <s v="Ventas Externas"/>
    <s v="3"/>
    <s v="Ventas Externas"/>
    <s v="18"/>
    <s v=""/>
    <x v="1"/>
    <s v="AUDITORIA"/>
    <x v="4"/>
    <s v="ECUADOR"/>
    <s v="DIRECTA"/>
    <n v="-1452"/>
    <n v="-15397.02"/>
    <n v="0"/>
    <n v="0"/>
    <n v="0"/>
    <n v="0"/>
    <n v="0"/>
    <n v="0"/>
    <n v="0"/>
    <n v="0"/>
    <n v="0"/>
    <n v="0"/>
    <n v="-16849.02"/>
    <n v="-1452"/>
    <n v="-15397.02"/>
    <n v="0"/>
    <n v="0"/>
    <n v="0"/>
    <n v="0"/>
    <n v="0"/>
    <n v="0"/>
    <n v="0"/>
    <n v="0"/>
    <n v="0"/>
    <n v="0"/>
    <n v="-16849.02"/>
  </r>
  <r>
    <x v="14"/>
    <s v="DATA PHARMA                              "/>
    <x v="2"/>
    <s v="CLOSE-UP TARGETING"/>
    <s v="411102"/>
    <s v="VENTAS DEL EXTERIOR"/>
    <s v="3"/>
    <s v="Ventas Externas"/>
    <s v="3"/>
    <s v="Ventas Externas"/>
    <s v="18"/>
    <s v=""/>
    <x v="1"/>
    <s v="AUDITORIA"/>
    <x v="6"/>
    <s v="MEXICO"/>
    <s v="DIRECTA"/>
    <n v="-199531.74"/>
    <n v="-296928.93"/>
    <n v="0"/>
    <n v="0"/>
    <n v="0"/>
    <n v="0"/>
    <n v="0"/>
    <n v="0"/>
    <n v="0"/>
    <n v="0"/>
    <n v="0"/>
    <n v="0"/>
    <n v="-496460.67"/>
    <n v="-199531.74"/>
    <n v="-296928.93"/>
    <n v="0"/>
    <n v="0"/>
    <n v="0"/>
    <n v="0"/>
    <n v="0"/>
    <n v="0"/>
    <n v="0"/>
    <n v="0"/>
    <n v="0"/>
    <n v="0"/>
    <n v="-496460.67"/>
  </r>
  <r>
    <x v="8"/>
    <s v="PRESCRIPTION DATA AG                     "/>
    <x v="2"/>
    <s v="CLOSE-UP TARGETING"/>
    <s v="411102"/>
    <s v="VENTAS DEL EXTERIOR"/>
    <s v="3"/>
    <s v="Ventas Externas"/>
    <s v="3"/>
    <s v="Ventas Externas"/>
    <s v="18"/>
    <s v=""/>
    <x v="1"/>
    <s v="AUDITORIA"/>
    <x v="7"/>
    <s v="PARAGUAY"/>
    <s v="DIRECTA"/>
    <n v="-15737.36"/>
    <n v="-61559.28"/>
    <n v="0"/>
    <n v="0"/>
    <n v="0"/>
    <n v="0"/>
    <n v="0"/>
    <n v="0"/>
    <n v="0"/>
    <n v="0"/>
    <n v="0"/>
    <n v="0"/>
    <n v="-77296.639999999999"/>
    <n v="-15737.36"/>
    <n v="-61559.28"/>
    <n v="0"/>
    <n v="0"/>
    <n v="0"/>
    <n v="0"/>
    <n v="0"/>
    <n v="0"/>
    <n v="0"/>
    <n v="0"/>
    <n v="0"/>
    <n v="0"/>
    <n v="-77296.639999999999"/>
  </r>
  <r>
    <x v="13"/>
    <s v="PRESCRIPTION DATA CENTROAMERICANA S.A.   "/>
    <x v="2"/>
    <s v="CLOSE-UP TARGETING"/>
    <s v="411102"/>
    <s v="VENTAS DEL EXTERIOR"/>
    <s v="3"/>
    <s v="Ventas Externas"/>
    <s v="3"/>
    <s v="Ventas Externas"/>
    <s v="18"/>
    <s v=""/>
    <x v="1"/>
    <s v="AUDITORIA"/>
    <x v="5"/>
    <s v="CENTROAMERICA"/>
    <s v="DIRECTA"/>
    <n v="-18248"/>
    <n v="-29040"/>
    <n v="0"/>
    <n v="0"/>
    <n v="0"/>
    <n v="0"/>
    <n v="0"/>
    <n v="0"/>
    <n v="0"/>
    <n v="0"/>
    <n v="0"/>
    <n v="0"/>
    <n v="-47288"/>
    <n v="-143213"/>
    <n v="-226938"/>
    <n v="0"/>
    <n v="0"/>
    <n v="0"/>
    <n v="0"/>
    <n v="0"/>
    <n v="0"/>
    <n v="0"/>
    <n v="0"/>
    <n v="0"/>
    <n v="0"/>
    <n v="-370151"/>
  </r>
  <r>
    <x v="8"/>
    <s v="PRESCRIPTION DATA AG                     "/>
    <x v="2"/>
    <s v="CLOSE-UP TARGETING"/>
    <s v="411102"/>
    <s v="VENTAS DEL EXTERIOR"/>
    <s v="3"/>
    <s v="Ventas Externas"/>
    <s v="3"/>
    <s v="Ventas Externas"/>
    <s v="18"/>
    <s v=""/>
    <x v="1"/>
    <s v="AUDITORIA"/>
    <x v="11"/>
    <s v="ARGENTINA"/>
    <s v="DIRECTA"/>
    <n v="0"/>
    <n v="-20464.8"/>
    <n v="0"/>
    <n v="0"/>
    <n v="0"/>
    <n v="0"/>
    <n v="0"/>
    <n v="0"/>
    <n v="0"/>
    <n v="0"/>
    <n v="0"/>
    <n v="0"/>
    <n v="-20464.8"/>
    <n v="0"/>
    <n v="-20464.8"/>
    <n v="0"/>
    <n v="0"/>
    <n v="0"/>
    <n v="0"/>
    <n v="0"/>
    <n v="0"/>
    <n v="0"/>
    <n v="0"/>
    <n v="0"/>
    <n v="0"/>
    <n v="-20464.8"/>
  </r>
  <r>
    <x v="8"/>
    <s v="PRESCRIPTION DATA AG                     "/>
    <x v="2"/>
    <s v="CLOSE-UP TARGETING"/>
    <s v="411102"/>
    <s v="VENTAS DEL EXTERIOR"/>
    <s v="3"/>
    <s v="Ventas Externas"/>
    <s v="3"/>
    <s v="Ventas Externas"/>
    <s v="18"/>
    <s v=""/>
    <x v="1"/>
    <s v="AUDITORIA"/>
    <x v="6"/>
    <s v="MEXICO"/>
    <s v="DIRECTA"/>
    <n v="-10139.4"/>
    <n v="-164702.67000000001"/>
    <n v="0"/>
    <n v="0"/>
    <n v="0"/>
    <n v="0"/>
    <n v="0"/>
    <n v="0"/>
    <n v="0"/>
    <n v="0"/>
    <n v="0"/>
    <n v="0"/>
    <n v="-174842.07"/>
    <n v="-10139.4"/>
    <n v="-164702.67000000001"/>
    <n v="0"/>
    <n v="0"/>
    <n v="0"/>
    <n v="0"/>
    <n v="0"/>
    <n v="0"/>
    <n v="0"/>
    <n v="0"/>
    <n v="0"/>
    <n v="0"/>
    <n v="-174842.07"/>
  </r>
  <r>
    <x v="8"/>
    <s v="PRESCRIPTION DATA AG                     "/>
    <x v="2"/>
    <s v="CLOSE-UP TARGETING"/>
    <s v="411102"/>
    <s v="VENTAS DEL EXTERIOR"/>
    <s v="3"/>
    <s v="Ventas Externas"/>
    <s v="3"/>
    <s v="Ventas Externas"/>
    <s v="18"/>
    <s v=""/>
    <x v="1"/>
    <s v="AUDITORIA"/>
    <x v="5"/>
    <s v="CENTROAMERICA"/>
    <s v="DIRECTA"/>
    <n v="-203186.45"/>
    <n v="-225852.78"/>
    <n v="0"/>
    <n v="0"/>
    <n v="0"/>
    <n v="0"/>
    <n v="0"/>
    <n v="0"/>
    <n v="0"/>
    <n v="0"/>
    <n v="0"/>
    <n v="0"/>
    <n v="-429039.23"/>
    <n v="-203186.45"/>
    <n v="-225852.78"/>
    <n v="0"/>
    <n v="0"/>
    <n v="0"/>
    <n v="0"/>
    <n v="0"/>
    <n v="0"/>
    <n v="0"/>
    <n v="0"/>
    <n v="0"/>
    <n v="0"/>
    <n v="-429039.23"/>
  </r>
  <r>
    <x v="8"/>
    <s v="PRESCRIPTION DATA AG                     "/>
    <x v="2"/>
    <s v="CLOSE-UP TARGETING"/>
    <s v="411102"/>
    <s v="VENTAS DEL EXTERIOR"/>
    <s v="3"/>
    <s v="Ventas Externas"/>
    <s v="3"/>
    <s v="Ventas Externas"/>
    <s v="18"/>
    <s v=""/>
    <x v="1"/>
    <s v="AUDITORIA"/>
    <x v="2"/>
    <s v="COLOMBIA"/>
    <s v="DIRECTA"/>
    <n v="0"/>
    <n v="-10176.719999999999"/>
    <n v="0"/>
    <n v="0"/>
    <n v="0"/>
    <n v="0"/>
    <n v="0"/>
    <n v="0"/>
    <n v="0"/>
    <n v="0"/>
    <n v="0"/>
    <n v="0"/>
    <n v="-10176.719999999999"/>
    <n v="0"/>
    <n v="-10176.719999999999"/>
    <n v="0"/>
    <n v="0"/>
    <n v="0"/>
    <n v="0"/>
    <n v="0"/>
    <n v="0"/>
    <n v="0"/>
    <n v="0"/>
    <n v="0"/>
    <n v="0"/>
    <n v="-10176.719999999999"/>
  </r>
  <r>
    <x v="8"/>
    <s v="PRESCRIPTION DATA AG                     "/>
    <x v="2"/>
    <s v="CLOSE-UP TARGETING"/>
    <s v="411102"/>
    <s v="VENTAS DEL EXTERIOR"/>
    <s v="3"/>
    <s v="Ventas Externas"/>
    <s v="3"/>
    <s v="Ventas Externas"/>
    <s v="18"/>
    <s v=""/>
    <x v="1"/>
    <s v="AUDITORIA"/>
    <x v="10"/>
    <s v="PERU"/>
    <s v="DIRECTA"/>
    <n v="-1385.96"/>
    <n v="0"/>
    <n v="0"/>
    <n v="0"/>
    <n v="0"/>
    <n v="0"/>
    <n v="0"/>
    <n v="0"/>
    <n v="0"/>
    <n v="0"/>
    <n v="0"/>
    <n v="0"/>
    <n v="-1385.96"/>
    <n v="-1385.96"/>
    <n v="0"/>
    <n v="0"/>
    <n v="0"/>
    <n v="0"/>
    <n v="0"/>
    <n v="0"/>
    <n v="0"/>
    <n v="0"/>
    <n v="0"/>
    <n v="0"/>
    <n v="0"/>
    <n v="-1385.96"/>
  </r>
  <r>
    <x v="15"/>
    <s v="PHARMA DATA MEXICO, S.A. DE C.V.         "/>
    <x v="2"/>
    <s v="CLOSE-UP TARGETING"/>
    <s v="411102"/>
    <s v="VENTAS DEL EXTERIOR"/>
    <s v="3"/>
    <s v="Ventas Externas"/>
    <s v="3"/>
    <s v="Ventas Externas"/>
    <s v="18"/>
    <s v=""/>
    <x v="1"/>
    <s v="AUDITORIA"/>
    <x v="6"/>
    <s v="MEXICO"/>
    <s v="DIRECTA"/>
    <n v="-45382.01"/>
    <n v="-14033.6"/>
    <n v="0"/>
    <n v="0"/>
    <n v="0"/>
    <n v="0"/>
    <n v="0"/>
    <n v="0"/>
    <n v="0"/>
    <n v="0"/>
    <n v="0"/>
    <n v="0"/>
    <n v="-59415.61"/>
    <n v="-855442.96"/>
    <n v="-258131.52"/>
    <n v="0"/>
    <n v="0"/>
    <n v="0"/>
    <n v="0"/>
    <n v="0"/>
    <n v="0"/>
    <n v="0"/>
    <n v="0"/>
    <n v="0"/>
    <n v="0"/>
    <n v="-1113574.48"/>
  </r>
  <r>
    <x v="12"/>
    <s v="PRESCRIPTION DATA DE URUGUAY S.A.        "/>
    <x v="2"/>
    <s v="CLOSE-UP TARGETING"/>
    <s v="517102"/>
    <s v="REDONDEO"/>
    <s v="5"/>
    <s v="Egresos / Ingresos Financieros"/>
    <s v="5"/>
    <s v="Egresos / Ingresos Financieros"/>
    <s v="15"/>
    <s v=""/>
    <x v="2"/>
    <s v="AUDITORIA DE VENTAS"/>
    <x v="8"/>
    <s v="URUGUAY"/>
    <s v="DIRECTA"/>
    <n v="0"/>
    <n v="0"/>
    <n v="0"/>
    <n v="0"/>
    <n v="0"/>
    <n v="0"/>
    <n v="0"/>
    <n v="0"/>
    <n v="0"/>
    <n v="0"/>
    <n v="0"/>
    <n v="0"/>
    <n v="0"/>
    <n v="-0.03"/>
    <n v="0"/>
    <n v="0"/>
    <n v="0"/>
    <n v="0"/>
    <n v="0"/>
    <n v="0"/>
    <n v="0"/>
    <n v="0"/>
    <n v="0"/>
    <n v="0"/>
    <n v="0"/>
    <n v="-0.03"/>
  </r>
  <r>
    <x v="12"/>
    <s v="PRESCRIPTION DATA DE URUGUAY S.A.        "/>
    <x v="2"/>
    <s v="CLOSE-UP TARGETING"/>
    <s v="517102"/>
    <s v="REDONDEO"/>
    <s v="5"/>
    <s v="Egresos / Ingresos Financieros"/>
    <s v="5"/>
    <s v="Egresos / Ingresos Financieros"/>
    <s v="15"/>
    <s v=""/>
    <x v="1"/>
    <s v="AUDITORIA"/>
    <x v="6"/>
    <s v="MEXICO"/>
    <s v="DIRECTA"/>
    <n v="0"/>
    <n v="0"/>
    <n v="0"/>
    <n v="0"/>
    <n v="0"/>
    <n v="0"/>
    <n v="0"/>
    <n v="0"/>
    <n v="0"/>
    <n v="0"/>
    <n v="0"/>
    <n v="0"/>
    <n v="0"/>
    <n v="0.01"/>
    <n v="0"/>
    <n v="0"/>
    <n v="0"/>
    <n v="0"/>
    <n v="0"/>
    <n v="0"/>
    <n v="0"/>
    <n v="0"/>
    <n v="0"/>
    <n v="0"/>
    <n v="0"/>
    <n v="0.01"/>
  </r>
  <r>
    <x v="12"/>
    <s v="PRESCRIPTION DATA DE URUGUAY S.A.        "/>
    <x v="2"/>
    <s v="CLOSE-UP TARGETING"/>
    <s v="517102"/>
    <s v="REDONDEO"/>
    <s v="5"/>
    <s v="Egresos / Ingresos Financieros"/>
    <s v="5"/>
    <s v="Egresos / Ingresos Financieros"/>
    <s v="15"/>
    <s v=""/>
    <x v="1"/>
    <s v="AUDITORIA"/>
    <x v="8"/>
    <s v="URUGUAY"/>
    <s v="DIRECTA"/>
    <n v="0"/>
    <n v="0"/>
    <n v="0"/>
    <n v="0"/>
    <n v="0"/>
    <n v="0"/>
    <n v="0"/>
    <n v="0"/>
    <n v="0"/>
    <n v="0"/>
    <n v="0"/>
    <n v="0"/>
    <n v="0"/>
    <n v="0.03"/>
    <n v="0"/>
    <n v="0"/>
    <n v="0"/>
    <n v="0"/>
    <n v="0"/>
    <n v="0"/>
    <n v="0"/>
    <n v="0"/>
    <n v="0"/>
    <n v="0"/>
    <n v="0"/>
    <n v="0.03"/>
  </r>
  <r>
    <x v="12"/>
    <s v="PRESCRIPTION DATA DE URUGUAY S.A.        "/>
    <x v="2"/>
    <s v="CLOSE-UP TARGETING"/>
    <s v="517102"/>
    <s v="REDONDEO"/>
    <s v="5"/>
    <s v="Egresos / Ingresos Financieros"/>
    <s v="5"/>
    <s v="Egresos / Ingresos Financieros"/>
    <s v="15"/>
    <s v=""/>
    <x v="3"/>
    <s v="INDIRECTOS"/>
    <x v="8"/>
    <s v="URUGUAY"/>
    <s v="DIRECTA"/>
    <n v="-0.09"/>
    <n v="0.01"/>
    <n v="0"/>
    <n v="0"/>
    <n v="0"/>
    <n v="0"/>
    <n v="0"/>
    <n v="0"/>
    <n v="0"/>
    <n v="0"/>
    <n v="0"/>
    <n v="0"/>
    <n v="-0.08"/>
    <n v="0"/>
    <n v="0"/>
    <n v="0"/>
    <n v="0"/>
    <n v="0"/>
    <n v="0"/>
    <n v="0"/>
    <n v="0"/>
    <n v="0"/>
    <n v="0"/>
    <n v="0"/>
    <n v="0"/>
    <n v="0"/>
  </r>
  <r>
    <x v="13"/>
    <s v="PRESCRIPTION DATA CENTROAMERICANA S.A.   "/>
    <x v="3"/>
    <s v="CLOSE-UP REP'S"/>
    <s v="411101"/>
    <s v="VENTAS"/>
    <s v="1"/>
    <s v="VentasInternas"/>
    <s v="1"/>
    <s v="Ventas Internas"/>
    <s v="17"/>
    <s v=""/>
    <x v="1"/>
    <s v="AUDITORIA"/>
    <x v="5"/>
    <s v="CENTROAMERICA"/>
    <s v="DIRECTA"/>
    <n v="-1350"/>
    <n v="-4211"/>
    <n v="0"/>
    <n v="0"/>
    <n v="0"/>
    <n v="0"/>
    <n v="0"/>
    <n v="0"/>
    <n v="0"/>
    <n v="0"/>
    <n v="0"/>
    <n v="0"/>
    <n v="-5561"/>
    <n v="-10589"/>
    <n v="-32915"/>
    <n v="0"/>
    <n v="0"/>
    <n v="0"/>
    <n v="0"/>
    <n v="0"/>
    <n v="0"/>
    <n v="0"/>
    <n v="0"/>
    <n v="0"/>
    <n v="0"/>
    <n v="-43504"/>
  </r>
  <r>
    <x v="11"/>
    <s v="PRESCRIPTION DATA PARAGUAY S.A.          "/>
    <x v="3"/>
    <s v="CLOSE-UP REP'S"/>
    <s v="411101"/>
    <s v="VENTAS"/>
    <s v="1"/>
    <s v="VentasInternas"/>
    <s v="1"/>
    <s v="Ventas Internas"/>
    <s v="17"/>
    <s v=""/>
    <x v="1"/>
    <s v="AUDITORIA"/>
    <x v="8"/>
    <s v="URUGUAY"/>
    <s v="DIRECTA"/>
    <n v="0"/>
    <n v="-569.9"/>
    <n v="0"/>
    <n v="0"/>
    <n v="0"/>
    <n v="0"/>
    <n v="0"/>
    <n v="0"/>
    <n v="0"/>
    <n v="0"/>
    <n v="0"/>
    <n v="0"/>
    <n v="-569.9"/>
    <n v="0"/>
    <n v="-4157638"/>
    <n v="0"/>
    <n v="0"/>
    <n v="0"/>
    <n v="0"/>
    <n v="0"/>
    <n v="0"/>
    <n v="0"/>
    <n v="0"/>
    <n v="0"/>
    <n v="0"/>
    <n v="-4157638"/>
  </r>
  <r>
    <x v="2"/>
    <s v="PRESCRIPTION DATA S.L.                   "/>
    <x v="3"/>
    <s v="CLOSE-UP REP'S"/>
    <s v="411101"/>
    <s v="VENTAS"/>
    <s v="1"/>
    <s v="VentasInternas"/>
    <s v="1"/>
    <s v="Ventas Internas"/>
    <s v="17"/>
    <s v=""/>
    <x v="1"/>
    <s v="AUDITORIA"/>
    <x v="2"/>
    <s v="COLOMBIA"/>
    <s v="DIRECTA"/>
    <n v="-7192"/>
    <n v="0"/>
    <n v="0"/>
    <n v="0"/>
    <n v="0"/>
    <n v="0"/>
    <n v="0"/>
    <n v="0"/>
    <n v="0"/>
    <n v="0"/>
    <n v="0"/>
    <n v="0"/>
    <n v="-7192"/>
    <n v="-6639"/>
    <n v="0"/>
    <n v="0"/>
    <n v="0"/>
    <n v="0"/>
    <n v="0"/>
    <n v="0"/>
    <n v="0"/>
    <n v="0"/>
    <n v="0"/>
    <n v="0"/>
    <n v="0"/>
    <n v="-6639"/>
  </r>
  <r>
    <x v="2"/>
    <s v="PRESCRIPTION DATA S.L.                   "/>
    <x v="3"/>
    <s v="CLOSE-UP REP'S"/>
    <s v="411101"/>
    <s v="VENTAS"/>
    <s v="1"/>
    <s v="VentasInternas"/>
    <s v="1"/>
    <s v="Ventas Internas"/>
    <s v="17"/>
    <s v=""/>
    <x v="1"/>
    <s v="AUDITORIA"/>
    <x v="4"/>
    <s v="ECUADOR"/>
    <s v="DIRECTA"/>
    <n v="-4831"/>
    <n v="0"/>
    <n v="0"/>
    <n v="0"/>
    <n v="0"/>
    <n v="0"/>
    <n v="0"/>
    <n v="0"/>
    <n v="0"/>
    <n v="0"/>
    <n v="0"/>
    <n v="0"/>
    <n v="-4831"/>
    <n v="-4460"/>
    <n v="0"/>
    <n v="0"/>
    <n v="0"/>
    <n v="0"/>
    <n v="0"/>
    <n v="0"/>
    <n v="0"/>
    <n v="0"/>
    <n v="0"/>
    <n v="0"/>
    <n v="0"/>
    <n v="-4460"/>
  </r>
  <r>
    <x v="2"/>
    <s v="PRESCRIPTION DATA S.L.                   "/>
    <x v="3"/>
    <s v="CLOSE-UP REP'S"/>
    <s v="411101"/>
    <s v="VENTAS"/>
    <s v="1"/>
    <s v="VentasInternas"/>
    <s v="1"/>
    <s v="Ventas Internas"/>
    <s v="17"/>
    <s v=""/>
    <x v="1"/>
    <s v="AUDITORIA"/>
    <x v="10"/>
    <s v="PERU"/>
    <s v="DIRECTA"/>
    <n v="-5530"/>
    <n v="0"/>
    <n v="0"/>
    <n v="0"/>
    <n v="0"/>
    <n v="0"/>
    <n v="0"/>
    <n v="0"/>
    <n v="0"/>
    <n v="0"/>
    <n v="0"/>
    <n v="0"/>
    <n v="-5530"/>
    <n v="-5105"/>
    <n v="0"/>
    <n v="0"/>
    <n v="0"/>
    <n v="0"/>
    <n v="0"/>
    <n v="0"/>
    <n v="0"/>
    <n v="0"/>
    <n v="0"/>
    <n v="0"/>
    <n v="0"/>
    <n v="-5105"/>
  </r>
  <r>
    <x v="10"/>
    <s v="DATA PHARMA DE CHILE S.A.                "/>
    <x v="3"/>
    <s v="CLOSE-UP REP'S"/>
    <s v="411101"/>
    <s v="VENTAS"/>
    <s v="1"/>
    <s v="VentasInternas"/>
    <s v="1"/>
    <s v="Ventas Internas"/>
    <s v="17"/>
    <s v=""/>
    <x v="1"/>
    <s v="AUDITORIA"/>
    <x v="9"/>
    <s v="BOLIVIA"/>
    <s v="DIRECTA"/>
    <n v="-354.71"/>
    <n v="-354.74"/>
    <n v="0"/>
    <n v="0"/>
    <n v="0"/>
    <n v="0"/>
    <n v="0"/>
    <n v="0"/>
    <n v="0"/>
    <n v="0"/>
    <n v="0"/>
    <n v="0"/>
    <n v="-709.45"/>
    <n v="-285705"/>
    <n v="-294876"/>
    <n v="0"/>
    <n v="0"/>
    <n v="0"/>
    <n v="0"/>
    <n v="0"/>
    <n v="0"/>
    <n v="0"/>
    <n v="0"/>
    <n v="0"/>
    <n v="0"/>
    <n v="-580581"/>
  </r>
  <r>
    <x v="10"/>
    <s v="DATA PHARMA DE CHILE S.A.                "/>
    <x v="3"/>
    <s v="CLOSE-UP REP'S"/>
    <s v="411101"/>
    <s v="VENTAS"/>
    <s v="1"/>
    <s v="VentasInternas"/>
    <s v="1"/>
    <s v="Ventas Internas"/>
    <s v="17"/>
    <s v=""/>
    <x v="1"/>
    <s v="AUDITORIA"/>
    <x v="12"/>
    <s v="CHILE"/>
    <s v="DIRECTA"/>
    <n v="-14989.36"/>
    <n v="-3701.26"/>
    <n v="0"/>
    <n v="0"/>
    <n v="0"/>
    <n v="0"/>
    <n v="0"/>
    <n v="0"/>
    <n v="0"/>
    <n v="0"/>
    <n v="0"/>
    <n v="0"/>
    <n v="-18690.62"/>
    <n v="-12377588"/>
    <n v="-2971927"/>
    <n v="0"/>
    <n v="0"/>
    <n v="0"/>
    <n v="0"/>
    <n v="0"/>
    <n v="0"/>
    <n v="0"/>
    <n v="0"/>
    <n v="0"/>
    <n v="0"/>
    <n v="-15349515"/>
  </r>
  <r>
    <x v="1"/>
    <s v="CLOSE UP S.A.                            "/>
    <x v="3"/>
    <s v="CLOSE-UP REP'S"/>
    <s v="411101"/>
    <s v="VENTAS"/>
    <s v="1"/>
    <s v="VentasInternas"/>
    <s v="1"/>
    <s v="Ventas Internas"/>
    <s v="17"/>
    <s v=""/>
    <x v="1"/>
    <s v="AUDITORIA"/>
    <x v="7"/>
    <s v="PARAGUAY"/>
    <s v="DIRECTA"/>
    <n v="-100"/>
    <n v="-100"/>
    <n v="0"/>
    <n v="0"/>
    <n v="0"/>
    <n v="0"/>
    <n v="0"/>
    <n v="0"/>
    <n v="0"/>
    <n v="0"/>
    <n v="0"/>
    <n v="0"/>
    <n v="-200"/>
    <n v="-18925"/>
    <n v="-20350"/>
    <n v="0"/>
    <n v="0"/>
    <n v="0"/>
    <n v="0"/>
    <n v="0"/>
    <n v="0"/>
    <n v="0"/>
    <n v="0"/>
    <n v="0"/>
    <n v="0"/>
    <n v="-39275"/>
  </r>
  <r>
    <x v="6"/>
    <s v="CUPI                                     "/>
    <x v="3"/>
    <s v="CLOSE-UP REP'S"/>
    <s v="411101"/>
    <s v="VENTAS"/>
    <s v="1"/>
    <s v="VentasInternas"/>
    <s v="1"/>
    <s v="Ventas Internas"/>
    <s v="17"/>
    <s v=""/>
    <x v="1"/>
    <s v="AUDITORIA"/>
    <x v="4"/>
    <s v="ECUADOR"/>
    <s v="DIRECTA"/>
    <n v="-13789.35"/>
    <n v="1154.31"/>
    <n v="0"/>
    <n v="0"/>
    <n v="0"/>
    <n v="0"/>
    <n v="0"/>
    <n v="0"/>
    <n v="0"/>
    <n v="0"/>
    <n v="0"/>
    <n v="0"/>
    <n v="-12635.04"/>
    <n v="-13789.35"/>
    <n v="1154.31"/>
    <n v="0"/>
    <n v="0"/>
    <n v="0"/>
    <n v="0"/>
    <n v="0"/>
    <n v="0"/>
    <n v="0"/>
    <n v="0"/>
    <n v="0"/>
    <n v="0"/>
    <n v="-12635.04"/>
  </r>
  <r>
    <x v="3"/>
    <s v="PHARMA MARKET                            "/>
    <x v="3"/>
    <s v="CLOSE-UP REP'S"/>
    <s v="411101"/>
    <s v="VENTAS"/>
    <s v="1"/>
    <s v="VentasInternas"/>
    <s v="1"/>
    <s v="Ventas Internas"/>
    <s v="17"/>
    <s v=""/>
    <x v="1"/>
    <s v="AUDITORIA"/>
    <x v="2"/>
    <s v="COLOMBIA"/>
    <s v="DIRECTA"/>
    <n v="-20086.349999999999"/>
    <n v="-24800.11"/>
    <n v="0"/>
    <n v="0"/>
    <n v="0"/>
    <n v="0"/>
    <n v="0"/>
    <n v="0"/>
    <n v="0"/>
    <n v="0"/>
    <n v="0"/>
    <n v="0"/>
    <n v="-44886.46"/>
    <n v="-94110961.709999993"/>
    <n v="-120199092.95999999"/>
    <n v="0"/>
    <n v="0"/>
    <n v="0"/>
    <n v="0"/>
    <n v="0"/>
    <n v="0"/>
    <n v="0"/>
    <n v="0"/>
    <n v="0"/>
    <n v="0"/>
    <n v="-214310054.66999999"/>
  </r>
  <r>
    <x v="10"/>
    <s v="DATA PHARMA DE CHILE S.A.                "/>
    <x v="3"/>
    <s v="CLOSE-UP REP'S"/>
    <s v="411101"/>
    <s v="VENTAS"/>
    <s v="1"/>
    <s v="VentasInternas"/>
    <s v="1"/>
    <s v="Ventas Internas"/>
    <s v="17"/>
    <s v=""/>
    <x v="1"/>
    <s v="AUDITORIA"/>
    <x v="4"/>
    <s v="ECUADOR"/>
    <s v="DIRECTA"/>
    <n v="-871.39"/>
    <n v="-405.39"/>
    <n v="0"/>
    <n v="0"/>
    <n v="0"/>
    <n v="0"/>
    <n v="0"/>
    <n v="0"/>
    <n v="0"/>
    <n v="0"/>
    <n v="0"/>
    <n v="0"/>
    <n v="-1276.78"/>
    <n v="-715039"/>
    <n v="-320946"/>
    <n v="0"/>
    <n v="0"/>
    <n v="0"/>
    <n v="0"/>
    <n v="0"/>
    <n v="0"/>
    <n v="0"/>
    <n v="0"/>
    <n v="0"/>
    <n v="0"/>
    <n v="-1035985"/>
  </r>
  <r>
    <x v="2"/>
    <s v="PRESCRIPTION DATA S.L.                   "/>
    <x v="3"/>
    <s v="CLOSE-UP REP'S"/>
    <s v="411101"/>
    <s v="VENTAS"/>
    <s v="1"/>
    <s v="VentasInternas"/>
    <s v="1"/>
    <s v="Ventas Internas"/>
    <s v="17"/>
    <s v=""/>
    <x v="1"/>
    <s v="AUDITORIA"/>
    <x v="12"/>
    <s v="CHILE"/>
    <s v="DIRECTA"/>
    <n v="-4183"/>
    <n v="0"/>
    <n v="0"/>
    <n v="0"/>
    <n v="0"/>
    <n v="0"/>
    <n v="0"/>
    <n v="0"/>
    <n v="0"/>
    <n v="0"/>
    <n v="0"/>
    <n v="0"/>
    <n v="-4183"/>
    <n v="-3861"/>
    <n v="0"/>
    <n v="0"/>
    <n v="0"/>
    <n v="0"/>
    <n v="0"/>
    <n v="0"/>
    <n v="0"/>
    <n v="0"/>
    <n v="0"/>
    <n v="0"/>
    <n v="0"/>
    <n v="-3861"/>
  </r>
  <r>
    <x v="0"/>
    <s v="PRESCRIPTION DATA DEL PERU S.A.C.        "/>
    <x v="3"/>
    <s v="CLOSE-UP REP'S"/>
    <s v="411101"/>
    <s v="VENTAS"/>
    <s v="1"/>
    <s v="VentasInternas"/>
    <s v="1"/>
    <s v="Ventas Internas"/>
    <s v="17"/>
    <s v=""/>
    <x v="1"/>
    <s v="AUDITORIA"/>
    <x v="10"/>
    <s v="PERU"/>
    <s v="DIRECTA"/>
    <n v="-15143.91"/>
    <n v="-11579.15"/>
    <n v="0"/>
    <n v="0"/>
    <n v="0"/>
    <n v="0"/>
    <n v="0"/>
    <n v="0"/>
    <n v="0"/>
    <n v="0"/>
    <n v="0"/>
    <n v="0"/>
    <n v="-26723.06"/>
    <n v="-58159.839999999997"/>
    <n v="-44306.46"/>
    <n v="0"/>
    <n v="0"/>
    <n v="0"/>
    <n v="0"/>
    <n v="0"/>
    <n v="0"/>
    <n v="0"/>
    <n v="0"/>
    <n v="0"/>
    <n v="0"/>
    <n v="-102466.3"/>
  </r>
  <r>
    <x v="1"/>
    <s v="CLOSE UP S.A.                            "/>
    <x v="3"/>
    <s v="CLOSE-UP REP'S"/>
    <s v="411101"/>
    <s v="VENTAS"/>
    <s v="1"/>
    <s v="VentasInternas"/>
    <s v="1"/>
    <s v="Ventas Internas"/>
    <s v="17"/>
    <s v=""/>
    <x v="1"/>
    <s v="AUDITORIA"/>
    <x v="11"/>
    <s v="ARGENTINA"/>
    <s v="DIRECTA"/>
    <n v="-35267.61"/>
    <n v="-28022.01"/>
    <n v="0"/>
    <n v="0"/>
    <n v="0"/>
    <n v="0"/>
    <n v="0"/>
    <n v="0"/>
    <n v="0"/>
    <n v="0"/>
    <n v="0"/>
    <n v="0"/>
    <n v="-63289.62"/>
    <n v="-6743933.2599999998"/>
    <n v="-5665135.75"/>
    <n v="0"/>
    <n v="0"/>
    <n v="0"/>
    <n v="0"/>
    <n v="0"/>
    <n v="0"/>
    <n v="0"/>
    <n v="0"/>
    <n v="0"/>
    <n v="0"/>
    <n v="-12409069.01"/>
  </r>
  <r>
    <x v="9"/>
    <s v="PRESCRIPTION DATA BOLVIA LTDA            "/>
    <x v="3"/>
    <s v="CLOSE-UP REP'S"/>
    <s v="411101"/>
    <s v="VENTAS"/>
    <s v="1"/>
    <s v="VentasInternas"/>
    <s v="1"/>
    <s v="Ventas Internas"/>
    <s v="17"/>
    <s v=""/>
    <x v="1"/>
    <s v="AUDITORIA"/>
    <x v="9"/>
    <s v="BOLIVIA"/>
    <s v="DIRECTA"/>
    <n v="-10605"/>
    <n v="-9315.1"/>
    <n v="0"/>
    <n v="0"/>
    <n v="0"/>
    <n v="0"/>
    <n v="0"/>
    <n v="0"/>
    <n v="0"/>
    <n v="0"/>
    <n v="0"/>
    <n v="0"/>
    <n v="-19920.099999999999"/>
    <n v="-73813"/>
    <n v="-64833.11"/>
    <n v="0"/>
    <n v="0"/>
    <n v="0"/>
    <n v="0"/>
    <n v="0"/>
    <n v="0"/>
    <n v="0"/>
    <n v="0"/>
    <n v="0"/>
    <n v="0"/>
    <n v="-138646.10999999999"/>
  </r>
  <r>
    <x v="10"/>
    <s v="DATA PHARMA DE CHILE S.A.                "/>
    <x v="3"/>
    <s v="CLOSE-UP REP'S"/>
    <s v="411101"/>
    <s v="VENTAS"/>
    <s v="1"/>
    <s v="VentasInternas"/>
    <s v="1"/>
    <s v="Ventas Internas"/>
    <s v="17"/>
    <s v=""/>
    <x v="1"/>
    <s v="AUDITORIA"/>
    <x v="5"/>
    <s v="CENTROAMERICA"/>
    <s v="DIRECTA"/>
    <n v="-295.58999999999997"/>
    <n v="-459.81"/>
    <n v="0"/>
    <n v="0"/>
    <n v="0"/>
    <n v="0"/>
    <n v="0"/>
    <n v="0"/>
    <n v="0"/>
    <n v="0"/>
    <n v="0"/>
    <n v="0"/>
    <n v="-755.4"/>
    <n v="-238089"/>
    <n v="-382226"/>
    <n v="0"/>
    <n v="0"/>
    <n v="0"/>
    <n v="0"/>
    <n v="0"/>
    <n v="0"/>
    <n v="0"/>
    <n v="0"/>
    <n v="0"/>
    <n v="0"/>
    <n v="-620315"/>
  </r>
  <r>
    <x v="10"/>
    <s v="DATA PHARMA DE CHILE S.A.                "/>
    <x v="3"/>
    <s v="CLOSE-UP REP'S"/>
    <s v="411101"/>
    <s v="VENTAS"/>
    <s v="1"/>
    <s v="VentasInternas"/>
    <s v="1"/>
    <s v="Ventas Internas"/>
    <s v="17"/>
    <s v=""/>
    <x v="1"/>
    <s v="AUDITORIA"/>
    <x v="7"/>
    <s v="PARAGUAY"/>
    <s v="DIRECTA"/>
    <n v="-194.25"/>
    <n v="-194.25"/>
    <n v="0"/>
    <n v="0"/>
    <n v="0"/>
    <n v="0"/>
    <n v="0"/>
    <n v="0"/>
    <n v="0"/>
    <n v="0"/>
    <n v="0"/>
    <n v="0"/>
    <n v="-388.5"/>
    <n v="-156457"/>
    <n v="-153787"/>
    <n v="0"/>
    <n v="0"/>
    <n v="0"/>
    <n v="0"/>
    <n v="0"/>
    <n v="0"/>
    <n v="0"/>
    <n v="0"/>
    <n v="0"/>
    <n v="0"/>
    <n v="-310244"/>
  </r>
  <r>
    <x v="10"/>
    <s v="DATA PHARMA DE CHILE S.A.                "/>
    <x v="3"/>
    <s v="CLOSE-UP REP'S"/>
    <s v="411101"/>
    <s v="VENTAS"/>
    <s v="1"/>
    <s v="VentasInternas"/>
    <s v="1"/>
    <s v="Ventas Internas"/>
    <s v="17"/>
    <s v=""/>
    <x v="1"/>
    <s v="AUDITORIA"/>
    <x v="10"/>
    <s v="PERU"/>
    <s v="DIRECTA"/>
    <n v="-211.14"/>
    <n v="-211.14"/>
    <n v="0"/>
    <n v="0"/>
    <n v="0"/>
    <n v="0"/>
    <n v="0"/>
    <n v="0"/>
    <n v="0"/>
    <n v="0"/>
    <n v="0"/>
    <n v="0"/>
    <n v="-422.28"/>
    <n v="-170063"/>
    <n v="-167160"/>
    <n v="0"/>
    <n v="0"/>
    <n v="0"/>
    <n v="0"/>
    <n v="0"/>
    <n v="0"/>
    <n v="0"/>
    <n v="0"/>
    <n v="0"/>
    <n v="0"/>
    <n v="-337223"/>
  </r>
  <r>
    <x v="4"/>
    <s v="LEADER UP SISTEMAS LTDA                  "/>
    <x v="3"/>
    <s v="CLOSE-UP REP'S"/>
    <s v="411101"/>
    <s v="VENTAS"/>
    <s v="1"/>
    <s v="VentasInternas"/>
    <s v="1"/>
    <s v="Ventas Internas"/>
    <s v="17"/>
    <s v=""/>
    <x v="1"/>
    <s v="AUDITORIA"/>
    <x v="3"/>
    <s v="BRASIL"/>
    <s v="DIRECTA"/>
    <n v="0"/>
    <n v="-3100.22"/>
    <n v="0"/>
    <n v="0"/>
    <n v="0"/>
    <n v="0"/>
    <n v="0"/>
    <n v="0"/>
    <n v="0"/>
    <n v="0"/>
    <n v="0"/>
    <n v="0"/>
    <n v="-3100.22"/>
    <n v="0"/>
    <n v="-16069.7"/>
    <n v="0"/>
    <n v="0"/>
    <n v="0"/>
    <n v="0"/>
    <n v="0"/>
    <n v="0"/>
    <n v="0"/>
    <n v="0"/>
    <n v="0"/>
    <n v="0"/>
    <n v="-16069.7"/>
  </r>
  <r>
    <x v="11"/>
    <s v="PRESCRIPTION DATA PARAGUAY S.A.          "/>
    <x v="3"/>
    <s v="CLOSE-UP REP'S"/>
    <s v="411101"/>
    <s v="VENTAS"/>
    <s v="1"/>
    <s v="VentasInternas"/>
    <s v="1"/>
    <s v="Ventas Internas"/>
    <s v="17"/>
    <s v=""/>
    <x v="1"/>
    <s v="AUDITORIA"/>
    <x v="7"/>
    <s v="PARAGUAY"/>
    <s v="DIRECTA"/>
    <n v="-4643.6000000000004"/>
    <n v="-3893.74"/>
    <n v="0"/>
    <n v="0"/>
    <n v="0"/>
    <n v="0"/>
    <n v="0"/>
    <n v="0"/>
    <n v="0"/>
    <n v="0"/>
    <n v="0"/>
    <n v="0"/>
    <n v="-8537.34"/>
    <n v="-34347578"/>
    <n v="-28461820"/>
    <n v="0"/>
    <n v="0"/>
    <n v="0"/>
    <n v="0"/>
    <n v="0"/>
    <n v="0"/>
    <n v="0"/>
    <n v="0"/>
    <n v="0"/>
    <n v="0"/>
    <n v="-62809398"/>
  </r>
  <r>
    <x v="12"/>
    <s v="PRESCRIPTION DATA DE URUGUAY S.A.        "/>
    <x v="3"/>
    <s v="CLOSE-UP REP'S"/>
    <s v="411101"/>
    <s v="VENTAS"/>
    <s v="1"/>
    <s v="VentasInternas"/>
    <s v="1"/>
    <s v="Ventas Internas"/>
    <s v="17"/>
    <s v=""/>
    <x v="1"/>
    <s v="AUDITORIA"/>
    <x v="8"/>
    <s v="URUGUAY"/>
    <s v="DIRECTA"/>
    <n v="-4408.22"/>
    <n v="-8415.02"/>
    <n v="0"/>
    <n v="0"/>
    <n v="0"/>
    <n v="0"/>
    <n v="0"/>
    <n v="0"/>
    <n v="0"/>
    <n v="0"/>
    <n v="0"/>
    <n v="0"/>
    <n v="-12823.24"/>
    <n v="-172838.35"/>
    <n v="-332982.36"/>
    <n v="0"/>
    <n v="0"/>
    <n v="0"/>
    <n v="0"/>
    <n v="0"/>
    <n v="0"/>
    <n v="0"/>
    <n v="0"/>
    <n v="0"/>
    <n v="0"/>
    <n v="-505820.71"/>
  </r>
  <r>
    <x v="2"/>
    <s v="PRESCRIPTION DATA S.L.                   "/>
    <x v="3"/>
    <s v="CLOSE-UP REP'S"/>
    <s v="411101"/>
    <s v="VENTAS"/>
    <s v="1"/>
    <s v="VentasInternas"/>
    <s v="1"/>
    <s v="Ventas Internas"/>
    <s v="17"/>
    <s v=""/>
    <x v="1"/>
    <s v="AUDITORIA"/>
    <x v="5"/>
    <s v="CENTROAMERICA"/>
    <s v="DIRECTA"/>
    <n v="-5341"/>
    <n v="0"/>
    <n v="0"/>
    <n v="0"/>
    <n v="0"/>
    <n v="0"/>
    <n v="0"/>
    <n v="0"/>
    <n v="0"/>
    <n v="0"/>
    <n v="0"/>
    <n v="0"/>
    <n v="-5341"/>
    <n v="-4930"/>
    <n v="0"/>
    <n v="0"/>
    <n v="0"/>
    <n v="0"/>
    <n v="0"/>
    <n v="0"/>
    <n v="0"/>
    <n v="0"/>
    <n v="0"/>
    <n v="0"/>
    <n v="0"/>
    <n v="-4930"/>
  </r>
  <r>
    <x v="2"/>
    <s v="PRESCRIPTION DATA S.L.                   "/>
    <x v="3"/>
    <s v="CLOSE-UP REP'S"/>
    <s v="411101"/>
    <s v="VENTAS"/>
    <s v="1"/>
    <s v="VentasInternas"/>
    <s v="1"/>
    <s v="Ventas Internas"/>
    <s v="17"/>
    <s v=""/>
    <x v="1"/>
    <s v="AUDITORIA"/>
    <x v="6"/>
    <s v="MEXICO"/>
    <s v="DIRECTA"/>
    <n v="-9289"/>
    <n v="0"/>
    <n v="0"/>
    <n v="0"/>
    <n v="0"/>
    <n v="0"/>
    <n v="0"/>
    <n v="0"/>
    <n v="0"/>
    <n v="0"/>
    <n v="0"/>
    <n v="0"/>
    <n v="-9289"/>
    <n v="-8574"/>
    <n v="0"/>
    <n v="0"/>
    <n v="0"/>
    <n v="0"/>
    <n v="0"/>
    <n v="0"/>
    <n v="0"/>
    <n v="0"/>
    <n v="0"/>
    <n v="0"/>
    <n v="0"/>
    <n v="-8574"/>
  </r>
  <r>
    <x v="6"/>
    <s v="CUPI                                     "/>
    <x v="3"/>
    <s v="CLOSE-UP REP'S"/>
    <s v="411103"/>
    <s v="VENTAS POR FACTURAR"/>
    <s v="2"/>
    <s v="Ventas Por facturar"/>
    <s v="2"/>
    <s v="Ventas Por facturar"/>
    <s v="17"/>
    <s v=""/>
    <x v="1"/>
    <s v="AUDITORIA"/>
    <x v="9"/>
    <s v="BOLIVIA"/>
    <s v="DIRECTA"/>
    <n v="-661"/>
    <n v="-2009"/>
    <n v="0"/>
    <n v="0"/>
    <n v="0"/>
    <n v="0"/>
    <n v="0"/>
    <n v="0"/>
    <n v="0"/>
    <n v="0"/>
    <n v="0"/>
    <n v="0"/>
    <n v="-2670"/>
    <n v="-661"/>
    <n v="-2009"/>
    <n v="0"/>
    <n v="0"/>
    <n v="0"/>
    <n v="0"/>
    <n v="0"/>
    <n v="0"/>
    <n v="0"/>
    <n v="0"/>
    <n v="0"/>
    <n v="0"/>
    <n v="-2670"/>
  </r>
  <r>
    <x v="6"/>
    <s v="CUPI                                     "/>
    <x v="3"/>
    <s v="CLOSE-UP REP'S"/>
    <s v="411103"/>
    <s v="VENTAS POR FACTURAR"/>
    <s v="2"/>
    <s v="Ventas Por facturar"/>
    <s v="2"/>
    <s v="Ventas Por facturar"/>
    <s v="17"/>
    <s v=""/>
    <x v="1"/>
    <s v="AUDITORIA"/>
    <x v="10"/>
    <s v="PERU"/>
    <s v="DIRECTA"/>
    <n v="634.66"/>
    <n v="-10006.41"/>
    <n v="0"/>
    <n v="0"/>
    <n v="0"/>
    <n v="0"/>
    <n v="0"/>
    <n v="0"/>
    <n v="0"/>
    <n v="0"/>
    <n v="0"/>
    <n v="0"/>
    <n v="-9371.75"/>
    <n v="575.95000000000005"/>
    <n v="-10006.41"/>
    <n v="0"/>
    <n v="0"/>
    <n v="0"/>
    <n v="0"/>
    <n v="0"/>
    <n v="0"/>
    <n v="0"/>
    <n v="0"/>
    <n v="0"/>
    <n v="0"/>
    <n v="-9430.4599999999991"/>
  </r>
  <r>
    <x v="6"/>
    <s v="CUPI                                     "/>
    <x v="3"/>
    <s v="CLOSE-UP REP'S"/>
    <s v="411103"/>
    <s v="VENTAS POR FACTURAR"/>
    <s v="2"/>
    <s v="Ventas Por facturar"/>
    <s v="2"/>
    <s v="Ventas Por facturar"/>
    <s v="17"/>
    <s v=""/>
    <x v="1"/>
    <s v="AUDITORIA"/>
    <x v="8"/>
    <s v="URUGUAY"/>
    <s v="DIRECTA"/>
    <n v="-1480.87"/>
    <n v="3341.76"/>
    <n v="0"/>
    <n v="0"/>
    <n v="0"/>
    <n v="0"/>
    <n v="0"/>
    <n v="0"/>
    <n v="0"/>
    <n v="0"/>
    <n v="0"/>
    <n v="0"/>
    <n v="1860.89"/>
    <n v="-1480.87"/>
    <n v="3341.76"/>
    <n v="0"/>
    <n v="0"/>
    <n v="0"/>
    <n v="0"/>
    <n v="0"/>
    <n v="0"/>
    <n v="0"/>
    <n v="0"/>
    <n v="0"/>
    <n v="0"/>
    <n v="1860.89"/>
  </r>
  <r>
    <x v="6"/>
    <s v="CUPI                                     "/>
    <x v="3"/>
    <s v="CLOSE-UP REP'S"/>
    <s v="411103"/>
    <s v="VENTAS POR FACTURAR"/>
    <s v="2"/>
    <s v="Ventas Por facturar"/>
    <s v="2"/>
    <s v="Ventas Por facturar"/>
    <s v="17"/>
    <s v=""/>
    <x v="1"/>
    <s v="AUDITORIA"/>
    <x v="3"/>
    <s v="BRASIL"/>
    <s v="DIRECTA"/>
    <n v="-1545"/>
    <n v="1545"/>
    <n v="0"/>
    <n v="0"/>
    <n v="0"/>
    <n v="0"/>
    <n v="0"/>
    <n v="0"/>
    <n v="0"/>
    <n v="0"/>
    <n v="0"/>
    <n v="0"/>
    <n v="0"/>
    <n v="-1545"/>
    <n v="1545"/>
    <n v="0"/>
    <n v="0"/>
    <n v="0"/>
    <n v="0"/>
    <n v="0"/>
    <n v="0"/>
    <n v="0"/>
    <n v="0"/>
    <n v="0"/>
    <n v="0"/>
    <n v="0"/>
  </r>
  <r>
    <x v="6"/>
    <s v="CUPI                                     "/>
    <x v="3"/>
    <s v="CLOSE-UP REP'S"/>
    <s v="411103"/>
    <s v="VENTAS POR FACTURAR"/>
    <s v="2"/>
    <s v="Ventas Por facturar"/>
    <s v="2"/>
    <s v="Ventas Por facturar"/>
    <s v="17"/>
    <s v=""/>
    <x v="1"/>
    <s v="AUDITORIA"/>
    <x v="7"/>
    <s v="PARAGUAY"/>
    <s v="DIRECTA"/>
    <n v="-1707.26"/>
    <n v="7225.1"/>
    <n v="0"/>
    <n v="0"/>
    <n v="0"/>
    <n v="0"/>
    <n v="0"/>
    <n v="0"/>
    <n v="0"/>
    <n v="0"/>
    <n v="0"/>
    <n v="0"/>
    <n v="5517.84"/>
    <n v="-1692.26"/>
    <n v="7225.1"/>
    <n v="0"/>
    <n v="0"/>
    <n v="0"/>
    <n v="0"/>
    <n v="0"/>
    <n v="0"/>
    <n v="0"/>
    <n v="0"/>
    <n v="0"/>
    <n v="0"/>
    <n v="5532.84"/>
  </r>
  <r>
    <x v="6"/>
    <s v="CUPI                                     "/>
    <x v="3"/>
    <s v="CLOSE-UP REP'S"/>
    <s v="411103"/>
    <s v="VENTAS POR FACTURAR"/>
    <s v="2"/>
    <s v="Ventas Por facturar"/>
    <s v="2"/>
    <s v="Ventas Por facturar"/>
    <s v="17"/>
    <s v=""/>
    <x v="1"/>
    <s v="AUDITORIA"/>
    <x v="12"/>
    <s v="CHILE"/>
    <s v="DIRECTA"/>
    <n v="2365.06"/>
    <n v="-8055.33"/>
    <n v="0"/>
    <n v="0"/>
    <n v="0"/>
    <n v="0"/>
    <n v="0"/>
    <n v="0"/>
    <n v="0"/>
    <n v="0"/>
    <n v="0"/>
    <n v="0"/>
    <n v="-5690.27"/>
    <n v="2365.06"/>
    <n v="-8055.33"/>
    <n v="0"/>
    <n v="0"/>
    <n v="0"/>
    <n v="0"/>
    <n v="0"/>
    <n v="0"/>
    <n v="0"/>
    <n v="0"/>
    <n v="0"/>
    <n v="0"/>
    <n v="-5690.27"/>
  </r>
  <r>
    <x v="6"/>
    <s v="CUPI                                     "/>
    <x v="3"/>
    <s v="CLOSE-UP REP'S"/>
    <s v="411103"/>
    <s v="VENTAS POR FACTURAR"/>
    <s v="2"/>
    <s v="Ventas Por facturar"/>
    <s v="2"/>
    <s v="Ventas Por facturar"/>
    <s v="17"/>
    <s v=""/>
    <x v="1"/>
    <s v="AUDITORIA"/>
    <x v="2"/>
    <s v="COLOMBIA"/>
    <s v="DIRECTA"/>
    <n v="-15226.72"/>
    <n v="-1697.02"/>
    <n v="0"/>
    <n v="0"/>
    <n v="0"/>
    <n v="0"/>
    <n v="0"/>
    <n v="0"/>
    <n v="0"/>
    <n v="0"/>
    <n v="0"/>
    <n v="0"/>
    <n v="-16923.740000000002"/>
    <n v="-13572.83"/>
    <n v="-1697.02"/>
    <n v="0"/>
    <n v="0"/>
    <n v="0"/>
    <n v="0"/>
    <n v="0"/>
    <n v="0"/>
    <n v="0"/>
    <n v="0"/>
    <n v="0"/>
    <n v="0"/>
    <n v="-15269.85"/>
  </r>
  <r>
    <x v="7"/>
    <s v="CUP AC ARG                               "/>
    <x v="3"/>
    <s v="CLOSE-UP REP'S"/>
    <s v="411103"/>
    <s v="VENTAS POR FACTURAR"/>
    <s v="2"/>
    <s v="Ventas Por facturar"/>
    <s v="2"/>
    <s v="Ventas Por facturar"/>
    <s v="17"/>
    <s v=""/>
    <x v="1"/>
    <s v="AUDITORIA"/>
    <x v="11"/>
    <s v="ARGENTINA"/>
    <s v="DIRECTA"/>
    <n v="-23385"/>
    <n v="7388"/>
    <n v="0"/>
    <n v="0"/>
    <n v="0"/>
    <n v="0"/>
    <n v="0"/>
    <n v="0"/>
    <n v="0"/>
    <n v="0"/>
    <n v="0"/>
    <n v="0"/>
    <n v="-15997"/>
    <n v="-23385"/>
    <n v="7388"/>
    <n v="0"/>
    <n v="0"/>
    <n v="0"/>
    <n v="0"/>
    <n v="0"/>
    <n v="0"/>
    <n v="0"/>
    <n v="0"/>
    <n v="0"/>
    <n v="0"/>
    <n v="-15997"/>
  </r>
  <r>
    <x v="6"/>
    <s v="CUPI                                     "/>
    <x v="3"/>
    <s v="CLOSE-UP REP'S"/>
    <s v="411103"/>
    <s v="VENTAS POR FACTURAR"/>
    <s v="2"/>
    <s v="Ventas Por facturar"/>
    <s v="2"/>
    <s v="Ventas Por facturar"/>
    <s v="17"/>
    <s v=""/>
    <x v="1"/>
    <s v="AUDITORIA"/>
    <x v="5"/>
    <s v="CENTROAMERICA"/>
    <s v="DIRECTA"/>
    <n v="-4597.24"/>
    <n v="-5060.63"/>
    <n v="0"/>
    <n v="0"/>
    <n v="0"/>
    <n v="0"/>
    <n v="0"/>
    <n v="0"/>
    <n v="0"/>
    <n v="0"/>
    <n v="0"/>
    <n v="0"/>
    <n v="-9657.8700000000008"/>
    <n v="-4597.24"/>
    <n v="-5060.63"/>
    <n v="0"/>
    <n v="0"/>
    <n v="0"/>
    <n v="0"/>
    <n v="0"/>
    <n v="0"/>
    <n v="0"/>
    <n v="0"/>
    <n v="0"/>
    <n v="0"/>
    <n v="-9657.8700000000008"/>
  </r>
  <r>
    <x v="6"/>
    <s v="CUPI                                     "/>
    <x v="3"/>
    <s v="CLOSE-UP REP'S"/>
    <s v="411103"/>
    <s v="VENTAS POR FACTURAR"/>
    <s v="2"/>
    <s v="Ventas Por facturar"/>
    <s v="2"/>
    <s v="Ventas Por facturar"/>
    <s v="17"/>
    <s v=""/>
    <x v="1"/>
    <s v="AUDITORIA"/>
    <x v="6"/>
    <s v="MEXICO"/>
    <s v="DIRECTA"/>
    <n v="-13164"/>
    <n v="-8666"/>
    <n v="0"/>
    <n v="0"/>
    <n v="0"/>
    <n v="0"/>
    <n v="0"/>
    <n v="0"/>
    <n v="0"/>
    <n v="0"/>
    <n v="0"/>
    <n v="0"/>
    <n v="-21830"/>
    <n v="-13164"/>
    <n v="-8666"/>
    <n v="0"/>
    <n v="0"/>
    <n v="0"/>
    <n v="0"/>
    <n v="0"/>
    <n v="0"/>
    <n v="0"/>
    <n v="0"/>
    <n v="0"/>
    <n v="0"/>
    <n v="-21830"/>
  </r>
  <r>
    <x v="8"/>
    <s v="PRESCRIPTION DATA AG                     "/>
    <x v="3"/>
    <s v="CLOSE-UP REP'S"/>
    <s v="411102"/>
    <s v="VENTAS DEL EXTERIOR"/>
    <s v="3"/>
    <s v="Ventas Externas"/>
    <s v="3"/>
    <s v="Ventas Externas"/>
    <s v="18"/>
    <s v=""/>
    <x v="1"/>
    <s v="AUDITORIA"/>
    <x v="5"/>
    <s v="CENTROAMERICA"/>
    <s v="DIRECTA"/>
    <n v="-11583.76"/>
    <n v="-13231.33"/>
    <n v="0"/>
    <n v="0"/>
    <n v="0"/>
    <n v="0"/>
    <n v="0"/>
    <n v="0"/>
    <n v="0"/>
    <n v="0"/>
    <n v="0"/>
    <n v="0"/>
    <n v="-24815.09"/>
    <n v="-11583.76"/>
    <n v="-13231.33"/>
    <n v="0"/>
    <n v="0"/>
    <n v="0"/>
    <n v="0"/>
    <n v="0"/>
    <n v="0"/>
    <n v="0"/>
    <n v="0"/>
    <n v="0"/>
    <n v="0"/>
    <n v="-24815.09"/>
  </r>
  <r>
    <x v="8"/>
    <s v="PRESCRIPTION DATA AG                     "/>
    <x v="3"/>
    <s v="CLOSE-UP REP'S"/>
    <s v="411102"/>
    <s v="VENTAS DEL EXTERIOR"/>
    <s v="3"/>
    <s v="Ventas Externas"/>
    <s v="3"/>
    <s v="Ventas Externas"/>
    <s v="18"/>
    <s v=""/>
    <x v="1"/>
    <s v="AUDITORIA"/>
    <x v="11"/>
    <s v="ARGENTINA"/>
    <s v="DIRECTA"/>
    <n v="0"/>
    <n v="-17907.12"/>
    <n v="0"/>
    <n v="0"/>
    <n v="0"/>
    <n v="0"/>
    <n v="0"/>
    <n v="0"/>
    <n v="0"/>
    <n v="0"/>
    <n v="0"/>
    <n v="0"/>
    <n v="-17907.12"/>
    <n v="0"/>
    <n v="-17907.12"/>
    <n v="0"/>
    <n v="0"/>
    <n v="0"/>
    <n v="0"/>
    <n v="0"/>
    <n v="0"/>
    <n v="0"/>
    <n v="0"/>
    <n v="0"/>
    <n v="0"/>
    <n v="-17907.12"/>
  </r>
  <r>
    <x v="13"/>
    <s v="PRESCRIPTION DATA CENTROAMERICANA S.A.   "/>
    <x v="3"/>
    <s v="CLOSE-UP REP'S"/>
    <s v="411102"/>
    <s v="VENTAS DEL EXTERIOR"/>
    <s v="3"/>
    <s v="Ventas Externas"/>
    <s v="3"/>
    <s v="Ventas Externas"/>
    <s v="18"/>
    <s v=""/>
    <x v="1"/>
    <s v="AUDITORIA"/>
    <x v="5"/>
    <s v="CENTROAMERICA"/>
    <s v="DIRECTA"/>
    <n v="-1692"/>
    <n v="-2652"/>
    <n v="0"/>
    <n v="0"/>
    <n v="0"/>
    <n v="0"/>
    <n v="0"/>
    <n v="0"/>
    <n v="0"/>
    <n v="0"/>
    <n v="0"/>
    <n v="0"/>
    <n v="-4344"/>
    <n v="-13274"/>
    <n v="-20724"/>
    <n v="0"/>
    <n v="0"/>
    <n v="0"/>
    <n v="0"/>
    <n v="0"/>
    <n v="0"/>
    <n v="0"/>
    <n v="0"/>
    <n v="0"/>
    <n v="0"/>
    <n v="-33998"/>
  </r>
  <r>
    <x v="14"/>
    <s v="DATA PHARMA                              "/>
    <x v="3"/>
    <s v="CLOSE-UP REP'S"/>
    <s v="411102"/>
    <s v="VENTAS DEL EXTERIOR"/>
    <s v="3"/>
    <s v="Ventas Externas"/>
    <s v="3"/>
    <s v="Ventas Externas"/>
    <s v="18"/>
    <s v=""/>
    <x v="1"/>
    <s v="AUDITORIA"/>
    <x v="6"/>
    <s v="MEXICO"/>
    <s v="DIRECTA"/>
    <n v="-15905.16"/>
    <n v="-16347.19"/>
    <n v="0"/>
    <n v="0"/>
    <n v="0"/>
    <n v="0"/>
    <n v="0"/>
    <n v="0"/>
    <n v="0"/>
    <n v="0"/>
    <n v="0"/>
    <n v="0"/>
    <n v="-32252.35"/>
    <n v="-15905.16"/>
    <n v="-16347.19"/>
    <n v="0"/>
    <n v="0"/>
    <n v="0"/>
    <n v="0"/>
    <n v="0"/>
    <n v="0"/>
    <n v="0"/>
    <n v="0"/>
    <n v="0"/>
    <n v="0"/>
    <n v="-32252.35"/>
  </r>
  <r>
    <x v="15"/>
    <s v="PHARMA DATA MEXICO, S.A. DE C.V.         "/>
    <x v="3"/>
    <s v="CLOSE-UP REP'S"/>
    <s v="411102"/>
    <s v="VENTAS DEL EXTERIOR"/>
    <s v="3"/>
    <s v="Ventas Externas"/>
    <s v="3"/>
    <s v="Ventas Externas"/>
    <s v="18"/>
    <s v=""/>
    <x v="1"/>
    <s v="AUDITORIA"/>
    <x v="6"/>
    <s v="MEXICO"/>
    <s v="DIRECTA"/>
    <n v="-2899.44"/>
    <n v="-1277.53"/>
    <n v="0"/>
    <n v="0"/>
    <n v="0"/>
    <n v="0"/>
    <n v="0"/>
    <n v="0"/>
    <n v="0"/>
    <n v="0"/>
    <n v="0"/>
    <n v="0"/>
    <n v="-4176.97"/>
    <n v="-55016.66"/>
    <n v="-24132"/>
    <n v="0"/>
    <n v="0"/>
    <n v="0"/>
    <n v="0"/>
    <n v="0"/>
    <n v="0"/>
    <n v="0"/>
    <n v="0"/>
    <n v="0"/>
    <n v="0"/>
    <n v="-79148.66"/>
  </r>
  <r>
    <x v="8"/>
    <s v="PRESCRIPTION DATA AG                     "/>
    <x v="3"/>
    <s v="CLOSE-UP REP'S"/>
    <s v="411102"/>
    <s v="VENTAS DEL EXTERIOR"/>
    <s v="3"/>
    <s v="Ventas Externas"/>
    <s v="3"/>
    <s v="Ventas Externas"/>
    <s v="18"/>
    <s v=""/>
    <x v="1"/>
    <s v="AUDITORIA"/>
    <x v="2"/>
    <s v="COLOMBIA"/>
    <s v="DIRECTA"/>
    <n v="0"/>
    <n v="-15944.28"/>
    <n v="0"/>
    <n v="0"/>
    <n v="0"/>
    <n v="0"/>
    <n v="0"/>
    <n v="0"/>
    <n v="0"/>
    <n v="0"/>
    <n v="0"/>
    <n v="0"/>
    <n v="-15944.28"/>
    <n v="0"/>
    <n v="-15944.28"/>
    <n v="0"/>
    <n v="0"/>
    <n v="0"/>
    <n v="0"/>
    <n v="0"/>
    <n v="0"/>
    <n v="0"/>
    <n v="0"/>
    <n v="0"/>
    <n v="0"/>
    <n v="-15944.28"/>
  </r>
  <r>
    <x v="8"/>
    <s v="PRESCRIPTION DATA AG                     "/>
    <x v="3"/>
    <s v="CLOSE-UP REP'S"/>
    <s v="411102"/>
    <s v="VENTAS DEL EXTERIOR"/>
    <s v="3"/>
    <s v="Ventas Externas"/>
    <s v="3"/>
    <s v="Ventas Externas"/>
    <s v="18"/>
    <s v=""/>
    <x v="1"/>
    <s v="AUDITORIA"/>
    <x v="4"/>
    <s v="ECUADOR"/>
    <s v="DIRECTA"/>
    <n v="-275"/>
    <n v="-10873.58"/>
    <n v="0"/>
    <n v="0"/>
    <n v="0"/>
    <n v="0"/>
    <n v="0"/>
    <n v="0"/>
    <n v="0"/>
    <n v="0"/>
    <n v="0"/>
    <n v="0"/>
    <n v="-11148.58"/>
    <n v="-275"/>
    <n v="-10873.58"/>
    <n v="0"/>
    <n v="0"/>
    <n v="0"/>
    <n v="0"/>
    <n v="0"/>
    <n v="0"/>
    <n v="0"/>
    <n v="0"/>
    <n v="0"/>
    <n v="0"/>
    <n v="-11148.58"/>
  </r>
  <r>
    <x v="8"/>
    <s v="PRESCRIPTION DATA AG                     "/>
    <x v="3"/>
    <s v="CLOSE-UP REP'S"/>
    <s v="411102"/>
    <s v="VENTAS DEL EXTERIOR"/>
    <s v="3"/>
    <s v="Ventas Externas"/>
    <s v="3"/>
    <s v="Ventas Externas"/>
    <s v="18"/>
    <s v=""/>
    <x v="1"/>
    <s v="AUDITORIA"/>
    <x v="7"/>
    <s v="PARAGUAY"/>
    <s v="DIRECTA"/>
    <n v="-5989.92"/>
    <n v="-15672"/>
    <n v="0"/>
    <n v="0"/>
    <n v="0"/>
    <n v="0"/>
    <n v="0"/>
    <n v="0"/>
    <n v="0"/>
    <n v="0"/>
    <n v="0"/>
    <n v="0"/>
    <n v="-21661.919999999998"/>
    <n v="-5989.92"/>
    <n v="-15672"/>
    <n v="0"/>
    <n v="0"/>
    <n v="0"/>
    <n v="0"/>
    <n v="0"/>
    <n v="0"/>
    <n v="0"/>
    <n v="0"/>
    <n v="0"/>
    <n v="0"/>
    <n v="-21661.919999999998"/>
  </r>
  <r>
    <x v="8"/>
    <s v="PRESCRIPTION DATA AG                     "/>
    <x v="3"/>
    <s v="CLOSE-UP REP'S"/>
    <s v="411102"/>
    <s v="VENTAS DEL EXTERIOR"/>
    <s v="3"/>
    <s v="Ventas Externas"/>
    <s v="3"/>
    <s v="Ventas Externas"/>
    <s v="18"/>
    <s v=""/>
    <x v="1"/>
    <s v="AUDITORIA"/>
    <x v="10"/>
    <s v="PERU"/>
    <s v="DIRECTA"/>
    <n v="-186.4"/>
    <n v="0"/>
    <n v="0"/>
    <n v="0"/>
    <n v="0"/>
    <n v="0"/>
    <n v="0"/>
    <n v="0"/>
    <n v="0"/>
    <n v="0"/>
    <n v="0"/>
    <n v="0"/>
    <n v="-186.4"/>
    <n v="-186.4"/>
    <n v="0"/>
    <n v="0"/>
    <n v="0"/>
    <n v="0"/>
    <n v="0"/>
    <n v="0"/>
    <n v="0"/>
    <n v="0"/>
    <n v="0"/>
    <n v="0"/>
    <n v="0"/>
    <n v="-186.4"/>
  </r>
  <r>
    <x v="0"/>
    <s v="PRESCRIPTION DATA DEL PERU S.A.C.        "/>
    <x v="4"/>
    <s v="CLOSE-UP REP'S OFFLINE"/>
    <s v="411101"/>
    <s v="VENTAS"/>
    <s v="1"/>
    <s v="VentasInternas"/>
    <s v="1"/>
    <s v="Ventas Internas"/>
    <s v="17"/>
    <s v=""/>
    <x v="1"/>
    <s v="AUDITORIA"/>
    <x v="10"/>
    <s v="PERU"/>
    <s v="DIRECTA"/>
    <n v="-285.43"/>
    <n v="0"/>
    <n v="0"/>
    <n v="0"/>
    <n v="0"/>
    <n v="0"/>
    <n v="0"/>
    <n v="0"/>
    <n v="0"/>
    <n v="0"/>
    <n v="0"/>
    <n v="0"/>
    <n v="-285.43"/>
    <n v="-1090.9100000000001"/>
    <n v="0"/>
    <n v="0"/>
    <n v="0"/>
    <n v="0"/>
    <n v="0"/>
    <n v="0"/>
    <n v="0"/>
    <n v="0"/>
    <n v="0"/>
    <n v="0"/>
    <n v="0"/>
    <n v="-1090.9100000000001"/>
  </r>
  <r>
    <x v="3"/>
    <s v="PHARMA MARKET                            "/>
    <x v="4"/>
    <s v="CLOSE-UP REP'S OFFLINE"/>
    <s v="411101"/>
    <s v="VENTAS"/>
    <s v="1"/>
    <s v="VentasInternas"/>
    <s v="1"/>
    <s v="Ventas Internas"/>
    <s v="17"/>
    <s v=""/>
    <x v="1"/>
    <s v="AUDITORIA"/>
    <x v="2"/>
    <s v="COLOMBIA"/>
    <s v="DIRECTA"/>
    <n v="0"/>
    <n v="-1049.45"/>
    <n v="0"/>
    <n v="0"/>
    <n v="0"/>
    <n v="0"/>
    <n v="0"/>
    <n v="0"/>
    <n v="0"/>
    <n v="0"/>
    <n v="0"/>
    <n v="0"/>
    <n v="-1049.45"/>
    <n v="0"/>
    <n v="-5162205"/>
    <n v="0"/>
    <n v="0"/>
    <n v="0"/>
    <n v="0"/>
    <n v="0"/>
    <n v="0"/>
    <n v="0"/>
    <n v="0"/>
    <n v="0"/>
    <n v="0"/>
    <n v="-5162205"/>
  </r>
  <r>
    <x v="4"/>
    <s v="LEADER UP SISTEMAS LTDA                  "/>
    <x v="4"/>
    <s v="CLOSE-UP REP'S OFFLINE"/>
    <s v="411101"/>
    <s v="VENTAS"/>
    <s v="1"/>
    <s v="VentasInternas"/>
    <s v="1"/>
    <s v="Ventas Internas"/>
    <s v="17"/>
    <s v=""/>
    <x v="1"/>
    <s v="AUDITORIA"/>
    <x v="3"/>
    <s v="BRASIL"/>
    <s v="DIRECTA"/>
    <n v="-1452.09"/>
    <n v="-1601"/>
    <n v="0"/>
    <n v="0"/>
    <n v="0"/>
    <n v="0"/>
    <n v="0"/>
    <n v="0"/>
    <n v="0"/>
    <n v="0"/>
    <n v="0"/>
    <n v="0"/>
    <n v="-3053.09"/>
    <n v="-7392.48"/>
    <n v="-8183.81"/>
    <n v="0"/>
    <n v="0"/>
    <n v="0"/>
    <n v="0"/>
    <n v="0"/>
    <n v="0"/>
    <n v="0"/>
    <n v="0"/>
    <n v="0"/>
    <n v="0"/>
    <n v="-15576.29"/>
  </r>
  <r>
    <x v="6"/>
    <s v="CUPI                                     "/>
    <x v="4"/>
    <s v="CLOSE-UP REP'S OFFLINE"/>
    <s v="411101"/>
    <s v="VENTAS"/>
    <s v="1"/>
    <s v="VentasInternas"/>
    <s v="1"/>
    <s v="Ventas Internas"/>
    <s v="17"/>
    <s v=""/>
    <x v="1"/>
    <s v="AUDITORIA"/>
    <x v="4"/>
    <s v="ECUADOR"/>
    <s v="DIRECTA"/>
    <n v="0"/>
    <n v="-119.6"/>
    <n v="0"/>
    <n v="0"/>
    <n v="0"/>
    <n v="0"/>
    <n v="0"/>
    <n v="0"/>
    <n v="0"/>
    <n v="0"/>
    <n v="0"/>
    <n v="0"/>
    <n v="-119.6"/>
    <n v="0"/>
    <n v="-119.6"/>
    <n v="0"/>
    <n v="0"/>
    <n v="0"/>
    <n v="0"/>
    <n v="0"/>
    <n v="0"/>
    <n v="0"/>
    <n v="0"/>
    <n v="0"/>
    <n v="0"/>
    <n v="-119.6"/>
  </r>
  <r>
    <x v="6"/>
    <s v="CUPI                                     "/>
    <x v="4"/>
    <s v="CLOSE-UP REP'S OFFLINE"/>
    <s v="411103"/>
    <s v="VENTAS POR FACTURAR"/>
    <s v="2"/>
    <s v="Ventas Por facturar"/>
    <s v="2"/>
    <s v="Ventas Por facturar"/>
    <s v="17"/>
    <s v=""/>
    <x v="1"/>
    <s v="AUDITORIA"/>
    <x v="3"/>
    <s v="BRASIL"/>
    <s v="DIRECTA"/>
    <n v="-1776"/>
    <n v="-410"/>
    <n v="0"/>
    <n v="0"/>
    <n v="0"/>
    <n v="0"/>
    <n v="0"/>
    <n v="0"/>
    <n v="0"/>
    <n v="0"/>
    <n v="0"/>
    <n v="0"/>
    <n v="-2186"/>
    <n v="-1776"/>
    <n v="-410"/>
    <n v="0"/>
    <n v="0"/>
    <n v="0"/>
    <n v="0"/>
    <n v="0"/>
    <n v="0"/>
    <n v="0"/>
    <n v="0"/>
    <n v="0"/>
    <n v="0"/>
    <n v="-2186"/>
  </r>
  <r>
    <x v="6"/>
    <s v="CUPI                                     "/>
    <x v="4"/>
    <s v="CLOSE-UP REP'S OFFLINE"/>
    <s v="411103"/>
    <s v="VENTAS POR FACTURAR"/>
    <s v="2"/>
    <s v="Ventas Por facturar"/>
    <s v="2"/>
    <s v="Ventas Por facturar"/>
    <s v="17"/>
    <s v=""/>
    <x v="1"/>
    <s v="AUDITORIA"/>
    <x v="2"/>
    <s v="COLOMBIA"/>
    <s v="DIRECTA"/>
    <n v="-1071.3599999999999"/>
    <n v="0"/>
    <n v="0"/>
    <n v="0"/>
    <n v="0"/>
    <n v="0"/>
    <n v="0"/>
    <n v="0"/>
    <n v="0"/>
    <n v="0"/>
    <n v="0"/>
    <n v="0"/>
    <n v="-1071.3599999999999"/>
    <n v="-1071.3599999999999"/>
    <n v="0"/>
    <n v="0"/>
    <n v="0"/>
    <n v="0"/>
    <n v="0"/>
    <n v="0"/>
    <n v="0"/>
    <n v="0"/>
    <n v="0"/>
    <n v="0"/>
    <n v="0"/>
    <n v="-1071.3599999999999"/>
  </r>
  <r>
    <x v="6"/>
    <s v="CUPI                                     "/>
    <x v="4"/>
    <s v="CLOSE-UP REP'S OFFLINE"/>
    <s v="411103"/>
    <s v="VENTAS POR FACTURAR"/>
    <s v="2"/>
    <s v="Ventas Por facturar"/>
    <s v="2"/>
    <s v="Ventas Por facturar"/>
    <s v="17"/>
    <s v=""/>
    <x v="1"/>
    <s v="AUDITORIA"/>
    <x v="10"/>
    <s v="PERU"/>
    <s v="DIRECTA"/>
    <n v="0"/>
    <n v="-435.6"/>
    <n v="0"/>
    <n v="0"/>
    <n v="0"/>
    <n v="0"/>
    <n v="0"/>
    <n v="0"/>
    <n v="0"/>
    <n v="0"/>
    <n v="0"/>
    <n v="0"/>
    <n v="-435.6"/>
    <n v="0"/>
    <n v="-435.6"/>
    <n v="0"/>
    <n v="0"/>
    <n v="0"/>
    <n v="0"/>
    <n v="0"/>
    <n v="0"/>
    <n v="0"/>
    <n v="0"/>
    <n v="0"/>
    <n v="0"/>
    <n v="-435.6"/>
  </r>
  <r>
    <x v="7"/>
    <s v="CUP AC ARG                               "/>
    <x v="4"/>
    <s v="CLOSE-UP REP'S OFFLINE"/>
    <s v="411103"/>
    <s v="VENTAS POR FACTURAR"/>
    <s v="2"/>
    <s v="Ventas Por facturar"/>
    <s v="2"/>
    <s v="Ventas Por facturar"/>
    <s v="17"/>
    <s v=""/>
    <x v="1"/>
    <s v="AUDITORIA"/>
    <x v="11"/>
    <s v="ARGENTINA"/>
    <s v="DIRECTA"/>
    <n v="-524"/>
    <n v="-498"/>
    <n v="0"/>
    <n v="0"/>
    <n v="0"/>
    <n v="0"/>
    <n v="0"/>
    <n v="0"/>
    <n v="0"/>
    <n v="0"/>
    <n v="0"/>
    <n v="0"/>
    <n v="-1022"/>
    <n v="-524"/>
    <n v="-498"/>
    <n v="0"/>
    <n v="0"/>
    <n v="0"/>
    <n v="0"/>
    <n v="0"/>
    <n v="0"/>
    <n v="0"/>
    <n v="0"/>
    <n v="0"/>
    <n v="0"/>
    <n v="-1022"/>
  </r>
  <r>
    <x v="6"/>
    <s v="CUPI                                     "/>
    <x v="5"/>
    <s v="INT. ANALYZER"/>
    <s v="411101"/>
    <s v="VENTAS"/>
    <s v="1"/>
    <s v="VentasInternas"/>
    <s v="1"/>
    <s v="Ventas Internas"/>
    <s v="17"/>
    <s v=""/>
    <x v="1"/>
    <s v="AUDITORIA"/>
    <x v="4"/>
    <s v="ECUADOR"/>
    <s v="DIRECTA"/>
    <n v="-12462.84"/>
    <n v="-11661.39"/>
    <n v="0"/>
    <n v="0"/>
    <n v="0"/>
    <n v="0"/>
    <n v="0"/>
    <n v="0"/>
    <n v="0"/>
    <n v="0"/>
    <n v="0"/>
    <n v="0"/>
    <n v="-24124.23"/>
    <n v="-12462.84"/>
    <n v="-11661.39"/>
    <n v="0"/>
    <n v="0"/>
    <n v="0"/>
    <n v="0"/>
    <n v="0"/>
    <n v="0"/>
    <n v="0"/>
    <n v="0"/>
    <n v="0"/>
    <n v="0"/>
    <n v="-24124.23"/>
  </r>
  <r>
    <x v="6"/>
    <s v="CUPI                                     "/>
    <x v="5"/>
    <s v="INT. ANALYZER"/>
    <s v="411105"/>
    <s v="INGRESOS DIFERIDOS"/>
    <s v="1"/>
    <s v="VentasInternas"/>
    <s v="1"/>
    <s v="Ventas Internas"/>
    <s v="17"/>
    <s v=""/>
    <x v="1"/>
    <s v="AUDITORIA"/>
    <x v="5"/>
    <s v="CENTROAMERICA"/>
    <s v="DIRECTA"/>
    <n v="961.09"/>
    <n v="980.49"/>
    <n v="0"/>
    <n v="0"/>
    <n v="0"/>
    <n v="0"/>
    <n v="0"/>
    <n v="0"/>
    <n v="0"/>
    <n v="0"/>
    <n v="0"/>
    <n v="0"/>
    <n v="1941.58"/>
    <n v="961.09"/>
    <n v="980.49"/>
    <n v="0"/>
    <n v="0"/>
    <n v="0"/>
    <n v="0"/>
    <n v="0"/>
    <n v="0"/>
    <n v="0"/>
    <n v="0"/>
    <n v="0"/>
    <n v="0"/>
    <n v="1941.58"/>
  </r>
  <r>
    <x v="6"/>
    <s v="CUPI                                     "/>
    <x v="5"/>
    <s v="INT. ANALYZER"/>
    <s v="411105"/>
    <s v="INGRESOS DIFERIDOS"/>
    <s v="1"/>
    <s v="VentasInternas"/>
    <s v="1"/>
    <s v="Ventas Internas"/>
    <s v="17"/>
    <s v=""/>
    <x v="1"/>
    <s v="AUDITORIA"/>
    <x v="6"/>
    <s v="MEXICO"/>
    <s v="DIRECTA"/>
    <n v="14572.57"/>
    <n v="14627.88"/>
    <n v="0"/>
    <n v="0"/>
    <n v="0"/>
    <n v="0"/>
    <n v="0"/>
    <n v="0"/>
    <n v="0"/>
    <n v="0"/>
    <n v="0"/>
    <n v="0"/>
    <n v="29200.45"/>
    <n v="14572.57"/>
    <n v="14627.88"/>
    <n v="0"/>
    <n v="0"/>
    <n v="0"/>
    <n v="0"/>
    <n v="0"/>
    <n v="0"/>
    <n v="0"/>
    <n v="0"/>
    <n v="0"/>
    <n v="0"/>
    <n v="29200.45"/>
  </r>
  <r>
    <x v="10"/>
    <s v="DATA PHARMA DE CHILE S.A.                "/>
    <x v="5"/>
    <s v="INT. ANALYZER"/>
    <s v="411101"/>
    <s v="VENTAS"/>
    <s v="1"/>
    <s v="VentasInternas"/>
    <s v="1"/>
    <s v="Ventas Internas"/>
    <s v="17"/>
    <s v=""/>
    <x v="1"/>
    <s v="AUDITORIA"/>
    <x v="9"/>
    <s v="BOLIVIA"/>
    <s v="DIRECTA"/>
    <n v="-351.93"/>
    <n v="-352"/>
    <n v="0"/>
    <n v="0"/>
    <n v="0"/>
    <n v="0"/>
    <n v="0"/>
    <n v="0"/>
    <n v="0"/>
    <n v="0"/>
    <n v="0"/>
    <n v="0"/>
    <n v="-703.93"/>
    <n v="-283456"/>
    <n v="-292596"/>
    <n v="0"/>
    <n v="0"/>
    <n v="0"/>
    <n v="0"/>
    <n v="0"/>
    <n v="0"/>
    <n v="0"/>
    <n v="0"/>
    <n v="0"/>
    <n v="0"/>
    <n v="-576052"/>
  </r>
  <r>
    <x v="10"/>
    <s v="DATA PHARMA DE CHILE S.A.                "/>
    <x v="5"/>
    <s v="INT. ANALYZER"/>
    <s v="411101"/>
    <s v="VENTAS"/>
    <s v="1"/>
    <s v="VentasInternas"/>
    <s v="1"/>
    <s v="Ventas Internas"/>
    <s v="17"/>
    <s v=""/>
    <x v="1"/>
    <s v="AUDITORIA"/>
    <x v="12"/>
    <s v="CHILE"/>
    <s v="DIRECTA"/>
    <n v="-3509.43"/>
    <n v="-3954.04"/>
    <n v="0"/>
    <n v="0"/>
    <n v="0"/>
    <n v="0"/>
    <n v="0"/>
    <n v="0"/>
    <n v="0"/>
    <n v="0"/>
    <n v="0"/>
    <n v="0"/>
    <n v="-7463.47"/>
    <n v="-2891657"/>
    <n v="-3181136"/>
    <n v="0"/>
    <n v="0"/>
    <n v="0"/>
    <n v="0"/>
    <n v="0"/>
    <n v="0"/>
    <n v="0"/>
    <n v="0"/>
    <n v="0"/>
    <n v="0"/>
    <n v="-6072793"/>
  </r>
  <r>
    <x v="2"/>
    <s v="PRESCRIPTION DATA S.L.                   "/>
    <x v="5"/>
    <s v="INT. ANALYZER"/>
    <s v="411101"/>
    <s v="VENTAS"/>
    <s v="1"/>
    <s v="VentasInternas"/>
    <s v="1"/>
    <s v="Ventas Internas"/>
    <s v="17"/>
    <s v=""/>
    <x v="1"/>
    <s v="AUDITORIA"/>
    <x v="10"/>
    <s v="PERU"/>
    <s v="DIRECTA"/>
    <n v="-6468"/>
    <n v="0"/>
    <n v="0"/>
    <n v="0"/>
    <n v="0"/>
    <n v="0"/>
    <n v="0"/>
    <n v="0"/>
    <n v="0"/>
    <n v="0"/>
    <n v="0"/>
    <n v="0"/>
    <n v="-6468"/>
    <n v="-5970"/>
    <n v="0"/>
    <n v="0"/>
    <n v="0"/>
    <n v="0"/>
    <n v="0"/>
    <n v="0"/>
    <n v="0"/>
    <n v="0"/>
    <n v="0"/>
    <n v="0"/>
    <n v="0"/>
    <n v="-5970"/>
  </r>
  <r>
    <x v="11"/>
    <s v="PRESCRIPTION DATA PARAGUAY S.A.          "/>
    <x v="5"/>
    <s v="INT. ANALYZER"/>
    <s v="411101"/>
    <s v="VENTAS"/>
    <s v="1"/>
    <s v="VentasInternas"/>
    <s v="1"/>
    <s v="Ventas Internas"/>
    <s v="17"/>
    <s v=""/>
    <x v="1"/>
    <s v="AUDITORIA"/>
    <x v="8"/>
    <s v="URUGUAY"/>
    <s v="DIRECTA"/>
    <n v="0"/>
    <n v="-569.9"/>
    <n v="0"/>
    <n v="0"/>
    <n v="0"/>
    <n v="0"/>
    <n v="0"/>
    <n v="0"/>
    <n v="0"/>
    <n v="0"/>
    <n v="0"/>
    <n v="0"/>
    <n v="-569.9"/>
    <n v="0"/>
    <n v="-4157638"/>
    <n v="0"/>
    <n v="0"/>
    <n v="0"/>
    <n v="0"/>
    <n v="0"/>
    <n v="0"/>
    <n v="0"/>
    <n v="0"/>
    <n v="0"/>
    <n v="0"/>
    <n v="-4157638"/>
  </r>
  <r>
    <x v="11"/>
    <s v="PRESCRIPTION DATA PARAGUAY S.A.          "/>
    <x v="5"/>
    <s v="INT. ANALYZER"/>
    <s v="411101"/>
    <s v="VENTAS"/>
    <s v="1"/>
    <s v="VentasInternas"/>
    <s v="1"/>
    <s v="Ventas Internas"/>
    <s v="17"/>
    <s v=""/>
    <x v="2"/>
    <s v="AUDITORIA DE VENTAS"/>
    <x v="7"/>
    <s v="PARAGUAY"/>
    <s v="DIRECTA"/>
    <n v="0"/>
    <n v="-1425"/>
    <n v="0"/>
    <n v="0"/>
    <n v="0"/>
    <n v="0"/>
    <n v="0"/>
    <n v="0"/>
    <n v="0"/>
    <n v="0"/>
    <n v="0"/>
    <n v="0"/>
    <n v="-1425"/>
    <n v="0"/>
    <n v="-10429446"/>
    <n v="0"/>
    <n v="0"/>
    <n v="0"/>
    <n v="0"/>
    <n v="0"/>
    <n v="0"/>
    <n v="0"/>
    <n v="0"/>
    <n v="0"/>
    <n v="0"/>
    <n v="-10429446"/>
  </r>
  <r>
    <x v="16"/>
    <s v="PRESCRIPTION DATA ECUADOR S.A.           "/>
    <x v="5"/>
    <s v="INT. ANALYZER"/>
    <s v="411101"/>
    <s v="VENTAS"/>
    <s v="1"/>
    <s v="VentasInternas"/>
    <s v="1"/>
    <s v="Ventas Internas"/>
    <s v="17"/>
    <s v=""/>
    <x v="1"/>
    <s v="AUDITORIA"/>
    <x v="4"/>
    <s v="ECUADOR"/>
    <s v="DIRECTA"/>
    <n v="-75422"/>
    <n v="-141616"/>
    <n v="0"/>
    <n v="0"/>
    <n v="0"/>
    <n v="0"/>
    <n v="0"/>
    <n v="0"/>
    <n v="0"/>
    <n v="0"/>
    <n v="0"/>
    <n v="0"/>
    <n v="-217038"/>
    <n v="-75422"/>
    <n v="-141616"/>
    <n v="0"/>
    <n v="0"/>
    <n v="0"/>
    <n v="0"/>
    <n v="0"/>
    <n v="0"/>
    <n v="0"/>
    <n v="0"/>
    <n v="0"/>
    <n v="0"/>
    <n v="-217038"/>
  </r>
  <r>
    <x v="7"/>
    <s v="CUP AC ARG                               "/>
    <x v="5"/>
    <s v="INT. ANALYZER"/>
    <s v="411101"/>
    <s v="VENTAS"/>
    <s v="1"/>
    <s v="VentasInternas"/>
    <s v="1"/>
    <s v="Ventas Internas"/>
    <s v="17"/>
    <s v=""/>
    <x v="1"/>
    <s v="AUDITORIA"/>
    <x v="11"/>
    <s v="ARGENTINA"/>
    <s v="DIRECTA"/>
    <n v="38"/>
    <n v="38"/>
    <n v="0"/>
    <n v="0"/>
    <n v="0"/>
    <n v="0"/>
    <n v="0"/>
    <n v="0"/>
    <n v="0"/>
    <n v="0"/>
    <n v="0"/>
    <n v="0"/>
    <n v="76"/>
    <n v="38"/>
    <n v="38"/>
    <n v="0"/>
    <n v="0"/>
    <n v="0"/>
    <n v="0"/>
    <n v="0"/>
    <n v="0"/>
    <n v="0"/>
    <n v="0"/>
    <n v="0"/>
    <n v="0"/>
    <n v="76"/>
  </r>
  <r>
    <x v="1"/>
    <s v="CLOSE UP S.A.                            "/>
    <x v="5"/>
    <s v="INT. ANALYZER"/>
    <s v="411101"/>
    <s v="VENTAS"/>
    <s v="1"/>
    <s v="VentasInternas"/>
    <s v="1"/>
    <s v="Ventas Internas"/>
    <s v="17"/>
    <s v=""/>
    <x v="1"/>
    <s v="AUDITORIA"/>
    <x v="7"/>
    <s v="PARAGUAY"/>
    <s v="DIRECTA"/>
    <n v="-250"/>
    <n v="-250"/>
    <n v="0"/>
    <n v="0"/>
    <n v="0"/>
    <n v="0"/>
    <n v="0"/>
    <n v="0"/>
    <n v="0"/>
    <n v="0"/>
    <n v="0"/>
    <n v="0"/>
    <n v="-500"/>
    <n v="-47312.5"/>
    <n v="-50875"/>
    <n v="0"/>
    <n v="0"/>
    <n v="0"/>
    <n v="0"/>
    <n v="0"/>
    <n v="0"/>
    <n v="0"/>
    <n v="0"/>
    <n v="0"/>
    <n v="0"/>
    <n v="-98187.5"/>
  </r>
  <r>
    <x v="2"/>
    <s v="PRESCRIPTION DATA S.L.                   "/>
    <x v="5"/>
    <s v="INT. ANALYZER"/>
    <s v="411101"/>
    <s v="VENTAS"/>
    <s v="1"/>
    <s v="VentasInternas"/>
    <s v="1"/>
    <s v="Ventas Internas"/>
    <s v="17"/>
    <s v=""/>
    <x v="1"/>
    <s v="AUDITORIA"/>
    <x v="12"/>
    <s v="CHILE"/>
    <s v="DIRECTA"/>
    <n v="-3606"/>
    <n v="0"/>
    <n v="0"/>
    <n v="0"/>
    <n v="0"/>
    <n v="0"/>
    <n v="0"/>
    <n v="0"/>
    <n v="0"/>
    <n v="0"/>
    <n v="0"/>
    <n v="0"/>
    <n v="-3606"/>
    <n v="-3329"/>
    <n v="0"/>
    <n v="0"/>
    <n v="0"/>
    <n v="0"/>
    <n v="0"/>
    <n v="0"/>
    <n v="0"/>
    <n v="0"/>
    <n v="0"/>
    <n v="0"/>
    <n v="0"/>
    <n v="-3329"/>
  </r>
  <r>
    <x v="2"/>
    <s v="PRESCRIPTION DATA S.L.                   "/>
    <x v="5"/>
    <s v="INT. ANALYZER"/>
    <s v="411101"/>
    <s v="VENTAS"/>
    <s v="1"/>
    <s v="VentasInternas"/>
    <s v="1"/>
    <s v="Ventas Internas"/>
    <s v="17"/>
    <s v=""/>
    <x v="1"/>
    <s v="AUDITORIA"/>
    <x v="2"/>
    <s v="COLOMBIA"/>
    <s v="DIRECTA"/>
    <n v="-17759"/>
    <n v="0"/>
    <n v="0"/>
    <n v="0"/>
    <n v="0"/>
    <n v="0"/>
    <n v="0"/>
    <n v="0"/>
    <n v="0"/>
    <n v="0"/>
    <n v="0"/>
    <n v="0"/>
    <n v="-17759"/>
    <n v="-16393"/>
    <n v="0"/>
    <n v="0"/>
    <n v="0"/>
    <n v="0"/>
    <n v="0"/>
    <n v="0"/>
    <n v="0"/>
    <n v="0"/>
    <n v="0"/>
    <n v="0"/>
    <n v="0"/>
    <n v="-16393"/>
  </r>
  <r>
    <x v="2"/>
    <s v="PRESCRIPTION DATA S.L.                   "/>
    <x v="5"/>
    <s v="INT. ANALYZER"/>
    <s v="411101"/>
    <s v="VENTAS"/>
    <s v="1"/>
    <s v="VentasInternas"/>
    <s v="1"/>
    <s v="Ventas Internas"/>
    <s v="17"/>
    <s v=""/>
    <x v="1"/>
    <s v="AUDITORIA"/>
    <x v="4"/>
    <s v="ECUADOR"/>
    <s v="DIRECTA"/>
    <n v="-5856"/>
    <n v="0"/>
    <n v="0"/>
    <n v="0"/>
    <n v="0"/>
    <n v="0"/>
    <n v="0"/>
    <n v="0"/>
    <n v="0"/>
    <n v="0"/>
    <n v="0"/>
    <n v="0"/>
    <n v="-5856"/>
    <n v="-5406"/>
    <n v="0"/>
    <n v="0"/>
    <n v="0"/>
    <n v="0"/>
    <n v="0"/>
    <n v="0"/>
    <n v="0"/>
    <n v="0"/>
    <n v="0"/>
    <n v="0"/>
    <n v="0"/>
    <n v="-5406"/>
  </r>
  <r>
    <x v="11"/>
    <s v="PRESCRIPTION DATA PARAGUAY S.A.          "/>
    <x v="5"/>
    <s v="INT. ANALYZER"/>
    <s v="411101"/>
    <s v="VENTAS"/>
    <s v="1"/>
    <s v="VentasInternas"/>
    <s v="1"/>
    <s v="Ventas Internas"/>
    <s v="17"/>
    <s v=""/>
    <x v="1"/>
    <s v="AUDITORIA"/>
    <x v="7"/>
    <s v="PARAGUAY"/>
    <s v="DIRECTA"/>
    <n v="-3230"/>
    <n v="-15205.5"/>
    <n v="0"/>
    <n v="0"/>
    <n v="0"/>
    <n v="0"/>
    <n v="0"/>
    <n v="0"/>
    <n v="0"/>
    <n v="0"/>
    <n v="0"/>
    <n v="0"/>
    <n v="-18435.5"/>
    <n v="-23890513"/>
    <n v="-111700624"/>
    <n v="0"/>
    <n v="0"/>
    <n v="0"/>
    <n v="0"/>
    <n v="0"/>
    <n v="0"/>
    <n v="0"/>
    <n v="0"/>
    <n v="0"/>
    <n v="0"/>
    <n v="-135591137"/>
  </r>
  <r>
    <x v="3"/>
    <s v="PHARMA MARKET                            "/>
    <x v="5"/>
    <s v="INT. ANALYZER"/>
    <s v="411101"/>
    <s v="VENTAS"/>
    <s v="1"/>
    <s v="VentasInternas"/>
    <s v="1"/>
    <s v="Ventas Internas"/>
    <s v="17"/>
    <s v=""/>
    <x v="1"/>
    <s v="AUDITORIA"/>
    <x v="2"/>
    <s v="COLOMBIA"/>
    <s v="DIRECTA"/>
    <n v="-14079.46"/>
    <n v="-22487.11"/>
    <n v="0"/>
    <n v="0"/>
    <n v="0"/>
    <n v="0"/>
    <n v="0"/>
    <n v="0"/>
    <n v="0"/>
    <n v="0"/>
    <n v="0"/>
    <n v="0"/>
    <n v="-36566.57"/>
    <n v="-65963022.270000003"/>
    <n v="-109316098.98999999"/>
    <n v="0"/>
    <n v="0"/>
    <n v="0"/>
    <n v="0"/>
    <n v="0"/>
    <n v="0"/>
    <n v="0"/>
    <n v="0"/>
    <n v="0"/>
    <n v="0"/>
    <n v="-175279121.25999999"/>
  </r>
  <r>
    <x v="1"/>
    <s v="CLOSE UP S.A.                            "/>
    <x v="5"/>
    <s v="INT. ANALYZER"/>
    <s v="411101"/>
    <s v="VENTAS"/>
    <s v="1"/>
    <s v="VentasInternas"/>
    <s v="1"/>
    <s v="Ventas Internas"/>
    <s v="17"/>
    <s v=""/>
    <x v="1"/>
    <s v="AUDITORIA"/>
    <x v="11"/>
    <s v="ARGENTINA"/>
    <s v="DIRECTA"/>
    <n v="-40602.86"/>
    <n v="-22696.080000000002"/>
    <n v="0"/>
    <n v="0"/>
    <n v="0"/>
    <n v="0"/>
    <n v="0"/>
    <n v="0"/>
    <n v="0"/>
    <n v="0"/>
    <n v="0"/>
    <n v="0"/>
    <n v="-63298.94"/>
    <n v="-7773266.2400000002"/>
    <n v="-4578457.92"/>
    <n v="0"/>
    <n v="0"/>
    <n v="0"/>
    <n v="0"/>
    <n v="0"/>
    <n v="0"/>
    <n v="0"/>
    <n v="0"/>
    <n v="0"/>
    <n v="0"/>
    <n v="-12351724.16"/>
  </r>
  <r>
    <x v="5"/>
    <s v="PHARMA SERVICES COMERCIAL LTDA.          "/>
    <x v="5"/>
    <s v="INT. ANALYZER"/>
    <s v="411101"/>
    <s v="VENTAS"/>
    <s v="1"/>
    <s v="VentasInternas"/>
    <s v="1"/>
    <s v="Ventas Internas"/>
    <s v="17"/>
    <s v=""/>
    <x v="1"/>
    <s v="AUDITORIA"/>
    <x v="3"/>
    <s v="BRASIL"/>
    <s v="DIRECTA"/>
    <n v="-514.30999999999995"/>
    <n v="0"/>
    <n v="0"/>
    <n v="0"/>
    <n v="0"/>
    <n v="0"/>
    <n v="0"/>
    <n v="0"/>
    <n v="0"/>
    <n v="0"/>
    <n v="0"/>
    <n v="0"/>
    <n v="-514.30999999999995"/>
    <n v="-2643.56"/>
    <n v="0"/>
    <n v="0"/>
    <n v="0"/>
    <n v="0"/>
    <n v="0"/>
    <n v="0"/>
    <n v="0"/>
    <n v="0"/>
    <n v="0"/>
    <n v="0"/>
    <n v="0"/>
    <n v="-2643.56"/>
  </r>
  <r>
    <x v="10"/>
    <s v="DATA PHARMA DE CHILE S.A.                "/>
    <x v="5"/>
    <s v="INT. ANALYZER"/>
    <s v="411101"/>
    <s v="VENTAS"/>
    <s v="1"/>
    <s v="VentasInternas"/>
    <s v="1"/>
    <s v="Ventas Internas"/>
    <s v="17"/>
    <s v=""/>
    <x v="1"/>
    <s v="AUDITORIA"/>
    <x v="4"/>
    <s v="ECUADOR"/>
    <s v="DIRECTA"/>
    <n v="-351.87"/>
    <n v="-351.87"/>
    <n v="0"/>
    <n v="0"/>
    <n v="0"/>
    <n v="0"/>
    <n v="0"/>
    <n v="0"/>
    <n v="0"/>
    <n v="0"/>
    <n v="0"/>
    <n v="0"/>
    <n v="-703.74"/>
    <n v="-283410"/>
    <n v="-278572"/>
    <n v="0"/>
    <n v="0"/>
    <n v="0"/>
    <n v="0"/>
    <n v="0"/>
    <n v="0"/>
    <n v="0"/>
    <n v="0"/>
    <n v="0"/>
    <n v="0"/>
    <n v="-561982"/>
  </r>
  <r>
    <x v="2"/>
    <s v="PRESCRIPTION DATA S.L.                   "/>
    <x v="5"/>
    <s v="INT. ANALYZER"/>
    <s v="411101"/>
    <s v="VENTAS"/>
    <s v="1"/>
    <s v="VentasInternas"/>
    <s v="1"/>
    <s v="Ventas Internas"/>
    <s v="17"/>
    <s v=""/>
    <x v="1"/>
    <s v="AUDITORIA"/>
    <x v="5"/>
    <s v="CENTROAMERICA"/>
    <s v="DIRECTA"/>
    <n v="-4604"/>
    <n v="0"/>
    <n v="0"/>
    <n v="0"/>
    <n v="0"/>
    <n v="0"/>
    <n v="0"/>
    <n v="0"/>
    <n v="0"/>
    <n v="0"/>
    <n v="0"/>
    <n v="0"/>
    <n v="-4604"/>
    <n v="-4250"/>
    <n v="0"/>
    <n v="0"/>
    <n v="0"/>
    <n v="0"/>
    <n v="0"/>
    <n v="0"/>
    <n v="0"/>
    <n v="0"/>
    <n v="0"/>
    <n v="0"/>
    <n v="0"/>
    <n v="-4250"/>
  </r>
  <r>
    <x v="2"/>
    <s v="PRESCRIPTION DATA S.L.                   "/>
    <x v="5"/>
    <s v="INT. ANALYZER"/>
    <s v="411101"/>
    <s v="VENTAS"/>
    <s v="1"/>
    <s v="VentasInternas"/>
    <s v="1"/>
    <s v="Ventas Internas"/>
    <s v="17"/>
    <s v=""/>
    <x v="1"/>
    <s v="AUDITORIA"/>
    <x v="1"/>
    <s v="ESPANA"/>
    <s v="DIRECTA"/>
    <n v="0"/>
    <n v="-1414.09"/>
    <n v="0"/>
    <n v="0"/>
    <n v="0"/>
    <n v="0"/>
    <n v="0"/>
    <n v="0"/>
    <n v="0"/>
    <n v="0"/>
    <n v="0"/>
    <n v="0"/>
    <n v="-1414.09"/>
    <n v="0"/>
    <n v="-1331.66"/>
    <n v="0"/>
    <n v="0"/>
    <n v="0"/>
    <n v="0"/>
    <n v="0"/>
    <n v="0"/>
    <n v="0"/>
    <n v="0"/>
    <n v="0"/>
    <n v="0"/>
    <n v="-1331.66"/>
  </r>
  <r>
    <x v="2"/>
    <s v="PRESCRIPTION DATA S.L.                   "/>
    <x v="5"/>
    <s v="INT. ANALYZER"/>
    <s v="411101"/>
    <s v="VENTAS"/>
    <s v="1"/>
    <s v="VentasInternas"/>
    <s v="1"/>
    <s v="Ventas Internas"/>
    <s v="17"/>
    <s v=""/>
    <x v="1"/>
    <s v="AUDITORIA"/>
    <x v="6"/>
    <s v="MEXICO"/>
    <s v="DIRECTA"/>
    <n v="-10864"/>
    <n v="0"/>
    <n v="0"/>
    <n v="0"/>
    <n v="0"/>
    <n v="0"/>
    <n v="0"/>
    <n v="0"/>
    <n v="0"/>
    <n v="0"/>
    <n v="0"/>
    <n v="0"/>
    <n v="-10864"/>
    <n v="-10029"/>
    <n v="0"/>
    <n v="0"/>
    <n v="0"/>
    <n v="0"/>
    <n v="0"/>
    <n v="0"/>
    <n v="0"/>
    <n v="0"/>
    <n v="0"/>
    <n v="0"/>
    <n v="0"/>
    <n v="-10029"/>
  </r>
  <r>
    <x v="0"/>
    <s v="PRESCRIPTION DATA DEL PERU S.A.C.        "/>
    <x v="5"/>
    <s v="INT. ANALYZER"/>
    <s v="411101"/>
    <s v="VENTAS"/>
    <s v="1"/>
    <s v="VentasInternas"/>
    <s v="1"/>
    <s v="Ventas Internas"/>
    <s v="17"/>
    <s v=""/>
    <x v="1"/>
    <s v="AUDITORIA"/>
    <x v="10"/>
    <s v="PERU"/>
    <s v="DIRECTA"/>
    <n v="-22105"/>
    <n v="-11485.17"/>
    <n v="0"/>
    <n v="0"/>
    <n v="0"/>
    <n v="0"/>
    <n v="0"/>
    <n v="0"/>
    <n v="0"/>
    <n v="0"/>
    <n v="0"/>
    <n v="0"/>
    <n v="-33590.17"/>
    <n v="-85207.45"/>
    <n v="-43965.52"/>
    <n v="0"/>
    <n v="0"/>
    <n v="0"/>
    <n v="0"/>
    <n v="0"/>
    <n v="0"/>
    <n v="0"/>
    <n v="0"/>
    <n v="0"/>
    <n v="0"/>
    <n v="-129172.97"/>
  </r>
  <r>
    <x v="13"/>
    <s v="PRESCRIPTION DATA CENTROAMERICANA S.A.   "/>
    <x v="5"/>
    <s v="INT. ANALYZER"/>
    <s v="411101"/>
    <s v="VENTAS"/>
    <s v="1"/>
    <s v="VentasInternas"/>
    <s v="1"/>
    <s v="Ventas Internas"/>
    <s v="17"/>
    <s v=""/>
    <x v="1"/>
    <s v="AUDITORIA"/>
    <x v="2"/>
    <s v="COLOMBIA"/>
    <s v="DIRECTA"/>
    <n v="0"/>
    <n v="-434"/>
    <n v="0"/>
    <n v="0"/>
    <n v="0"/>
    <n v="0"/>
    <n v="0"/>
    <n v="0"/>
    <n v="0"/>
    <n v="0"/>
    <n v="0"/>
    <n v="0"/>
    <n v="-434"/>
    <n v="0"/>
    <n v="-3388"/>
    <n v="0"/>
    <n v="0"/>
    <n v="0"/>
    <n v="0"/>
    <n v="0"/>
    <n v="0"/>
    <n v="0"/>
    <n v="0"/>
    <n v="0"/>
    <n v="0"/>
    <n v="-3388"/>
  </r>
  <r>
    <x v="12"/>
    <s v="PRESCRIPTION DATA DE URUGUAY S.A.        "/>
    <x v="5"/>
    <s v="INT. ANALYZER"/>
    <s v="411101"/>
    <s v="VENTAS"/>
    <s v="1"/>
    <s v="VentasInternas"/>
    <s v="1"/>
    <s v="Ventas Internas"/>
    <s v="17"/>
    <s v=""/>
    <x v="1"/>
    <s v="AUDITORIA"/>
    <x v="8"/>
    <s v="URUGUAY"/>
    <s v="DIRECTA"/>
    <n v="-4162.79"/>
    <n v="-7779.59"/>
    <n v="0"/>
    <n v="0"/>
    <n v="0"/>
    <n v="0"/>
    <n v="0"/>
    <n v="0"/>
    <n v="0"/>
    <n v="0"/>
    <n v="0"/>
    <n v="0"/>
    <n v="-11942.38"/>
    <n v="-163240.49"/>
    <n v="-307838.39"/>
    <n v="0"/>
    <n v="0"/>
    <n v="0"/>
    <n v="0"/>
    <n v="0"/>
    <n v="0"/>
    <n v="0"/>
    <n v="0"/>
    <n v="0"/>
    <n v="0"/>
    <n v="-471078.88"/>
  </r>
  <r>
    <x v="9"/>
    <s v="PRESCRIPTION DATA BOLVIA LTDA            "/>
    <x v="5"/>
    <s v="INT. ANALYZER"/>
    <s v="411101"/>
    <s v="VENTAS"/>
    <s v="1"/>
    <s v="VentasInternas"/>
    <s v="1"/>
    <s v="Ventas Internas"/>
    <s v="17"/>
    <s v=""/>
    <x v="1"/>
    <s v="AUDITORIA"/>
    <x v="9"/>
    <s v="BOLIVIA"/>
    <s v="DIRECTA"/>
    <n v="-7956"/>
    <n v="-7093.87"/>
    <n v="0"/>
    <n v="0"/>
    <n v="0"/>
    <n v="0"/>
    <n v="0"/>
    <n v="0"/>
    <n v="0"/>
    <n v="0"/>
    <n v="0"/>
    <n v="0"/>
    <n v="-15049.87"/>
    <n v="-55377"/>
    <n v="-49373.33"/>
    <n v="0"/>
    <n v="0"/>
    <n v="0"/>
    <n v="0"/>
    <n v="0"/>
    <n v="0"/>
    <n v="0"/>
    <n v="0"/>
    <n v="0"/>
    <n v="0"/>
    <n v="-104750.33"/>
  </r>
  <r>
    <x v="13"/>
    <s v="PRESCRIPTION DATA CENTROAMERICANA S.A.   "/>
    <x v="5"/>
    <s v="INT. ANALYZER"/>
    <s v="411101"/>
    <s v="VENTAS"/>
    <s v="1"/>
    <s v="VentasInternas"/>
    <s v="1"/>
    <s v="Ventas Internas"/>
    <s v="17"/>
    <s v=""/>
    <x v="1"/>
    <s v="AUDITORIA"/>
    <x v="5"/>
    <s v="CENTROAMERICA"/>
    <s v="DIRECTA"/>
    <n v="-4683"/>
    <n v="-12208"/>
    <n v="0"/>
    <n v="0"/>
    <n v="0"/>
    <n v="0"/>
    <n v="0"/>
    <n v="0"/>
    <n v="0"/>
    <n v="0"/>
    <n v="0"/>
    <n v="0"/>
    <n v="-16891"/>
    <n v="-36742"/>
    <n v="-95413"/>
    <n v="0"/>
    <n v="0"/>
    <n v="0"/>
    <n v="0"/>
    <n v="0"/>
    <n v="0"/>
    <n v="0"/>
    <n v="0"/>
    <n v="0"/>
    <n v="0"/>
    <n v="-132155"/>
  </r>
  <r>
    <x v="4"/>
    <s v="LEADER UP SISTEMAS LTDA                  "/>
    <x v="5"/>
    <s v="INT. ANALYZER"/>
    <s v="411101"/>
    <s v="VENTAS"/>
    <s v="1"/>
    <s v="VentasInternas"/>
    <s v="1"/>
    <s v="Ventas Internas"/>
    <s v="17"/>
    <s v=""/>
    <x v="1"/>
    <s v="AUDITORIA"/>
    <x v="3"/>
    <s v="BRASIL"/>
    <s v="DIRECTA"/>
    <n v="-4587.92"/>
    <n v="-6844.51"/>
    <n v="0"/>
    <n v="0"/>
    <n v="0"/>
    <n v="0"/>
    <n v="0"/>
    <n v="0"/>
    <n v="0"/>
    <n v="0"/>
    <n v="0"/>
    <n v="0"/>
    <n v="-11432.43"/>
    <n v="-23511.08"/>
    <n v="-35265.33"/>
    <n v="0"/>
    <n v="0"/>
    <n v="0"/>
    <n v="0"/>
    <n v="0"/>
    <n v="0"/>
    <n v="0"/>
    <n v="0"/>
    <n v="0"/>
    <n v="0"/>
    <n v="-58776.41"/>
  </r>
  <r>
    <x v="10"/>
    <s v="DATA PHARMA DE CHILE S.A.                "/>
    <x v="5"/>
    <s v="INT. ANALYZER"/>
    <s v="411101"/>
    <s v="VENTAS"/>
    <s v="1"/>
    <s v="VentasInternas"/>
    <s v="1"/>
    <s v="Ventas Internas"/>
    <s v="17"/>
    <s v=""/>
    <x v="1"/>
    <s v="AUDITORIA"/>
    <x v="5"/>
    <s v="CENTROAMERICA"/>
    <s v="DIRECTA"/>
    <n v="-703.95"/>
    <n v="-703.95"/>
    <n v="0"/>
    <n v="0"/>
    <n v="0"/>
    <n v="0"/>
    <n v="0"/>
    <n v="0"/>
    <n v="0"/>
    <n v="0"/>
    <n v="0"/>
    <n v="0"/>
    <n v="-1407.9"/>
    <n v="-566988"/>
    <n v="-585147"/>
    <n v="0"/>
    <n v="0"/>
    <n v="0"/>
    <n v="0"/>
    <n v="0"/>
    <n v="0"/>
    <n v="0"/>
    <n v="0"/>
    <n v="0"/>
    <n v="0"/>
    <n v="-1152135"/>
  </r>
  <r>
    <x v="10"/>
    <s v="DATA PHARMA DE CHILE S.A.                "/>
    <x v="5"/>
    <s v="INT. ANALYZER"/>
    <s v="411101"/>
    <s v="VENTAS"/>
    <s v="1"/>
    <s v="VentasInternas"/>
    <s v="1"/>
    <s v="Ventas Internas"/>
    <s v="17"/>
    <s v=""/>
    <x v="1"/>
    <s v="AUDITORIA"/>
    <x v="7"/>
    <s v="PARAGUAY"/>
    <s v="DIRECTA"/>
    <n v="-351.87"/>
    <n v="-351.87"/>
    <n v="0"/>
    <n v="0"/>
    <n v="0"/>
    <n v="0"/>
    <n v="0"/>
    <n v="0"/>
    <n v="0"/>
    <n v="0"/>
    <n v="0"/>
    <n v="0"/>
    <n v="-703.74"/>
    <n v="-283416"/>
    <n v="-278578"/>
    <n v="0"/>
    <n v="0"/>
    <n v="0"/>
    <n v="0"/>
    <n v="0"/>
    <n v="0"/>
    <n v="0"/>
    <n v="0"/>
    <n v="0"/>
    <n v="0"/>
    <n v="-561994"/>
  </r>
  <r>
    <x v="10"/>
    <s v="DATA PHARMA DE CHILE S.A.                "/>
    <x v="5"/>
    <s v="INT. ANALYZER"/>
    <s v="411101"/>
    <s v="VENTAS"/>
    <s v="1"/>
    <s v="VentasInternas"/>
    <s v="1"/>
    <s v="Ventas Internas"/>
    <s v="17"/>
    <s v=""/>
    <x v="1"/>
    <s v="AUDITORIA"/>
    <x v="10"/>
    <s v="PERU"/>
    <s v="DIRECTA"/>
    <n v="-351.9"/>
    <n v="-351.9"/>
    <n v="0"/>
    <n v="0"/>
    <n v="0"/>
    <n v="0"/>
    <n v="0"/>
    <n v="0"/>
    <n v="0"/>
    <n v="0"/>
    <n v="0"/>
    <n v="0"/>
    <n v="-703.8"/>
    <n v="-283438"/>
    <n v="-278599"/>
    <n v="0"/>
    <n v="0"/>
    <n v="0"/>
    <n v="0"/>
    <n v="0"/>
    <n v="0"/>
    <n v="0"/>
    <n v="0"/>
    <n v="0"/>
    <n v="0"/>
    <n v="-562037"/>
  </r>
  <r>
    <x v="15"/>
    <s v="PHARMA DATA MEXICO, S.A. DE C.V.         "/>
    <x v="5"/>
    <s v="INT. ANALYZER"/>
    <s v="411105"/>
    <s v="INGRESOS DIFERIDOS"/>
    <s v="1"/>
    <s v="VentasInternas"/>
    <s v="1"/>
    <s v="Ventas Internas"/>
    <s v="17"/>
    <s v=""/>
    <x v="1"/>
    <s v="AUDITORIA"/>
    <x v="5"/>
    <s v="CENTROAMERICA"/>
    <s v="DIRECTA"/>
    <n v="-961.09"/>
    <n v="-980.49"/>
    <n v="0"/>
    <n v="0"/>
    <n v="0"/>
    <n v="0"/>
    <n v="0"/>
    <n v="0"/>
    <n v="0"/>
    <n v="0"/>
    <n v="0"/>
    <n v="0"/>
    <n v="-1941.58"/>
    <n v="-18048.71"/>
    <n v="-18048.71"/>
    <n v="0"/>
    <n v="0"/>
    <n v="0"/>
    <n v="0"/>
    <n v="0"/>
    <n v="0"/>
    <n v="0"/>
    <n v="0"/>
    <n v="0"/>
    <n v="0"/>
    <n v="-36097.42"/>
  </r>
  <r>
    <x v="15"/>
    <s v="PHARMA DATA MEXICO, S.A. DE C.V.         "/>
    <x v="5"/>
    <s v="INT. ANALYZER"/>
    <s v="411105"/>
    <s v="INGRESOS DIFERIDOS"/>
    <s v="1"/>
    <s v="VentasInternas"/>
    <s v="1"/>
    <s v="Ventas Internas"/>
    <s v="17"/>
    <s v=""/>
    <x v="1"/>
    <s v="AUDITORIA"/>
    <x v="6"/>
    <s v="MEXICO"/>
    <s v="DIRECTA"/>
    <n v="-14572.57"/>
    <n v="-14627.88"/>
    <n v="0"/>
    <n v="0"/>
    <n v="0"/>
    <n v="0"/>
    <n v="0"/>
    <n v="0"/>
    <n v="0"/>
    <n v="0"/>
    <n v="0"/>
    <n v="0"/>
    <n v="-29200.45"/>
    <n v="-273662.96000000002"/>
    <n v="-269265.93"/>
    <n v="0"/>
    <n v="0"/>
    <n v="0"/>
    <n v="0"/>
    <n v="0"/>
    <n v="0"/>
    <n v="0"/>
    <n v="0"/>
    <n v="0"/>
    <n v="0"/>
    <n v="-542928.89"/>
  </r>
  <r>
    <x v="6"/>
    <s v="CUPI                          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3"/>
    <s v="BRASIL"/>
    <s v="DIRECTA"/>
    <n v="-1488"/>
    <n v="151"/>
    <n v="0"/>
    <n v="0"/>
    <n v="0"/>
    <n v="0"/>
    <n v="0"/>
    <n v="0"/>
    <n v="0"/>
    <n v="0"/>
    <n v="0"/>
    <n v="0"/>
    <n v="-1337"/>
    <n v="-1488"/>
    <n v="151"/>
    <n v="0"/>
    <n v="0"/>
    <n v="0"/>
    <n v="0"/>
    <n v="0"/>
    <n v="0"/>
    <n v="0"/>
    <n v="0"/>
    <n v="0"/>
    <n v="0"/>
    <n v="-1337"/>
  </r>
  <r>
    <x v="6"/>
    <s v="CUPI                          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5"/>
    <s v="CENTROAMERICA"/>
    <s v="DIRECTA"/>
    <n v="-780.96"/>
    <n v="5117.32"/>
    <n v="0"/>
    <n v="0"/>
    <n v="0"/>
    <n v="0"/>
    <n v="0"/>
    <n v="0"/>
    <n v="0"/>
    <n v="0"/>
    <n v="0"/>
    <n v="0"/>
    <n v="4336.3599999999997"/>
    <n v="-780.96"/>
    <n v="5117.32"/>
    <n v="0"/>
    <n v="0"/>
    <n v="0"/>
    <n v="0"/>
    <n v="0"/>
    <n v="0"/>
    <n v="0"/>
    <n v="0"/>
    <n v="0"/>
    <n v="0"/>
    <n v="4336.3599999999997"/>
  </r>
  <r>
    <x v="6"/>
    <s v="CUPI                          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1"/>
    <s v="ESPANA"/>
    <s v="DIRECTA"/>
    <n v="-694.44"/>
    <n v="740"/>
    <n v="0"/>
    <n v="0"/>
    <n v="0"/>
    <n v="0"/>
    <n v="0"/>
    <n v="0"/>
    <n v="0"/>
    <n v="0"/>
    <n v="0"/>
    <n v="0"/>
    <n v="45.56"/>
    <n v="-694.44"/>
    <n v="740"/>
    <n v="0"/>
    <n v="0"/>
    <n v="0"/>
    <n v="0"/>
    <n v="0"/>
    <n v="0"/>
    <n v="0"/>
    <n v="0"/>
    <n v="0"/>
    <n v="0"/>
    <n v="45.56"/>
  </r>
  <r>
    <x v="6"/>
    <s v="CUPI                          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6"/>
    <s v="MEXICO"/>
    <s v="DIRECTA"/>
    <n v="-75094"/>
    <n v="69163"/>
    <n v="0"/>
    <n v="0"/>
    <n v="0"/>
    <n v="0"/>
    <n v="0"/>
    <n v="0"/>
    <n v="0"/>
    <n v="0"/>
    <n v="0"/>
    <n v="0"/>
    <n v="-5931"/>
    <n v="-75094"/>
    <n v="69163"/>
    <n v="0"/>
    <n v="0"/>
    <n v="0"/>
    <n v="0"/>
    <n v="0"/>
    <n v="0"/>
    <n v="0"/>
    <n v="0"/>
    <n v="0"/>
    <n v="0"/>
    <n v="-5931"/>
  </r>
  <r>
    <x v="6"/>
    <s v="CUPI                          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7"/>
    <s v="PARAGUAY"/>
    <s v="DIRECTA"/>
    <n v="-4280"/>
    <n v="6896.5"/>
    <n v="0"/>
    <n v="0"/>
    <n v="0"/>
    <n v="0"/>
    <n v="0"/>
    <n v="0"/>
    <n v="0"/>
    <n v="0"/>
    <n v="0"/>
    <n v="0"/>
    <n v="2616.5"/>
    <n v="-4420"/>
    <n v="6896.5"/>
    <n v="0"/>
    <n v="0"/>
    <n v="0"/>
    <n v="0"/>
    <n v="0"/>
    <n v="0"/>
    <n v="0"/>
    <n v="0"/>
    <n v="0"/>
    <n v="0"/>
    <n v="2476.5"/>
  </r>
  <r>
    <x v="6"/>
    <s v="CUPI                          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8"/>
    <s v="URUGUAY"/>
    <s v="DIRECTA"/>
    <n v="-1091.9000000000001"/>
    <n v="3340.77"/>
    <n v="0"/>
    <n v="0"/>
    <n v="0"/>
    <n v="0"/>
    <n v="0"/>
    <n v="0"/>
    <n v="0"/>
    <n v="0"/>
    <n v="0"/>
    <n v="0"/>
    <n v="2248.87"/>
    <n v="-1091.9000000000001"/>
    <n v="3340.77"/>
    <n v="0"/>
    <n v="0"/>
    <n v="0"/>
    <n v="0"/>
    <n v="0"/>
    <n v="0"/>
    <n v="0"/>
    <n v="0"/>
    <n v="0"/>
    <n v="0"/>
    <n v="2248.87"/>
  </r>
  <r>
    <x v="16"/>
    <s v="PRESCRIPTION DATA ECUADOR S.A.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4"/>
    <s v="ECUADOR"/>
    <s v="DIRECTA"/>
    <n v="-15133"/>
    <n v="10362"/>
    <n v="0"/>
    <n v="0"/>
    <n v="0"/>
    <n v="0"/>
    <n v="0"/>
    <n v="0"/>
    <n v="0"/>
    <n v="0"/>
    <n v="0"/>
    <n v="0"/>
    <n v="-4771"/>
    <n v="-15133"/>
    <n v="10362"/>
    <n v="0"/>
    <n v="0"/>
    <n v="0"/>
    <n v="0"/>
    <n v="0"/>
    <n v="0"/>
    <n v="0"/>
    <n v="0"/>
    <n v="0"/>
    <n v="0"/>
    <n v="-4771"/>
  </r>
  <r>
    <x v="6"/>
    <s v="CUPI                          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9"/>
    <s v="BOLIVIA"/>
    <s v="DIRECTA"/>
    <n v="-465"/>
    <n v="-1190"/>
    <n v="0"/>
    <n v="0"/>
    <n v="0"/>
    <n v="0"/>
    <n v="0"/>
    <n v="0"/>
    <n v="0"/>
    <n v="0"/>
    <n v="0"/>
    <n v="0"/>
    <n v="-1655"/>
    <n v="-465"/>
    <n v="-1190"/>
    <n v="0"/>
    <n v="0"/>
    <n v="0"/>
    <n v="0"/>
    <n v="0"/>
    <n v="0"/>
    <n v="0"/>
    <n v="0"/>
    <n v="0"/>
    <n v="0"/>
    <n v="-1655"/>
  </r>
  <r>
    <x v="6"/>
    <s v="CUPI                          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12"/>
    <s v="CHILE"/>
    <s v="DIRECTA"/>
    <n v="611.20000000000005"/>
    <n v="-7794.44"/>
    <n v="0"/>
    <n v="0"/>
    <n v="0"/>
    <n v="0"/>
    <n v="0"/>
    <n v="0"/>
    <n v="0"/>
    <n v="0"/>
    <n v="0"/>
    <n v="0"/>
    <n v="-7183.24"/>
    <n v="611.20000000000005"/>
    <n v="-7794.44"/>
    <n v="0"/>
    <n v="0"/>
    <n v="0"/>
    <n v="0"/>
    <n v="0"/>
    <n v="0"/>
    <n v="0"/>
    <n v="0"/>
    <n v="0"/>
    <n v="0"/>
    <n v="-7183.24"/>
  </r>
  <r>
    <x v="6"/>
    <s v="CUPI                          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10"/>
    <s v="PERU"/>
    <s v="DIRECTA"/>
    <n v="3991.81"/>
    <n v="-13407.1"/>
    <n v="0"/>
    <n v="0"/>
    <n v="0"/>
    <n v="0"/>
    <n v="0"/>
    <n v="0"/>
    <n v="0"/>
    <n v="0"/>
    <n v="0"/>
    <n v="0"/>
    <n v="-9415.2900000000009"/>
    <n v="4072.24"/>
    <n v="-13407.1"/>
    <n v="0"/>
    <n v="0"/>
    <n v="0"/>
    <n v="0"/>
    <n v="0"/>
    <n v="0"/>
    <n v="0"/>
    <n v="0"/>
    <n v="0"/>
    <n v="0"/>
    <n v="-9334.86"/>
  </r>
  <r>
    <x v="7"/>
    <s v="CUP AC ARG                    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11"/>
    <s v="ARGENTINA"/>
    <s v="DIRECTA"/>
    <n v="-15594"/>
    <n v="-6143"/>
    <n v="0"/>
    <n v="0"/>
    <n v="0"/>
    <n v="0"/>
    <n v="0"/>
    <n v="0"/>
    <n v="0"/>
    <n v="0"/>
    <n v="0"/>
    <n v="0"/>
    <n v="-21737"/>
    <n v="-15594"/>
    <n v="-6143"/>
    <n v="0"/>
    <n v="0"/>
    <n v="0"/>
    <n v="0"/>
    <n v="0"/>
    <n v="0"/>
    <n v="0"/>
    <n v="0"/>
    <n v="0"/>
    <n v="0"/>
    <n v="-21737"/>
  </r>
  <r>
    <x v="6"/>
    <s v="CUPI                          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2"/>
    <s v="COLOMBIA"/>
    <s v="DIRECTA"/>
    <n v="830.96"/>
    <n v="-7821.15"/>
    <n v="0"/>
    <n v="0"/>
    <n v="0"/>
    <n v="0"/>
    <n v="0"/>
    <n v="0"/>
    <n v="0"/>
    <n v="0"/>
    <n v="0"/>
    <n v="0"/>
    <n v="-6990.19"/>
    <n v="707.68"/>
    <n v="-7821.15"/>
    <n v="0"/>
    <n v="0"/>
    <n v="0"/>
    <n v="0"/>
    <n v="0"/>
    <n v="0"/>
    <n v="0"/>
    <n v="0"/>
    <n v="0"/>
    <n v="0"/>
    <n v="-7113.47"/>
  </r>
  <r>
    <x v="13"/>
    <s v="PRESCRIPTION DATA CENTROAMERICANA S.A.   "/>
    <x v="5"/>
    <s v="INT. ANALYZER"/>
    <s v="411102"/>
    <s v="VENTAS DEL EXTERIOR"/>
    <s v="3"/>
    <s v="Ventas Externas"/>
    <s v="3"/>
    <s v="Ventas Externas"/>
    <s v="18"/>
    <s v=""/>
    <x v="1"/>
    <s v="AUDITORIA"/>
    <x v="5"/>
    <s v="CENTROAMERICA"/>
    <s v="DIRECTA"/>
    <n v="-3781"/>
    <n v="-5356"/>
    <n v="0"/>
    <n v="0"/>
    <n v="0"/>
    <n v="0"/>
    <n v="0"/>
    <n v="0"/>
    <n v="0"/>
    <n v="0"/>
    <n v="0"/>
    <n v="0"/>
    <n v="-9137"/>
    <n v="-29672"/>
    <n v="-41865"/>
    <n v="0"/>
    <n v="0"/>
    <n v="0"/>
    <n v="0"/>
    <n v="0"/>
    <n v="0"/>
    <n v="0"/>
    <n v="0"/>
    <n v="0"/>
    <n v="0"/>
    <n v="-71537"/>
  </r>
  <r>
    <x v="8"/>
    <s v="PRESCRIPTION DATA AG                     "/>
    <x v="5"/>
    <s v="INT. ANALYZER"/>
    <s v="411102"/>
    <s v="VENTAS DEL EXTERIOR"/>
    <s v="3"/>
    <s v="Ventas Externas"/>
    <s v="3"/>
    <s v="Ventas Externas"/>
    <s v="18"/>
    <s v=""/>
    <x v="1"/>
    <s v="AUDITORIA"/>
    <x v="5"/>
    <s v="CENTROAMERICA"/>
    <s v="DIRECTA"/>
    <n v="-44226.61"/>
    <n v="-33160.74"/>
    <n v="0"/>
    <n v="0"/>
    <n v="0"/>
    <n v="0"/>
    <n v="0"/>
    <n v="0"/>
    <n v="0"/>
    <n v="0"/>
    <n v="0"/>
    <n v="0"/>
    <n v="-77387.350000000006"/>
    <n v="-44226.61"/>
    <n v="-33160.74"/>
    <n v="0"/>
    <n v="0"/>
    <n v="0"/>
    <n v="0"/>
    <n v="0"/>
    <n v="0"/>
    <n v="0"/>
    <n v="0"/>
    <n v="0"/>
    <n v="0"/>
    <n v="-77387.350000000006"/>
  </r>
  <r>
    <x v="8"/>
    <s v="PRESCRIPTION DATA AG                     "/>
    <x v="5"/>
    <s v="INT. ANALYZER"/>
    <s v="411102"/>
    <s v="VENTAS DEL EXTERIOR"/>
    <s v="3"/>
    <s v="Ventas Externas"/>
    <s v="3"/>
    <s v="Ventas Externas"/>
    <s v="18"/>
    <s v=""/>
    <x v="1"/>
    <s v="AUDITORIA"/>
    <x v="4"/>
    <s v="ECUADOR"/>
    <s v="DIRECTA"/>
    <n v="-330"/>
    <n v="-330"/>
    <n v="0"/>
    <n v="0"/>
    <n v="0"/>
    <n v="0"/>
    <n v="0"/>
    <n v="0"/>
    <n v="0"/>
    <n v="0"/>
    <n v="0"/>
    <n v="0"/>
    <n v="-660"/>
    <n v="-330"/>
    <n v="-330"/>
    <n v="0"/>
    <n v="0"/>
    <n v="0"/>
    <n v="0"/>
    <n v="0"/>
    <n v="0"/>
    <n v="0"/>
    <n v="0"/>
    <n v="0"/>
    <n v="0"/>
    <n v="-660"/>
  </r>
  <r>
    <x v="8"/>
    <s v="PRESCRIPTION DATA AG                     "/>
    <x v="5"/>
    <s v="INT. ANALYZER"/>
    <s v="411102"/>
    <s v="VENTAS DEL EXTERIOR"/>
    <s v="3"/>
    <s v="Ventas Externas"/>
    <s v="3"/>
    <s v="Ventas Externas"/>
    <s v="18"/>
    <s v=""/>
    <x v="1"/>
    <s v="AUDITORIA"/>
    <x v="7"/>
    <s v="PARAGUAY"/>
    <s v="DIRECTA"/>
    <n v="-400"/>
    <n v="0"/>
    <n v="0"/>
    <n v="0"/>
    <n v="0"/>
    <n v="0"/>
    <n v="0"/>
    <n v="0"/>
    <n v="0"/>
    <n v="0"/>
    <n v="0"/>
    <n v="0"/>
    <n v="-400"/>
    <n v="-400"/>
    <n v="0"/>
    <n v="0"/>
    <n v="0"/>
    <n v="0"/>
    <n v="0"/>
    <n v="0"/>
    <n v="0"/>
    <n v="0"/>
    <n v="0"/>
    <n v="0"/>
    <n v="0"/>
    <n v="-400"/>
  </r>
  <r>
    <x v="8"/>
    <s v="PRESCRIPTION DATA AG                     "/>
    <x v="5"/>
    <s v="INT. ANALYZER"/>
    <s v="411102"/>
    <s v="VENTAS DEL EXTERIOR"/>
    <s v="3"/>
    <s v="Ventas Externas"/>
    <s v="3"/>
    <s v="Ventas Externas"/>
    <s v="18"/>
    <s v=""/>
    <x v="1"/>
    <s v="AUDITORIA"/>
    <x v="10"/>
    <s v="PERU"/>
    <s v="DIRECTA"/>
    <n v="-445.64"/>
    <n v="0"/>
    <n v="0"/>
    <n v="0"/>
    <n v="0"/>
    <n v="0"/>
    <n v="0"/>
    <n v="0"/>
    <n v="0"/>
    <n v="0"/>
    <n v="0"/>
    <n v="0"/>
    <n v="-445.64"/>
    <n v="-445.64"/>
    <n v="0"/>
    <n v="0"/>
    <n v="0"/>
    <n v="0"/>
    <n v="0"/>
    <n v="0"/>
    <n v="0"/>
    <n v="0"/>
    <n v="0"/>
    <n v="0"/>
    <n v="0"/>
    <n v="-445.64"/>
  </r>
  <r>
    <x v="14"/>
    <s v="DATA PHARMA                              "/>
    <x v="5"/>
    <s v="INT. ANALYZER"/>
    <s v="411102"/>
    <s v="VENTAS DEL EXTERIOR"/>
    <s v="3"/>
    <s v="Ventas Externas"/>
    <s v="3"/>
    <s v="Ventas Externas"/>
    <s v="18"/>
    <s v=""/>
    <x v="1"/>
    <s v="AUDITORIA"/>
    <x v="6"/>
    <s v="MEXICO"/>
    <s v="DIRECTA"/>
    <n v="0"/>
    <n v="-2525.42"/>
    <n v="0"/>
    <n v="0"/>
    <n v="0"/>
    <n v="0"/>
    <n v="0"/>
    <n v="0"/>
    <n v="0"/>
    <n v="0"/>
    <n v="0"/>
    <n v="0"/>
    <n v="-2525.42"/>
    <n v="0"/>
    <n v="-2525.42"/>
    <n v="0"/>
    <n v="0"/>
    <n v="0"/>
    <n v="0"/>
    <n v="0"/>
    <n v="0"/>
    <n v="0"/>
    <n v="0"/>
    <n v="0"/>
    <n v="0"/>
    <n v="-2525.42"/>
  </r>
  <r>
    <x v="15"/>
    <s v="PHARMA DATA MEXICO, S.A. DE C.V.         "/>
    <x v="5"/>
    <s v="INT. ANALYZER"/>
    <s v="411102"/>
    <s v="VENTAS DEL EXTERIOR"/>
    <s v="3"/>
    <s v="Ventas Externas"/>
    <s v="3"/>
    <s v="Ventas Externas"/>
    <s v="18"/>
    <s v=""/>
    <x v="1"/>
    <s v="AUDITORIA"/>
    <x v="5"/>
    <s v="CENTROAMERICA"/>
    <s v="DIRECTA"/>
    <n v="0"/>
    <n v="-2826"/>
    <n v="0"/>
    <n v="0"/>
    <n v="0"/>
    <n v="0"/>
    <n v="0"/>
    <n v="0"/>
    <n v="0"/>
    <n v="0"/>
    <n v="0"/>
    <n v="0"/>
    <n v="-2826"/>
    <n v="0"/>
    <n v="-52038.53"/>
    <n v="0"/>
    <n v="0"/>
    <n v="0"/>
    <n v="0"/>
    <n v="0"/>
    <n v="0"/>
    <n v="0"/>
    <n v="0"/>
    <n v="0"/>
    <n v="0"/>
    <n v="-52038.53"/>
  </r>
  <r>
    <x v="15"/>
    <s v="PHARMA DATA MEXICO, S.A. DE C.V.         "/>
    <x v="5"/>
    <s v="INT. ANALYZER"/>
    <s v="411102"/>
    <s v="VENTAS DEL EXTERIOR"/>
    <s v="3"/>
    <s v="Ventas Externas"/>
    <s v="3"/>
    <s v="Ventas Externas"/>
    <s v="18"/>
    <s v=""/>
    <x v="1"/>
    <s v="AUDITORIA"/>
    <x v="6"/>
    <s v="MEXICO"/>
    <s v="DIRECTA"/>
    <n v="-59945.42"/>
    <n v="-94798.76"/>
    <n v="0"/>
    <n v="0"/>
    <n v="0"/>
    <n v="0"/>
    <n v="0"/>
    <n v="0"/>
    <n v="0"/>
    <n v="0"/>
    <n v="0"/>
    <n v="0"/>
    <n v="-154744.18"/>
    <n v="-1141129.5900000001"/>
    <n v="-1755391.93"/>
    <n v="0"/>
    <n v="0"/>
    <n v="0"/>
    <n v="0"/>
    <n v="0"/>
    <n v="0"/>
    <n v="0"/>
    <n v="0"/>
    <n v="0"/>
    <n v="0"/>
    <n v="-2896521.52"/>
  </r>
  <r>
    <x v="12"/>
    <s v="PRESCRIPTION DATA DE URUGUAY S.A.        "/>
    <x v="5"/>
    <s v="INT. ANALYZER"/>
    <s v="517102"/>
    <s v="REDONDEO"/>
    <s v="5"/>
    <s v="Egresos / Ingresos Financieros"/>
    <s v="5"/>
    <s v="Egresos / Ingresos Financieros"/>
    <s v="15"/>
    <s v=""/>
    <x v="1"/>
    <s v="AUDITORIA"/>
    <x v="8"/>
    <s v="URUGUAY"/>
    <s v="DIRECTA"/>
    <n v="0"/>
    <n v="0"/>
    <n v="0"/>
    <n v="0"/>
    <n v="0"/>
    <n v="0"/>
    <n v="0"/>
    <n v="0"/>
    <n v="0"/>
    <n v="0"/>
    <n v="0"/>
    <n v="0"/>
    <n v="0"/>
    <n v="0.12"/>
    <n v="0.04"/>
    <n v="0"/>
    <n v="0"/>
    <n v="0"/>
    <n v="0"/>
    <n v="0"/>
    <n v="0"/>
    <n v="0"/>
    <n v="0"/>
    <n v="0"/>
    <n v="0"/>
    <n v="0.16"/>
  </r>
  <r>
    <x v="17"/>
    <s v="LIDER FILE S.A.                          "/>
    <x v="6"/>
    <s v="PRESCRIBER'S"/>
    <s v="411101"/>
    <s v="VENTAS"/>
    <s v="1"/>
    <s v="VentasInternas"/>
    <s v="1"/>
    <s v="Ventas Internas"/>
    <s v="17"/>
    <s v=""/>
    <x v="1"/>
    <s v="AUDITORIA"/>
    <x v="11"/>
    <s v="ARGENTINA"/>
    <s v="DIRECTA"/>
    <n v="-10999.4"/>
    <n v="-19705.61"/>
    <n v="0"/>
    <n v="0"/>
    <n v="0"/>
    <n v="0"/>
    <n v="0"/>
    <n v="0"/>
    <n v="0"/>
    <n v="0"/>
    <n v="0"/>
    <n v="0"/>
    <n v="-30705.01"/>
    <n v="-2087581.15"/>
    <n v="-3974927.86"/>
    <n v="0"/>
    <n v="0"/>
    <n v="0"/>
    <n v="0"/>
    <n v="0"/>
    <n v="0"/>
    <n v="0"/>
    <n v="0"/>
    <n v="0"/>
    <n v="0"/>
    <n v="-6062509.0099999998"/>
  </r>
  <r>
    <x v="7"/>
    <s v="CUP AC ARG                               "/>
    <x v="6"/>
    <s v="PRESCRIBER'S"/>
    <s v="411103"/>
    <s v="VENTAS POR FACTURAR"/>
    <s v="2"/>
    <s v="Ventas Por facturar"/>
    <s v="2"/>
    <s v="Ventas Por facturar"/>
    <s v="17"/>
    <s v=""/>
    <x v="1"/>
    <s v="AUDITORIA"/>
    <x v="11"/>
    <s v="ARGENTINA"/>
    <s v="DIRECTA"/>
    <n v="-21707"/>
    <n v="-7470"/>
    <n v="0"/>
    <n v="0"/>
    <n v="0"/>
    <n v="0"/>
    <n v="0"/>
    <n v="0"/>
    <n v="0"/>
    <n v="0"/>
    <n v="0"/>
    <n v="0"/>
    <n v="-29177"/>
    <n v="-21707"/>
    <n v="-7470"/>
    <n v="0"/>
    <n v="0"/>
    <n v="0"/>
    <n v="0"/>
    <n v="0"/>
    <n v="0"/>
    <n v="0"/>
    <n v="0"/>
    <n v="0"/>
    <n v="0"/>
    <n v="-29177"/>
  </r>
  <r>
    <x v="6"/>
    <s v="CUPI                                     "/>
    <x v="6"/>
    <s v="PRESCRIBER'S"/>
    <s v="411103"/>
    <s v="VENTAS POR FACTURAR"/>
    <s v="2"/>
    <s v="Ventas Por facturar"/>
    <s v="2"/>
    <s v="Ventas Por facturar"/>
    <s v="17"/>
    <s v=""/>
    <x v="1"/>
    <s v="AUDITORIA"/>
    <x v="5"/>
    <s v="CENTROAMERICA"/>
    <s v="DIRECTA"/>
    <n v="2757.2"/>
    <n v="1720"/>
    <n v="0"/>
    <n v="0"/>
    <n v="0"/>
    <n v="0"/>
    <n v="0"/>
    <n v="0"/>
    <n v="0"/>
    <n v="0"/>
    <n v="0"/>
    <n v="0"/>
    <n v="4477.2"/>
    <n v="2757.2"/>
    <n v="1720"/>
    <n v="0"/>
    <n v="0"/>
    <n v="0"/>
    <n v="0"/>
    <n v="0"/>
    <n v="0"/>
    <n v="0"/>
    <n v="0"/>
    <n v="0"/>
    <n v="0"/>
    <n v="4477.2"/>
  </r>
  <r>
    <x v="6"/>
    <s v="CUPI                                     "/>
    <x v="6"/>
    <s v="PRESCRIBER'S"/>
    <s v="411103"/>
    <s v="VENTAS POR FACTURAR"/>
    <s v="2"/>
    <s v="Ventas Por facturar"/>
    <s v="2"/>
    <s v="Ventas Por facturar"/>
    <s v="17"/>
    <s v=""/>
    <x v="1"/>
    <s v="AUDITORIA"/>
    <x v="6"/>
    <s v="MEXICO"/>
    <s v="DIRECTA"/>
    <n v="0"/>
    <n v="-350"/>
    <n v="0"/>
    <n v="0"/>
    <n v="0"/>
    <n v="0"/>
    <n v="0"/>
    <n v="0"/>
    <n v="0"/>
    <n v="0"/>
    <n v="0"/>
    <n v="0"/>
    <n v="-350"/>
    <n v="0"/>
    <n v="-350"/>
    <n v="0"/>
    <n v="0"/>
    <n v="0"/>
    <n v="0"/>
    <n v="0"/>
    <n v="0"/>
    <n v="0"/>
    <n v="0"/>
    <n v="0"/>
    <n v="0"/>
    <n v="-350"/>
  </r>
  <r>
    <x v="13"/>
    <s v="PRESCRIPTION DATA CENTROAMERICANA S.A.   "/>
    <x v="6"/>
    <s v="PRESCRIBER'S"/>
    <s v="411102"/>
    <s v="VENTAS DEL EXTERIOR"/>
    <s v="3"/>
    <s v="Ventas Externas"/>
    <s v="3"/>
    <s v="Ventas Externas"/>
    <s v="18"/>
    <s v=""/>
    <x v="1"/>
    <s v="AUDITORIA"/>
    <x v="5"/>
    <s v="CENTROAMERICA"/>
    <s v="DIRECTA"/>
    <n v="0"/>
    <n v="-650"/>
    <n v="0"/>
    <n v="0"/>
    <n v="0"/>
    <n v="0"/>
    <n v="0"/>
    <n v="0"/>
    <n v="0"/>
    <n v="0"/>
    <n v="0"/>
    <n v="0"/>
    <n v="-650"/>
    <n v="0"/>
    <n v="-5082"/>
    <n v="0"/>
    <n v="0"/>
    <n v="0"/>
    <n v="0"/>
    <n v="0"/>
    <n v="0"/>
    <n v="0"/>
    <n v="0"/>
    <n v="0"/>
    <n v="0"/>
    <n v="-5082"/>
  </r>
  <r>
    <x v="8"/>
    <s v="PRESCRIPTION DATA AG                     "/>
    <x v="6"/>
    <s v="PRESCRIBER'S"/>
    <s v="411102"/>
    <s v="VENTAS DEL EXTERIOR"/>
    <s v="3"/>
    <s v="Ventas Externas"/>
    <s v="3"/>
    <s v="Ventas Externas"/>
    <s v="18"/>
    <s v=""/>
    <x v="1"/>
    <s v="AUDITORIA"/>
    <x v="5"/>
    <s v="CENTROAMERICA"/>
    <s v="DIRECTA"/>
    <n v="-12724.02"/>
    <n v="-10380"/>
    <n v="0"/>
    <n v="0"/>
    <n v="0"/>
    <n v="0"/>
    <n v="0"/>
    <n v="0"/>
    <n v="0"/>
    <n v="0"/>
    <n v="0"/>
    <n v="0"/>
    <n v="-23104.02"/>
    <n v="-12724.02"/>
    <n v="-10380"/>
    <n v="0"/>
    <n v="0"/>
    <n v="0"/>
    <n v="0"/>
    <n v="0"/>
    <n v="0"/>
    <n v="0"/>
    <n v="0"/>
    <n v="0"/>
    <n v="0"/>
    <n v="-23104.02"/>
  </r>
  <r>
    <x v="6"/>
    <s v="CUPI                                     "/>
    <x v="7"/>
    <s v="REGIONAL ANALYZER"/>
    <s v="411103"/>
    <s v="VENTAS POR FACTURAR"/>
    <s v="2"/>
    <s v="Ventas Por facturar"/>
    <s v="2"/>
    <s v="Ventas Por facturar"/>
    <s v="17"/>
    <s v=""/>
    <x v="1"/>
    <s v="AUDITORIA"/>
    <x v="13"/>
    <s v="ESTADOS UNIDOS"/>
    <s v="DIRECTA"/>
    <n v="41333.33"/>
    <n v="-7999.99"/>
    <n v="0"/>
    <n v="0"/>
    <n v="0"/>
    <n v="0"/>
    <n v="0"/>
    <n v="0"/>
    <n v="0"/>
    <n v="0"/>
    <n v="0"/>
    <n v="0"/>
    <n v="33333.339999999997"/>
    <n v="1333.33"/>
    <n v="-7999.99"/>
    <n v="0"/>
    <n v="0"/>
    <n v="0"/>
    <n v="0"/>
    <n v="0"/>
    <n v="0"/>
    <n v="0"/>
    <n v="0"/>
    <n v="0"/>
    <n v="0"/>
    <n v="-6666.66"/>
  </r>
  <r>
    <x v="6"/>
    <s v="CUPI                                     "/>
    <x v="7"/>
    <s v="REGIONAL ANALYZER"/>
    <s v="411103"/>
    <s v="VENTAS POR FACTURAR"/>
    <s v="2"/>
    <s v="Ventas Por facturar"/>
    <s v="2"/>
    <s v="Ventas Por facturar"/>
    <s v="17"/>
    <s v=""/>
    <x v="1"/>
    <s v="AUDITORIA"/>
    <x v="14"/>
    <s v="USA"/>
    <s v="DIRECTA"/>
    <n v="-26307.58"/>
    <n v="-12483.59"/>
    <n v="0"/>
    <n v="0"/>
    <n v="0"/>
    <n v="0"/>
    <n v="0"/>
    <n v="0"/>
    <n v="0"/>
    <n v="0"/>
    <n v="0"/>
    <n v="0"/>
    <n v="-38791.17"/>
    <n v="-26307.58"/>
    <n v="-12483.59"/>
    <n v="0"/>
    <n v="0"/>
    <n v="0"/>
    <n v="0"/>
    <n v="0"/>
    <n v="0"/>
    <n v="0"/>
    <n v="0"/>
    <n v="0"/>
    <n v="0"/>
    <n v="-38791.17"/>
  </r>
  <r>
    <x v="8"/>
    <s v="PRESCRIPTION DATA AG                     "/>
    <x v="7"/>
    <s v="REGIONAL ANALYZER"/>
    <s v="411102"/>
    <s v="VENTAS DEL EXTERIOR"/>
    <s v="3"/>
    <s v="Ventas Externas"/>
    <s v="3"/>
    <s v="Ventas Externas"/>
    <s v="18"/>
    <s v=""/>
    <x v="1"/>
    <s v="AUDITORIA"/>
    <x v="13"/>
    <s v="ESTADOS UNIDOS"/>
    <s v="DIRECTA"/>
    <n v="-70910"/>
    <n v="-70910"/>
    <n v="0"/>
    <n v="0"/>
    <n v="0"/>
    <n v="0"/>
    <n v="0"/>
    <n v="0"/>
    <n v="0"/>
    <n v="0"/>
    <n v="0"/>
    <n v="0"/>
    <n v="-141820"/>
    <n v="-70910"/>
    <n v="-70910"/>
    <n v="0"/>
    <n v="0"/>
    <n v="0"/>
    <n v="0"/>
    <n v="0"/>
    <n v="0"/>
    <n v="0"/>
    <n v="0"/>
    <n v="0"/>
    <n v="0"/>
    <n v="-141820"/>
  </r>
  <r>
    <x v="18"/>
    <s v="CLOSE UP USA                             "/>
    <x v="7"/>
    <s v="REGIONAL ANALYZER"/>
    <s v="411102"/>
    <s v="VENTAS DEL EXTERIOR"/>
    <s v="3"/>
    <s v="Ventas Externas"/>
    <s v="3"/>
    <s v="Ventas Externas"/>
    <s v="18"/>
    <s v=""/>
    <x v="1"/>
    <s v="AUDITORIA"/>
    <x v="13"/>
    <s v="ESTADOS UNIDOS"/>
    <s v="DIRECTA"/>
    <n v="-42744.57"/>
    <n v="0"/>
    <n v="0"/>
    <n v="0"/>
    <n v="0"/>
    <n v="0"/>
    <n v="0"/>
    <n v="0"/>
    <n v="0"/>
    <n v="0"/>
    <n v="0"/>
    <n v="0"/>
    <n v="-42744.57"/>
    <n v="-42744.57"/>
    <n v="0"/>
    <n v="0"/>
    <n v="0"/>
    <n v="0"/>
    <n v="0"/>
    <n v="0"/>
    <n v="0"/>
    <n v="0"/>
    <n v="0"/>
    <n v="0"/>
    <n v="0"/>
    <n v="-42744.57"/>
  </r>
  <r>
    <x v="8"/>
    <s v="PRESCRIPTION DATA AG                     "/>
    <x v="7"/>
    <s v="REGIONAL ANALYZER"/>
    <s v="411102"/>
    <s v="VENTAS DEL EXTERIOR"/>
    <s v="3"/>
    <s v="Ventas Externas"/>
    <s v="3"/>
    <s v="Ventas Externas"/>
    <s v="18"/>
    <s v=""/>
    <x v="1"/>
    <s v="AUDITORIA"/>
    <x v="14"/>
    <s v="USA"/>
    <s v="DIRECTA"/>
    <n v="0"/>
    <n v="-13824"/>
    <n v="0"/>
    <n v="0"/>
    <n v="0"/>
    <n v="0"/>
    <n v="0"/>
    <n v="0"/>
    <n v="0"/>
    <n v="0"/>
    <n v="0"/>
    <n v="0"/>
    <n v="-13824"/>
    <n v="0"/>
    <n v="-13824"/>
    <n v="0"/>
    <n v="0"/>
    <n v="0"/>
    <n v="0"/>
    <n v="0"/>
    <n v="0"/>
    <n v="0"/>
    <n v="0"/>
    <n v="0"/>
    <n v="0"/>
    <n v="-13824"/>
  </r>
  <r>
    <x v="11"/>
    <s v="PRESCRIPTION DATA PARAGUAY S.A.          "/>
    <x v="8"/>
    <s v="DASHBOARD AUDITORIA PXS"/>
    <s v="411101"/>
    <s v="VENTAS"/>
    <s v="1"/>
    <s v="VentasInternas"/>
    <s v="1"/>
    <s v="Ventas Internas"/>
    <s v="17"/>
    <s v=""/>
    <x v="1"/>
    <s v="AUDITORIA"/>
    <x v="7"/>
    <s v="PARAGUAY"/>
    <s v="DIRECTA"/>
    <n v="-1500"/>
    <n v="0"/>
    <n v="0"/>
    <n v="0"/>
    <n v="0"/>
    <n v="0"/>
    <n v="0"/>
    <n v="0"/>
    <n v="0"/>
    <n v="0"/>
    <n v="0"/>
    <n v="0"/>
    <n v="-1500"/>
    <n v="-11080125"/>
    <n v="0"/>
    <n v="0"/>
    <n v="0"/>
    <n v="0"/>
    <n v="0"/>
    <n v="0"/>
    <n v="0"/>
    <n v="0"/>
    <n v="0"/>
    <n v="0"/>
    <n v="0"/>
    <n v="-11080125"/>
  </r>
  <r>
    <x v="10"/>
    <s v="DATA PHARMA DE CHILE S.A.                "/>
    <x v="8"/>
    <s v="DASHBOARD AUDITORIA PXS"/>
    <s v="411101"/>
    <s v="VENTAS"/>
    <s v="1"/>
    <s v="VentasInternas"/>
    <s v="1"/>
    <s v="Ventas Internas"/>
    <s v="17"/>
    <s v=""/>
    <x v="1"/>
    <s v="AUDITORIA"/>
    <x v="12"/>
    <s v="CHILE"/>
    <s v="DIRECTA"/>
    <n v="0"/>
    <n v="-448"/>
    <n v="0"/>
    <n v="0"/>
    <n v="0"/>
    <n v="0"/>
    <n v="0"/>
    <n v="0"/>
    <n v="0"/>
    <n v="0"/>
    <n v="0"/>
    <n v="0"/>
    <n v="-448"/>
    <n v="0"/>
    <n v="-355094"/>
    <n v="0"/>
    <n v="0"/>
    <n v="0"/>
    <n v="0"/>
    <n v="0"/>
    <n v="0"/>
    <n v="0"/>
    <n v="0"/>
    <n v="0"/>
    <n v="0"/>
    <n v="-355094"/>
  </r>
  <r>
    <x v="16"/>
    <s v="PRESCRIPTION DATA ECUADOR S.A.           "/>
    <x v="8"/>
    <s v="DASHBOARD AUDITORIA PXS"/>
    <s v="411101"/>
    <s v="VENTAS"/>
    <s v="1"/>
    <s v="VentasInternas"/>
    <s v="1"/>
    <s v="Ventas Internas"/>
    <s v="17"/>
    <s v=""/>
    <x v="1"/>
    <s v="AUDITORIA"/>
    <x v="4"/>
    <s v="ECUADOR"/>
    <s v="DIRECTA"/>
    <n v="-1329"/>
    <n v="-1329"/>
    <n v="0"/>
    <n v="0"/>
    <n v="0"/>
    <n v="0"/>
    <n v="0"/>
    <n v="0"/>
    <n v="0"/>
    <n v="0"/>
    <n v="0"/>
    <n v="0"/>
    <n v="-2658"/>
    <n v="-1329"/>
    <n v="-1329"/>
    <n v="0"/>
    <n v="0"/>
    <n v="0"/>
    <n v="0"/>
    <n v="0"/>
    <n v="0"/>
    <n v="0"/>
    <n v="0"/>
    <n v="0"/>
    <n v="0"/>
    <n v="-2658"/>
  </r>
  <r>
    <x v="13"/>
    <s v="PRESCRIPTION DATA CENTROAMERICANA S.A.   "/>
    <x v="8"/>
    <s v="DASHBOARD AUDITORIA PXS"/>
    <s v="411101"/>
    <s v="VENTAS"/>
    <s v="1"/>
    <s v="VentasInternas"/>
    <s v="1"/>
    <s v="Ventas Internas"/>
    <s v="17"/>
    <s v=""/>
    <x v="1"/>
    <s v="AUDITORIA"/>
    <x v="5"/>
    <s v="CENTROAMERICA"/>
    <s v="DIRECTA"/>
    <n v="-221"/>
    <n v="-2664"/>
    <n v="0"/>
    <n v="0"/>
    <n v="0"/>
    <n v="0"/>
    <n v="0"/>
    <n v="0"/>
    <n v="0"/>
    <n v="0"/>
    <n v="0"/>
    <n v="0"/>
    <n v="-2885"/>
    <n v="-1733"/>
    <n v="-20819"/>
    <n v="0"/>
    <n v="0"/>
    <n v="0"/>
    <n v="0"/>
    <n v="0"/>
    <n v="0"/>
    <n v="0"/>
    <n v="0"/>
    <n v="0"/>
    <n v="0"/>
    <n v="-22552"/>
  </r>
  <r>
    <x v="6"/>
    <s v="CUPI                                     "/>
    <x v="8"/>
    <s v="DASHBOARD AUDITORIA PXS"/>
    <s v="411103"/>
    <s v="VENTAS POR FACTURAR"/>
    <s v="2"/>
    <s v="Ventas Por facturar"/>
    <s v="2"/>
    <s v="Ventas Por facturar"/>
    <s v="17"/>
    <s v=""/>
    <x v="1"/>
    <s v="AUDITORIA"/>
    <x v="7"/>
    <s v="PARAGUAY"/>
    <s v="DIRECTA"/>
    <n v="1500"/>
    <n v="0"/>
    <n v="0"/>
    <n v="0"/>
    <n v="0"/>
    <n v="0"/>
    <n v="0"/>
    <n v="0"/>
    <n v="0"/>
    <n v="0"/>
    <n v="0"/>
    <n v="0"/>
    <n v="1500"/>
    <n v="1500"/>
    <n v="0"/>
    <n v="0"/>
    <n v="0"/>
    <n v="0"/>
    <n v="0"/>
    <n v="0"/>
    <n v="0"/>
    <n v="0"/>
    <n v="0"/>
    <n v="0"/>
    <n v="0"/>
    <n v="1500"/>
  </r>
  <r>
    <x v="6"/>
    <s v="CUPI                                     "/>
    <x v="8"/>
    <s v="DASHBOARD AUDITORIA PXS"/>
    <s v="411103"/>
    <s v="VENTAS POR FACTURAR"/>
    <s v="2"/>
    <s v="Ventas Por facturar"/>
    <s v="2"/>
    <s v="Ventas Por facturar"/>
    <s v="17"/>
    <s v=""/>
    <x v="1"/>
    <s v="AUDITORIA"/>
    <x v="12"/>
    <s v="CHILE"/>
    <s v="DIRECTA"/>
    <n v="6306.73"/>
    <n v="-574.48"/>
    <n v="0"/>
    <n v="0"/>
    <n v="0"/>
    <n v="0"/>
    <n v="0"/>
    <n v="0"/>
    <n v="0"/>
    <n v="0"/>
    <n v="0"/>
    <n v="0"/>
    <n v="5732.25"/>
    <n v="6306.73"/>
    <n v="-574.48"/>
    <n v="0"/>
    <n v="0"/>
    <n v="0"/>
    <n v="0"/>
    <n v="0"/>
    <n v="0"/>
    <n v="0"/>
    <n v="0"/>
    <n v="0"/>
    <n v="0"/>
    <n v="5732.25"/>
  </r>
  <r>
    <x v="7"/>
    <s v="CUP AC ARG                               "/>
    <x v="8"/>
    <s v="DASHBOARD AUDITORIA PXS"/>
    <s v="411103"/>
    <s v="VENTAS POR FACTURAR"/>
    <s v="2"/>
    <s v="Ventas Por facturar"/>
    <s v="2"/>
    <s v="Ventas Por facturar"/>
    <s v="17"/>
    <s v=""/>
    <x v="1"/>
    <s v="AUDITORIA"/>
    <x v="11"/>
    <s v="ARGENTINA"/>
    <s v="DIRECTA"/>
    <n v="-1040"/>
    <n v="5249"/>
    <n v="0"/>
    <n v="0"/>
    <n v="0"/>
    <n v="0"/>
    <n v="0"/>
    <n v="0"/>
    <n v="0"/>
    <n v="0"/>
    <n v="0"/>
    <n v="0"/>
    <n v="4209"/>
    <n v="-1040"/>
    <n v="5249"/>
    <n v="0"/>
    <n v="0"/>
    <n v="0"/>
    <n v="0"/>
    <n v="0"/>
    <n v="0"/>
    <n v="0"/>
    <n v="0"/>
    <n v="0"/>
    <n v="0"/>
    <n v="4209"/>
  </r>
  <r>
    <x v="6"/>
    <s v="CUPI                                     "/>
    <x v="8"/>
    <s v="DASHBOARD AUDITORIA PXS"/>
    <s v="411103"/>
    <s v="VENTAS POR FACTURAR"/>
    <s v="2"/>
    <s v="Ventas Por facturar"/>
    <s v="2"/>
    <s v="Ventas Por facturar"/>
    <s v="17"/>
    <s v=""/>
    <x v="1"/>
    <s v="AUDITORIA"/>
    <x v="5"/>
    <s v="CENTROAMERICA"/>
    <s v="DIRECTA"/>
    <n v="-2262.67"/>
    <n v="-67.66"/>
    <n v="0"/>
    <n v="0"/>
    <n v="0"/>
    <n v="0"/>
    <n v="0"/>
    <n v="0"/>
    <n v="0"/>
    <n v="0"/>
    <n v="0"/>
    <n v="0"/>
    <n v="-2330.33"/>
    <n v="-2262.67"/>
    <n v="-67.66"/>
    <n v="0"/>
    <n v="0"/>
    <n v="0"/>
    <n v="0"/>
    <n v="0"/>
    <n v="0"/>
    <n v="0"/>
    <n v="0"/>
    <n v="0"/>
    <n v="0"/>
    <n v="-2330.33"/>
  </r>
  <r>
    <x v="10"/>
    <s v="DATA PHARMA DE CHILE S.A.                "/>
    <x v="9"/>
    <s v="ESTUDIO ESPECIAL / AUDIT EXPRESS"/>
    <s v="411101"/>
    <s v="VENTAS"/>
    <s v="1"/>
    <s v="VentasInternas"/>
    <s v="1"/>
    <s v="Ventas Internas"/>
    <s v="17"/>
    <s v=""/>
    <x v="1"/>
    <s v="AUDITORIA"/>
    <x v="12"/>
    <s v="CHILE"/>
    <s v="DIRECTA"/>
    <n v="-7728.44"/>
    <n v="-4832.25"/>
    <n v="0"/>
    <n v="0"/>
    <n v="0"/>
    <n v="0"/>
    <n v="0"/>
    <n v="0"/>
    <n v="0"/>
    <n v="0"/>
    <n v="0"/>
    <n v="0"/>
    <n v="-12560.69"/>
    <n v="-6271460"/>
    <n v="-3833385"/>
    <n v="0"/>
    <n v="0"/>
    <n v="0"/>
    <n v="0"/>
    <n v="0"/>
    <n v="0"/>
    <n v="0"/>
    <n v="0"/>
    <n v="0"/>
    <n v="0"/>
    <n v="-10104845"/>
  </r>
  <r>
    <x v="0"/>
    <s v="PRESCRIPTION DATA DEL PERU S.A.C.        "/>
    <x v="9"/>
    <s v="ESTUDIO ESPECIAL / AUDIT EXPRESS"/>
    <s v="411101"/>
    <s v="VENTAS"/>
    <s v="1"/>
    <s v="VentasInternas"/>
    <s v="1"/>
    <s v="Ventas Internas"/>
    <s v="17"/>
    <s v=""/>
    <x v="4"/>
    <s v="OTROS SERVICIOS AUDITORIA"/>
    <x v="10"/>
    <s v="PERU"/>
    <s v="DIRECTA"/>
    <n v="0"/>
    <n v="-3083.59"/>
    <n v="0"/>
    <n v="0"/>
    <n v="0"/>
    <n v="0"/>
    <n v="0"/>
    <n v="0"/>
    <n v="0"/>
    <n v="0"/>
    <n v="0"/>
    <n v="0"/>
    <n v="-3083.59"/>
    <n v="0"/>
    <n v="-11767"/>
    <n v="0"/>
    <n v="0"/>
    <n v="0"/>
    <n v="0"/>
    <n v="0"/>
    <n v="0"/>
    <n v="0"/>
    <n v="0"/>
    <n v="0"/>
    <n v="0"/>
    <n v="-11767"/>
  </r>
  <r>
    <x v="2"/>
    <s v="PRESCRIPTION DATA S.L.                   "/>
    <x v="9"/>
    <s v="ESTUDIO ESPECIAL / AUDIT EXPRESS"/>
    <s v="411101"/>
    <s v="VENTAS"/>
    <s v="1"/>
    <s v="VentasInternas"/>
    <s v="1"/>
    <s v="Ventas Internas"/>
    <s v="17"/>
    <s v=""/>
    <x v="4"/>
    <s v="OTROS SERVICIOS AUDITORIA"/>
    <x v="1"/>
    <s v="ESPANA"/>
    <s v="DIRECTA"/>
    <n v="-23204"/>
    <n v="-17139.07"/>
    <n v="0"/>
    <n v="0"/>
    <n v="0"/>
    <n v="0"/>
    <n v="0"/>
    <n v="0"/>
    <n v="0"/>
    <n v="0"/>
    <n v="0"/>
    <n v="0"/>
    <n v="-40343.07"/>
    <n v="-21420"/>
    <n v="-16140"/>
    <n v="0"/>
    <n v="0"/>
    <n v="0"/>
    <n v="0"/>
    <n v="0"/>
    <n v="0"/>
    <n v="0"/>
    <n v="0"/>
    <n v="0"/>
    <n v="0"/>
    <n v="-37560"/>
  </r>
  <r>
    <x v="3"/>
    <s v="PHARMA MARKET                            "/>
    <x v="9"/>
    <s v="ESTUDIO ESPECIAL / AUDIT EXPRESS"/>
    <s v="411101"/>
    <s v="VENTAS"/>
    <s v="1"/>
    <s v="VentasInternas"/>
    <s v="1"/>
    <s v="Ventas Internas"/>
    <s v="17"/>
    <s v=""/>
    <x v="4"/>
    <s v="OTROS SERVICIOS AUDITORIA"/>
    <x v="2"/>
    <s v="COLOMBIA"/>
    <s v="DIRECTA"/>
    <n v="-725.92"/>
    <n v="-1278.05"/>
    <n v="0"/>
    <n v="0"/>
    <n v="0"/>
    <n v="0"/>
    <n v="0"/>
    <n v="0"/>
    <n v="0"/>
    <n v="0"/>
    <n v="0"/>
    <n v="0"/>
    <n v="-2003.97"/>
    <n v="-3300000"/>
    <n v="-6247200"/>
    <n v="0"/>
    <n v="0"/>
    <n v="0"/>
    <n v="0"/>
    <n v="0"/>
    <n v="0"/>
    <n v="0"/>
    <n v="0"/>
    <n v="0"/>
    <n v="0"/>
    <n v="-9547200"/>
  </r>
  <r>
    <x v="1"/>
    <s v="CLOSE UP S.A.                            "/>
    <x v="9"/>
    <s v="ESTUDIO ESPECIAL / AUDIT EXPRESS"/>
    <s v="411101"/>
    <s v="VENTAS"/>
    <s v="1"/>
    <s v="VentasInternas"/>
    <s v="1"/>
    <s v="Ventas Internas"/>
    <s v="17"/>
    <s v=""/>
    <x v="4"/>
    <s v="OTROS SERVICIOS AUDITORIA"/>
    <x v="11"/>
    <s v="ARGENTINA"/>
    <s v="DIRECTA"/>
    <n v="-20685.5"/>
    <n v="0"/>
    <n v="0"/>
    <n v="0"/>
    <n v="0"/>
    <n v="0"/>
    <n v="0"/>
    <n v="0"/>
    <n v="0"/>
    <n v="0"/>
    <n v="0"/>
    <n v="0"/>
    <n v="-20685.5"/>
    <n v="-3959992.3199999998"/>
    <n v="0"/>
    <n v="0"/>
    <n v="0"/>
    <n v="0"/>
    <n v="0"/>
    <n v="0"/>
    <n v="0"/>
    <n v="0"/>
    <n v="0"/>
    <n v="0"/>
    <n v="0"/>
    <n v="-3959992.3199999998"/>
  </r>
  <r>
    <x v="10"/>
    <s v="DATA PHARMA DE CHILE S.A.                "/>
    <x v="9"/>
    <s v="ESTUDIO ESPECIAL / AUDIT EXPRESS"/>
    <s v="411101"/>
    <s v="VENTAS"/>
    <s v="1"/>
    <s v="VentasInternas"/>
    <s v="1"/>
    <s v="Ventas Internas"/>
    <s v="17"/>
    <s v=""/>
    <x v="1"/>
    <s v="AUDITORIA"/>
    <x v="5"/>
    <s v="CENTROAMERICA"/>
    <s v="DIRECTA"/>
    <n v="0"/>
    <n v="-10594"/>
    <n v="0"/>
    <n v="0"/>
    <n v="0"/>
    <n v="0"/>
    <n v="0"/>
    <n v="0"/>
    <n v="0"/>
    <n v="0"/>
    <n v="0"/>
    <n v="0"/>
    <n v="-10594"/>
    <n v="0"/>
    <n v="-8806157"/>
    <n v="0"/>
    <n v="0"/>
    <n v="0"/>
    <n v="0"/>
    <n v="0"/>
    <n v="0"/>
    <n v="0"/>
    <n v="0"/>
    <n v="0"/>
    <n v="0"/>
    <n v="-8806157"/>
  </r>
  <r>
    <x v="4"/>
    <s v="LEADER UP SISTEMAS LTDA                  "/>
    <x v="9"/>
    <s v="ESTUDIO ESPECIAL / AUDIT EXPRESS"/>
    <s v="411101"/>
    <s v="VENTAS"/>
    <s v="1"/>
    <s v="VentasInternas"/>
    <s v="1"/>
    <s v="Ventas Internas"/>
    <s v="17"/>
    <s v=""/>
    <x v="4"/>
    <s v="OTROS SERVICIOS AUDITORIA"/>
    <x v="3"/>
    <s v="BRASIL"/>
    <s v="DIRECTA"/>
    <n v="-5750.87"/>
    <n v="-23252.17"/>
    <n v="0"/>
    <n v="0"/>
    <n v="0"/>
    <n v="0"/>
    <n v="0"/>
    <n v="0"/>
    <n v="0"/>
    <n v="0"/>
    <n v="0"/>
    <n v="0"/>
    <n v="-29003.040000000001"/>
    <n v="-30725.77"/>
    <n v="-120199.67999999999"/>
    <n v="0"/>
    <n v="0"/>
    <n v="0"/>
    <n v="0"/>
    <n v="0"/>
    <n v="0"/>
    <n v="0"/>
    <n v="0"/>
    <n v="0"/>
    <n v="0"/>
    <n v="-150925.45000000001"/>
  </r>
  <r>
    <x v="13"/>
    <s v="PRESCRIPTION DATA CENTROAMERICANA S.A.   "/>
    <x v="9"/>
    <s v="ESTUDIO ESPECIAL / AUDIT EXPRESS"/>
    <s v="411101"/>
    <s v="VENTAS"/>
    <s v="1"/>
    <s v="VentasInternas"/>
    <s v="1"/>
    <s v="Ventas Internas"/>
    <s v="17"/>
    <s v=""/>
    <x v="4"/>
    <s v="OTROS SERVICIOS AUDITORIA"/>
    <x v="5"/>
    <s v="CENTROAMERICA"/>
    <s v="DIRECTA"/>
    <n v="-2108"/>
    <n v="0"/>
    <n v="0"/>
    <n v="0"/>
    <n v="0"/>
    <n v="0"/>
    <n v="0"/>
    <n v="0"/>
    <n v="0"/>
    <n v="0"/>
    <n v="0"/>
    <n v="0"/>
    <n v="-2108"/>
    <n v="-16543"/>
    <n v="0"/>
    <n v="0"/>
    <n v="0"/>
    <n v="0"/>
    <n v="0"/>
    <n v="0"/>
    <n v="0"/>
    <n v="0"/>
    <n v="0"/>
    <n v="0"/>
    <n v="0"/>
    <n v="-16543"/>
  </r>
  <r>
    <x v="16"/>
    <s v="PRESCRIPTION DATA ECUADOR S.A.           "/>
    <x v="9"/>
    <s v="ESTUDIO ESPECIAL / AUDIT EXPRESS"/>
    <s v="411101"/>
    <s v="VENTAS"/>
    <s v="1"/>
    <s v="VentasInternas"/>
    <s v="1"/>
    <s v="Ventas Internas"/>
    <s v="17"/>
    <s v=""/>
    <x v="4"/>
    <s v="OTROS SERVICIOS AUDITORIA"/>
    <x v="4"/>
    <s v="ECUADOR"/>
    <s v="DIRECTA"/>
    <n v="-1500"/>
    <n v="-1800"/>
    <n v="0"/>
    <n v="0"/>
    <n v="0"/>
    <n v="0"/>
    <n v="0"/>
    <n v="0"/>
    <n v="0"/>
    <n v="0"/>
    <n v="0"/>
    <n v="0"/>
    <n v="-3300"/>
    <n v="-1500"/>
    <n v="-1800"/>
    <n v="0"/>
    <n v="0"/>
    <n v="0"/>
    <n v="0"/>
    <n v="0"/>
    <n v="0"/>
    <n v="0"/>
    <n v="0"/>
    <n v="0"/>
    <n v="0"/>
    <n v="-3300"/>
  </r>
  <r>
    <x v="6"/>
    <s v="CUPI                                     "/>
    <x v="9"/>
    <s v="ESTUDIO ESPECIAL / AUDIT EXPRESS"/>
    <s v="411103"/>
    <s v="VENTAS POR FACTURAR"/>
    <s v="2"/>
    <s v="Ventas Por facturar"/>
    <s v="2"/>
    <s v="Ventas Por facturar"/>
    <s v="17"/>
    <s v=""/>
    <x v="4"/>
    <s v="OTROS SERVICIOS AUDITORIA"/>
    <x v="3"/>
    <s v="BRASIL"/>
    <s v="DIRECTA"/>
    <n v="-10484"/>
    <n v="-15940"/>
    <n v="0"/>
    <n v="0"/>
    <n v="0"/>
    <n v="0"/>
    <n v="0"/>
    <n v="0"/>
    <n v="0"/>
    <n v="0"/>
    <n v="0"/>
    <n v="0"/>
    <n v="-26424"/>
    <n v="-10484"/>
    <n v="-15940"/>
    <n v="0"/>
    <n v="0"/>
    <n v="0"/>
    <n v="0"/>
    <n v="0"/>
    <n v="0"/>
    <n v="0"/>
    <n v="0"/>
    <n v="0"/>
    <n v="0"/>
    <n v="-26424"/>
  </r>
  <r>
    <x v="6"/>
    <s v="CUPI                                     "/>
    <x v="9"/>
    <s v="ESTUDIO ESPECIAL / AUDIT EXPRESS"/>
    <s v="411103"/>
    <s v="VENTAS POR FACTURAR"/>
    <s v="2"/>
    <s v="Ventas Por facturar"/>
    <s v="2"/>
    <s v="Ventas Por facturar"/>
    <s v="17"/>
    <s v=""/>
    <x v="4"/>
    <s v="OTROS SERVICIOS AUDITORIA"/>
    <x v="8"/>
    <s v="URUGUAY"/>
    <s v="DIRECTA"/>
    <n v="-2085"/>
    <n v="-370.19"/>
    <n v="0"/>
    <n v="0"/>
    <n v="0"/>
    <n v="0"/>
    <n v="0"/>
    <n v="0"/>
    <n v="0"/>
    <n v="0"/>
    <n v="0"/>
    <n v="0"/>
    <n v="-2455.19"/>
    <n v="-2085"/>
    <n v="-370.19"/>
    <n v="0"/>
    <n v="0"/>
    <n v="0"/>
    <n v="0"/>
    <n v="0"/>
    <n v="0"/>
    <n v="0"/>
    <n v="0"/>
    <n v="0"/>
    <n v="0"/>
    <n v="-2455.19"/>
  </r>
  <r>
    <x v="6"/>
    <s v="CUPI                                     "/>
    <x v="9"/>
    <s v="ESTUDIO ESPECIAL / AUDIT EXPRESS"/>
    <s v="411103"/>
    <s v="VENTAS POR FACTURAR"/>
    <s v="2"/>
    <s v="Ventas Por facturar"/>
    <s v="2"/>
    <s v="Ventas Por facturar"/>
    <s v="17"/>
    <s v=""/>
    <x v="4"/>
    <s v="OTROS SERVICIOS AUDITORIA"/>
    <x v="13"/>
    <s v="ESTADOS UNIDOS"/>
    <s v="DIRECTA"/>
    <n v="2233.33"/>
    <n v="-2233.33"/>
    <n v="0"/>
    <n v="0"/>
    <n v="0"/>
    <n v="0"/>
    <n v="0"/>
    <n v="0"/>
    <n v="0"/>
    <n v="0"/>
    <n v="0"/>
    <n v="0"/>
    <n v="0"/>
    <n v="2233.33"/>
    <n v="-2233.33"/>
    <n v="0"/>
    <n v="0"/>
    <n v="0"/>
    <n v="0"/>
    <n v="0"/>
    <n v="0"/>
    <n v="0"/>
    <n v="0"/>
    <n v="0"/>
    <n v="0"/>
    <n v="0"/>
  </r>
  <r>
    <x v="6"/>
    <s v="CUPI                                     "/>
    <x v="9"/>
    <s v="ESTUDIO ESPECIAL / AUDIT EXPRESS"/>
    <s v="411103"/>
    <s v="VENTAS POR FACTURAR"/>
    <s v="2"/>
    <s v="Ventas Por facturar"/>
    <s v="2"/>
    <s v="Ventas Por facturar"/>
    <s v="17"/>
    <s v=""/>
    <x v="4"/>
    <s v="OTROS SERVICIOS AUDITORIA"/>
    <x v="5"/>
    <s v="CENTROAMERICA"/>
    <s v="DIRECTA"/>
    <n v="-8485"/>
    <n v="10594"/>
    <n v="0"/>
    <n v="0"/>
    <n v="0"/>
    <n v="0"/>
    <n v="0"/>
    <n v="0"/>
    <n v="0"/>
    <n v="0"/>
    <n v="0"/>
    <n v="0"/>
    <n v="2109"/>
    <n v="-8485"/>
    <n v="10594"/>
    <n v="0"/>
    <n v="0"/>
    <n v="0"/>
    <n v="0"/>
    <n v="0"/>
    <n v="0"/>
    <n v="0"/>
    <n v="0"/>
    <n v="0"/>
    <n v="0"/>
    <n v="2109"/>
  </r>
  <r>
    <x v="6"/>
    <s v="CUPI                                     "/>
    <x v="9"/>
    <s v="ESTUDIO ESPECIAL / AUDIT EXPRESS"/>
    <s v="411103"/>
    <s v="VENTAS POR FACTURAR"/>
    <s v="2"/>
    <s v="Ventas Por facturar"/>
    <s v="2"/>
    <s v="Ventas Por facturar"/>
    <s v="17"/>
    <s v=""/>
    <x v="4"/>
    <s v="OTROS SERVICIOS AUDITORIA"/>
    <x v="1"/>
    <s v="ESPANA"/>
    <s v="DIRECTA"/>
    <n v="-28047.040000000001"/>
    <n v="15650"/>
    <n v="0"/>
    <n v="0"/>
    <n v="0"/>
    <n v="0"/>
    <n v="0"/>
    <n v="0"/>
    <n v="0"/>
    <n v="0"/>
    <n v="0"/>
    <n v="0"/>
    <n v="-12397.04"/>
    <n v="-28047.040000000001"/>
    <n v="15650"/>
    <n v="0"/>
    <n v="0"/>
    <n v="0"/>
    <n v="0"/>
    <n v="0"/>
    <n v="0"/>
    <n v="0"/>
    <n v="0"/>
    <n v="0"/>
    <n v="0"/>
    <n v="-12397.04"/>
  </r>
  <r>
    <x v="6"/>
    <s v="CUPI                                     "/>
    <x v="9"/>
    <s v="ESTUDIO ESPECIAL / AUDIT EXPRESS"/>
    <s v="411103"/>
    <s v="VENTAS POR FACTURAR"/>
    <s v="2"/>
    <s v="Ventas Por facturar"/>
    <s v="2"/>
    <s v="Ventas Por facturar"/>
    <s v="17"/>
    <s v=""/>
    <x v="4"/>
    <s v="OTROS SERVICIOS AUDITORIA"/>
    <x v="6"/>
    <s v="MEXICO"/>
    <s v="DIRECTA"/>
    <n v="-8089"/>
    <n v="5872"/>
    <n v="0"/>
    <n v="0"/>
    <n v="0"/>
    <n v="0"/>
    <n v="0"/>
    <n v="0"/>
    <n v="0"/>
    <n v="0"/>
    <n v="0"/>
    <n v="0"/>
    <n v="-2217"/>
    <n v="-8089"/>
    <n v="5872"/>
    <n v="0"/>
    <n v="0"/>
    <n v="0"/>
    <n v="0"/>
    <n v="0"/>
    <n v="0"/>
    <n v="0"/>
    <n v="0"/>
    <n v="0"/>
    <n v="0"/>
    <n v="-2217"/>
  </r>
  <r>
    <x v="6"/>
    <s v="CUPI                                     "/>
    <x v="9"/>
    <s v="ESTUDIO ESPECIAL / AUDIT EXPRESS"/>
    <s v="411103"/>
    <s v="VENTAS POR FACTURAR"/>
    <s v="2"/>
    <s v="Ventas Por facturar"/>
    <s v="2"/>
    <s v="Ventas Por facturar"/>
    <s v="17"/>
    <s v=""/>
    <x v="4"/>
    <s v="OTROS SERVICIOS AUDITORIA"/>
    <x v="12"/>
    <s v="CHILE"/>
    <s v="DIRECTA"/>
    <n v="1717.3"/>
    <n v="3433.3"/>
    <n v="0"/>
    <n v="0"/>
    <n v="0"/>
    <n v="0"/>
    <n v="0"/>
    <n v="0"/>
    <n v="0"/>
    <n v="0"/>
    <n v="0"/>
    <n v="0"/>
    <n v="5150.6000000000004"/>
    <n v="1717.3"/>
    <n v="3433.3"/>
    <n v="0"/>
    <n v="0"/>
    <n v="0"/>
    <n v="0"/>
    <n v="0"/>
    <n v="0"/>
    <n v="0"/>
    <n v="0"/>
    <n v="0"/>
    <n v="0"/>
    <n v="5150.6000000000004"/>
  </r>
  <r>
    <x v="6"/>
    <s v="CUPI                                     "/>
    <x v="9"/>
    <s v="ESTUDIO ESPECIAL / AUDIT EXPRESS"/>
    <s v="411103"/>
    <s v="VENTAS POR FACTURAR"/>
    <s v="2"/>
    <s v="Ventas Por facturar"/>
    <s v="2"/>
    <s v="Ventas Por facturar"/>
    <s v="17"/>
    <s v=""/>
    <x v="4"/>
    <s v="OTROS SERVICIOS AUDITORIA"/>
    <x v="10"/>
    <s v="PERU"/>
    <s v="DIRECTA"/>
    <n v="0"/>
    <n v="3083.6"/>
    <n v="0"/>
    <n v="0"/>
    <n v="0"/>
    <n v="0"/>
    <n v="0"/>
    <n v="0"/>
    <n v="0"/>
    <n v="0"/>
    <n v="0"/>
    <n v="0"/>
    <n v="3083.6"/>
    <n v="0"/>
    <n v="3083.6"/>
    <n v="0"/>
    <n v="0"/>
    <n v="0"/>
    <n v="0"/>
    <n v="0"/>
    <n v="0"/>
    <n v="0"/>
    <n v="0"/>
    <n v="0"/>
    <n v="0"/>
    <n v="3083.6"/>
  </r>
  <r>
    <x v="7"/>
    <s v="CUP AC ARG                               "/>
    <x v="9"/>
    <s v="ESTUDIO ESPECIAL / AUDIT EXPRESS"/>
    <s v="411103"/>
    <s v="VENTAS POR FACTURAR"/>
    <s v="2"/>
    <s v="Ventas Por facturar"/>
    <s v="2"/>
    <s v="Ventas Por facturar"/>
    <s v="17"/>
    <s v=""/>
    <x v="4"/>
    <s v="OTROS SERVICIOS AUDITORIA"/>
    <x v="11"/>
    <s v="ARGENTINA"/>
    <s v="DIRECTA"/>
    <n v="-1705"/>
    <n v="-1620"/>
    <n v="0"/>
    <n v="0"/>
    <n v="0"/>
    <n v="0"/>
    <n v="0"/>
    <n v="0"/>
    <n v="0"/>
    <n v="0"/>
    <n v="0"/>
    <n v="0"/>
    <n v="-3325"/>
    <n v="-1705"/>
    <n v="-1620"/>
    <n v="0"/>
    <n v="0"/>
    <n v="0"/>
    <n v="0"/>
    <n v="0"/>
    <n v="0"/>
    <n v="0"/>
    <n v="0"/>
    <n v="0"/>
    <n v="0"/>
    <n v="-3325"/>
  </r>
  <r>
    <x v="18"/>
    <s v="CLOSE UP USA                             "/>
    <x v="9"/>
    <s v="ESTUDIO ESPECIAL / AUDIT EXPRESS"/>
    <s v="411102"/>
    <s v="VENTAS DEL EXTERIOR"/>
    <s v="3"/>
    <s v="Ventas Externas"/>
    <s v="3"/>
    <s v="Ventas Externas"/>
    <s v="18"/>
    <s v=""/>
    <x v="4"/>
    <s v="OTROS SERVICIOS AUDITORIA"/>
    <x v="10"/>
    <s v="PERU"/>
    <s v="DIRECTA"/>
    <n v="0"/>
    <n v="-2000"/>
    <n v="0"/>
    <n v="0"/>
    <n v="0"/>
    <n v="0"/>
    <n v="0"/>
    <n v="0"/>
    <n v="0"/>
    <n v="0"/>
    <n v="0"/>
    <n v="0"/>
    <n v="-2000"/>
    <n v="0"/>
    <n v="-2000"/>
    <n v="0"/>
    <n v="0"/>
    <n v="0"/>
    <n v="0"/>
    <n v="0"/>
    <n v="0"/>
    <n v="0"/>
    <n v="0"/>
    <n v="0"/>
    <n v="0"/>
    <n v="-2000"/>
  </r>
  <r>
    <x v="15"/>
    <s v="PHARMA DATA MEXICO, S.A. DE C.V.         "/>
    <x v="9"/>
    <s v="ESTUDIO ESPECIAL / AUDIT EXPRESS"/>
    <s v="411102"/>
    <s v="VENTAS DEL EXTERIOR"/>
    <s v="3"/>
    <s v="Ventas Externas"/>
    <s v="3"/>
    <s v="Ventas Externas"/>
    <s v="18"/>
    <s v=""/>
    <x v="4"/>
    <s v="OTROS SERVICIOS AUDITORIA"/>
    <x v="5"/>
    <s v="CENTROAMERICA"/>
    <s v="DIRECTA"/>
    <n v="0"/>
    <n v="-299"/>
    <n v="0"/>
    <n v="0"/>
    <n v="0"/>
    <n v="0"/>
    <n v="0"/>
    <n v="0"/>
    <n v="0"/>
    <n v="0"/>
    <n v="0"/>
    <n v="0"/>
    <n v="-299"/>
    <n v="0"/>
    <n v="-5664.11"/>
    <n v="0"/>
    <n v="0"/>
    <n v="0"/>
    <n v="0"/>
    <n v="0"/>
    <n v="0"/>
    <n v="0"/>
    <n v="0"/>
    <n v="0"/>
    <n v="0"/>
    <n v="-5664.11"/>
  </r>
  <r>
    <x v="15"/>
    <s v="PHARMA DATA MEXICO, S.A. DE C.V.         "/>
    <x v="9"/>
    <s v="ESTUDIO ESPECIAL / AUDIT EXPRESS"/>
    <s v="411102"/>
    <s v="VENTAS DEL EXTERIOR"/>
    <s v="3"/>
    <s v="Ventas Externas"/>
    <s v="3"/>
    <s v="Ventas Externas"/>
    <s v="18"/>
    <s v=""/>
    <x v="4"/>
    <s v="OTROS SERVICIOS AUDITORIA"/>
    <x v="6"/>
    <s v="MEXICO"/>
    <s v="DIRECTA"/>
    <n v="0"/>
    <n v="-8648.56"/>
    <n v="0"/>
    <n v="0"/>
    <n v="0"/>
    <n v="0"/>
    <n v="0"/>
    <n v="0"/>
    <n v="0"/>
    <n v="0"/>
    <n v="0"/>
    <n v="0"/>
    <n v="-8648.56"/>
    <n v="0"/>
    <n v="-161260.91"/>
    <n v="0"/>
    <n v="0"/>
    <n v="0"/>
    <n v="0"/>
    <n v="0"/>
    <n v="0"/>
    <n v="0"/>
    <n v="0"/>
    <n v="0"/>
    <n v="0"/>
    <n v="-161260.91"/>
  </r>
  <r>
    <x v="18"/>
    <s v="CLOSE UP USA                             "/>
    <x v="9"/>
    <s v="ESTUDIO ESPECIAL / AUDIT EXPRESS"/>
    <s v="411102"/>
    <s v="VENTAS DEL EXTERIOR"/>
    <s v="3"/>
    <s v="Ventas Externas"/>
    <s v="3"/>
    <s v="Ventas Externas"/>
    <s v="18"/>
    <s v=""/>
    <x v="4"/>
    <s v="OTROS SERVICIOS AUDITORIA"/>
    <x v="3"/>
    <s v="BRASIL"/>
    <s v="DIRECTA"/>
    <n v="-5000"/>
    <n v="0"/>
    <n v="0"/>
    <n v="0"/>
    <n v="0"/>
    <n v="0"/>
    <n v="0"/>
    <n v="0"/>
    <n v="0"/>
    <n v="0"/>
    <n v="0"/>
    <n v="0"/>
    <n v="-5000"/>
    <n v="-5000"/>
    <n v="0"/>
    <n v="0"/>
    <n v="0"/>
    <n v="0"/>
    <n v="0"/>
    <n v="0"/>
    <n v="0"/>
    <n v="0"/>
    <n v="0"/>
    <n v="0"/>
    <n v="0"/>
    <n v="-5000"/>
  </r>
  <r>
    <x v="18"/>
    <s v="CLOSE UP USA                             "/>
    <x v="9"/>
    <s v="ESTUDIO ESPECIAL / AUDIT EXPRESS"/>
    <s v="411102"/>
    <s v="VENTAS DEL EXTERIOR"/>
    <s v="3"/>
    <s v="Ventas Externas"/>
    <s v="3"/>
    <s v="Ventas Externas"/>
    <s v="18"/>
    <s v=""/>
    <x v="4"/>
    <s v="OTROS SERVICIOS AUDITORIA"/>
    <x v="13"/>
    <s v="ESTADOS UNIDOS"/>
    <s v="DIRECTA"/>
    <n v="-4466.66"/>
    <n v="-3000"/>
    <n v="0"/>
    <n v="0"/>
    <n v="0"/>
    <n v="0"/>
    <n v="0"/>
    <n v="0"/>
    <n v="0"/>
    <n v="0"/>
    <n v="0"/>
    <n v="0"/>
    <n v="-7466.66"/>
    <n v="-4466.66"/>
    <n v="-3000"/>
    <n v="0"/>
    <n v="0"/>
    <n v="0"/>
    <n v="0"/>
    <n v="0"/>
    <n v="0"/>
    <n v="0"/>
    <n v="0"/>
    <n v="0"/>
    <n v="0"/>
    <n v="-7466.66"/>
  </r>
  <r>
    <x v="14"/>
    <s v="DATA PHARMA                              "/>
    <x v="9"/>
    <s v="ESTUDIO ESPECIAL / AUDIT EXPRESS"/>
    <s v="411102"/>
    <s v="VENTAS DEL EXTERIOR"/>
    <s v="3"/>
    <s v="Ventas Externas"/>
    <s v="3"/>
    <s v="Ventas Externas"/>
    <s v="18"/>
    <s v=""/>
    <x v="4"/>
    <s v="OTROS SERVICIOS AUDITORIA"/>
    <x v="6"/>
    <s v="MEXICO"/>
    <s v="DIRECTA"/>
    <n v="-326"/>
    <n v="0"/>
    <n v="0"/>
    <n v="0"/>
    <n v="0"/>
    <n v="0"/>
    <n v="0"/>
    <n v="0"/>
    <n v="0"/>
    <n v="0"/>
    <n v="0"/>
    <n v="0"/>
    <n v="-326"/>
    <n v="-326"/>
    <n v="0"/>
    <n v="0"/>
    <n v="0"/>
    <n v="0"/>
    <n v="0"/>
    <n v="0"/>
    <n v="0"/>
    <n v="0"/>
    <n v="0"/>
    <n v="0"/>
    <n v="0"/>
    <n v="-326"/>
  </r>
  <r>
    <x v="8"/>
    <s v="PRESCRIPTION DATA AG                     "/>
    <x v="9"/>
    <s v="ESTUDIO ESPECIAL / AUDIT EXPRESS"/>
    <s v="411102"/>
    <s v="VENTAS DEL EXTERIOR"/>
    <s v="3"/>
    <s v="Ventas Externas"/>
    <s v="3"/>
    <s v="Ventas Externas"/>
    <s v="18"/>
    <s v=""/>
    <x v="4"/>
    <s v="OTROS SERVICIOS AUDITORIA"/>
    <x v="5"/>
    <s v="CENTROAMERICA"/>
    <s v="DIRECTA"/>
    <n v="-333.32"/>
    <n v="-83.33"/>
    <n v="0"/>
    <n v="0"/>
    <n v="0"/>
    <n v="0"/>
    <n v="0"/>
    <n v="0"/>
    <n v="0"/>
    <n v="0"/>
    <n v="0"/>
    <n v="0"/>
    <n v="-416.65"/>
    <n v="-333.32"/>
    <n v="-83.33"/>
    <n v="0"/>
    <n v="0"/>
    <n v="0"/>
    <n v="0"/>
    <n v="0"/>
    <n v="0"/>
    <n v="0"/>
    <n v="0"/>
    <n v="0"/>
    <n v="0"/>
    <n v="-416.65"/>
  </r>
  <r>
    <x v="0"/>
    <s v="PRESCRIPTION DATA DEL PERU S.A.C.        "/>
    <x v="10"/>
    <s v="FLAT FILE AUDITORIA"/>
    <s v="411101"/>
    <s v="VENTAS"/>
    <s v="1"/>
    <s v="VentasInternas"/>
    <s v="1"/>
    <s v="Ventas Internas"/>
    <s v="17"/>
    <s v=""/>
    <x v="4"/>
    <s v="OTROS SERVICIOS AUDITORIA"/>
    <x v="10"/>
    <s v="PERU"/>
    <s v="DIRECTA"/>
    <n v="-2421.12"/>
    <n v="0"/>
    <n v="0"/>
    <n v="0"/>
    <n v="0"/>
    <n v="0"/>
    <n v="0"/>
    <n v="0"/>
    <n v="0"/>
    <n v="0"/>
    <n v="0"/>
    <n v="0"/>
    <n v="-2421.12"/>
    <n v="-9253.52"/>
    <n v="0"/>
    <n v="0"/>
    <n v="0"/>
    <n v="0"/>
    <n v="0"/>
    <n v="0"/>
    <n v="0"/>
    <n v="0"/>
    <n v="0"/>
    <n v="0"/>
    <n v="0"/>
    <n v="-9253.52"/>
  </r>
  <r>
    <x v="6"/>
    <s v="CUPI                                     "/>
    <x v="10"/>
    <s v="FLAT FILE AUDITORIA"/>
    <s v="411105"/>
    <s v="INGRESOS DIFERIDOS"/>
    <s v="1"/>
    <s v="VentasInternas"/>
    <s v="1"/>
    <s v="Ventas Internas"/>
    <s v="17"/>
    <s v=""/>
    <x v="4"/>
    <s v="OTROS SERVICIOS AUDITORIA"/>
    <x v="6"/>
    <s v="MEXICO"/>
    <s v="DIRECTA"/>
    <n v="259.70999999999998"/>
    <n v="264.95999999999998"/>
    <n v="0"/>
    <n v="0"/>
    <n v="0"/>
    <n v="0"/>
    <n v="0"/>
    <n v="0"/>
    <n v="0"/>
    <n v="0"/>
    <n v="0"/>
    <n v="0"/>
    <n v="524.66999999999996"/>
    <n v="259.70999999999998"/>
    <n v="264.95999999999998"/>
    <n v="0"/>
    <n v="0"/>
    <n v="0"/>
    <n v="0"/>
    <n v="0"/>
    <n v="0"/>
    <n v="0"/>
    <n v="0"/>
    <n v="0"/>
    <n v="0"/>
    <n v="524.66999999999996"/>
  </r>
  <r>
    <x v="15"/>
    <s v="PHARMA DATA MEXICO, S.A. DE C.V.         "/>
    <x v="10"/>
    <s v="FLAT FILE AUDITORIA"/>
    <s v="411105"/>
    <s v="INGRESOS DIFERIDOS"/>
    <s v="1"/>
    <s v="VentasInternas"/>
    <s v="1"/>
    <s v="Ventas Internas"/>
    <s v="17"/>
    <s v=""/>
    <x v="4"/>
    <s v="OTROS SERVICIOS AUDITORIA"/>
    <x v="6"/>
    <s v="MEXICO"/>
    <s v="DIRECTA"/>
    <n v="-259.70999999999998"/>
    <n v="-264.95999999999998"/>
    <n v="0"/>
    <n v="0"/>
    <n v="0"/>
    <n v="0"/>
    <n v="0"/>
    <n v="0"/>
    <n v="0"/>
    <n v="0"/>
    <n v="0"/>
    <n v="0"/>
    <n v="-524.66999999999996"/>
    <n v="-4877.34"/>
    <n v="-4877.34"/>
    <n v="0"/>
    <n v="0"/>
    <n v="0"/>
    <n v="0"/>
    <n v="0"/>
    <n v="0"/>
    <n v="0"/>
    <n v="0"/>
    <n v="0"/>
    <n v="0"/>
    <n v="-9754.68"/>
  </r>
  <r>
    <x v="4"/>
    <s v="LEADER UP SISTEMAS LTDA                  "/>
    <x v="10"/>
    <s v="FLAT FILE AUDITORIA"/>
    <s v="411101"/>
    <s v="VENTAS"/>
    <s v="1"/>
    <s v="VentasInternas"/>
    <s v="1"/>
    <s v="Ventas Internas"/>
    <s v="17"/>
    <s v=""/>
    <x v="4"/>
    <s v="OTROS SERVICIOS AUDITORIA"/>
    <x v="3"/>
    <s v="BRASIL"/>
    <s v="DIRECTA"/>
    <n v="-3690.91"/>
    <n v="-6244.8"/>
    <n v="0"/>
    <n v="0"/>
    <n v="0"/>
    <n v="0"/>
    <n v="0"/>
    <n v="0"/>
    <n v="0"/>
    <n v="0"/>
    <n v="0"/>
    <n v="0"/>
    <n v="-9935.7099999999991"/>
    <n v="-19162.009999999998"/>
    <n v="-32424.19"/>
    <n v="0"/>
    <n v="0"/>
    <n v="0"/>
    <n v="0"/>
    <n v="0"/>
    <n v="0"/>
    <n v="0"/>
    <n v="0"/>
    <n v="0"/>
    <n v="0"/>
    <n v="-51586.2"/>
  </r>
  <r>
    <x v="6"/>
    <s v="CUPI                                     "/>
    <x v="10"/>
    <s v="FLAT FILE AUDITORIA"/>
    <s v="411103"/>
    <s v="VENTAS POR FACTURAR"/>
    <s v="2"/>
    <s v="Ventas Por facturar"/>
    <s v="2"/>
    <s v="Ventas Por facturar"/>
    <s v="17"/>
    <s v=""/>
    <x v="4"/>
    <s v="OTROS SERVICIOS AUDITORIA"/>
    <x v="10"/>
    <s v="PERU"/>
    <s v="DIRECTA"/>
    <n v="2421.12"/>
    <n v="0.01"/>
    <n v="0"/>
    <n v="0"/>
    <n v="0"/>
    <n v="0"/>
    <n v="0"/>
    <n v="0"/>
    <n v="0"/>
    <n v="0"/>
    <n v="0"/>
    <n v="0"/>
    <n v="2421.13"/>
    <n v="2421.12"/>
    <n v="0.01"/>
    <n v="0"/>
    <n v="0"/>
    <n v="0"/>
    <n v="0"/>
    <n v="0"/>
    <n v="0"/>
    <n v="0"/>
    <n v="0"/>
    <n v="0"/>
    <n v="0"/>
    <n v="2421.13"/>
  </r>
  <r>
    <x v="6"/>
    <s v="CUPI                                     "/>
    <x v="10"/>
    <s v="FLAT FILE AUDITORIA"/>
    <s v="411103"/>
    <s v="VENTAS POR FACTURAR"/>
    <s v="2"/>
    <s v="Ventas Por facturar"/>
    <s v="2"/>
    <s v="Ventas Por facturar"/>
    <s v="17"/>
    <s v=""/>
    <x v="4"/>
    <s v="OTROS SERVICIOS AUDITORIA"/>
    <x v="3"/>
    <s v="BRASIL"/>
    <s v="DIRECTA"/>
    <n v="-1590"/>
    <n v="900"/>
    <n v="0"/>
    <n v="0"/>
    <n v="0"/>
    <n v="0"/>
    <n v="0"/>
    <n v="0"/>
    <n v="0"/>
    <n v="0"/>
    <n v="0"/>
    <n v="0"/>
    <n v="-690"/>
    <n v="-1590"/>
    <n v="900"/>
    <n v="0"/>
    <n v="0"/>
    <n v="0"/>
    <n v="0"/>
    <n v="0"/>
    <n v="0"/>
    <n v="0"/>
    <n v="0"/>
    <n v="0"/>
    <n v="0"/>
    <n v="-690"/>
  </r>
  <r>
    <x v="6"/>
    <s v="CUPI                                     "/>
    <x v="10"/>
    <s v="FLAT FILE AUDITORIA"/>
    <s v="411103"/>
    <s v="VENTAS POR FACTURAR"/>
    <s v="2"/>
    <s v="Ventas Por facturar"/>
    <s v="2"/>
    <s v="Ventas Por facturar"/>
    <s v="17"/>
    <s v=""/>
    <x v="4"/>
    <s v="OTROS SERVICIOS AUDITORIA"/>
    <x v="5"/>
    <s v="CENTROAMERICA"/>
    <s v="DIRECTA"/>
    <n v="249.99"/>
    <n v="0"/>
    <n v="0"/>
    <n v="0"/>
    <n v="0"/>
    <n v="0"/>
    <n v="0"/>
    <n v="0"/>
    <n v="0"/>
    <n v="0"/>
    <n v="0"/>
    <n v="0"/>
    <n v="249.99"/>
    <n v="249.99"/>
    <n v="0"/>
    <n v="0"/>
    <n v="0"/>
    <n v="0"/>
    <n v="0"/>
    <n v="0"/>
    <n v="0"/>
    <n v="0"/>
    <n v="0"/>
    <n v="0"/>
    <n v="0"/>
    <n v="249.99"/>
  </r>
  <r>
    <x v="6"/>
    <s v="CUPI                                     "/>
    <x v="10"/>
    <s v="FLAT FILE AUDITORIA"/>
    <s v="411103"/>
    <s v="VENTAS POR FACTURAR"/>
    <s v="2"/>
    <s v="Ventas Por facturar"/>
    <s v="2"/>
    <s v="Ventas Por facturar"/>
    <s v="17"/>
    <s v=""/>
    <x v="4"/>
    <s v="OTROS SERVICIOS AUDITORIA"/>
    <x v="6"/>
    <s v="MEXICO"/>
    <s v="DIRECTA"/>
    <n v="-128"/>
    <n v="-122"/>
    <n v="0"/>
    <n v="0"/>
    <n v="0"/>
    <n v="0"/>
    <n v="0"/>
    <n v="0"/>
    <n v="0"/>
    <n v="0"/>
    <n v="0"/>
    <n v="0"/>
    <n v="-250"/>
    <n v="-128"/>
    <n v="-122"/>
    <n v="0"/>
    <n v="0"/>
    <n v="0"/>
    <n v="0"/>
    <n v="0"/>
    <n v="0"/>
    <n v="0"/>
    <n v="0"/>
    <n v="0"/>
    <n v="0"/>
    <n v="-250"/>
  </r>
  <r>
    <x v="4"/>
    <s v="LEADER UP SISTEMAS LTDA                  "/>
    <x v="11"/>
    <s v="QUICK DATA"/>
    <s v="411101"/>
    <s v="VENTAS"/>
    <s v="1"/>
    <s v="VentasInternas"/>
    <s v="1"/>
    <s v="Ventas Internas"/>
    <s v="17"/>
    <s v=""/>
    <x v="4"/>
    <s v="OTROS SERVICIOS AUDITORIA"/>
    <x v="3"/>
    <s v="BRASIL"/>
    <s v="DIRECTA"/>
    <n v="-7658.22"/>
    <n v="-7899.18"/>
    <n v="0"/>
    <n v="0"/>
    <n v="0"/>
    <n v="0"/>
    <n v="0"/>
    <n v="0"/>
    <n v="0"/>
    <n v="0"/>
    <n v="0"/>
    <n v="0"/>
    <n v="-15557.4"/>
    <n v="-40726.230000000003"/>
    <n v="-40726.230000000003"/>
    <n v="0"/>
    <n v="0"/>
    <n v="0"/>
    <n v="0"/>
    <n v="0"/>
    <n v="0"/>
    <n v="0"/>
    <n v="0"/>
    <n v="0"/>
    <n v="0"/>
    <n v="-81452.460000000006"/>
  </r>
  <r>
    <x v="6"/>
    <s v="CUPI                                     "/>
    <x v="11"/>
    <s v="QUICK DATA"/>
    <s v="411103"/>
    <s v="VENTAS POR FACTURAR"/>
    <s v="2"/>
    <s v="Ventas Por facturar"/>
    <s v="2"/>
    <s v="Ventas Por facturar"/>
    <s v="17"/>
    <s v=""/>
    <x v="4"/>
    <s v="OTROS SERVICIOS AUDITORIA"/>
    <x v="3"/>
    <s v="BRASIL"/>
    <s v="DIRECTA"/>
    <n v="-1783"/>
    <n v="-1782"/>
    <n v="0"/>
    <n v="0"/>
    <n v="0"/>
    <n v="0"/>
    <n v="0"/>
    <n v="0"/>
    <n v="0"/>
    <n v="0"/>
    <n v="0"/>
    <n v="0"/>
    <n v="-3565"/>
    <n v="-1783"/>
    <n v="-1782"/>
    <n v="0"/>
    <n v="0"/>
    <n v="0"/>
    <n v="0"/>
    <n v="0"/>
    <n v="0"/>
    <n v="0"/>
    <n v="0"/>
    <n v="0"/>
    <n v="0"/>
    <n v="-3565"/>
  </r>
  <r>
    <x v="1"/>
    <s v="CLOSE UP S.A.                            "/>
    <x v="12"/>
    <s v="DATA MART O.S. - FEE"/>
    <s v="411101"/>
    <s v="VENTAS"/>
    <s v="1"/>
    <s v="VentasInternas"/>
    <s v="1"/>
    <s v="Ventas Internas"/>
    <s v="17"/>
    <s v=""/>
    <x v="4"/>
    <s v="OTROS SERVICIOS AUDITORIA"/>
    <x v="8"/>
    <s v="URUGUAY"/>
    <s v="DIRECTA"/>
    <n v="0"/>
    <n v="-345.94"/>
    <n v="0"/>
    <n v="0"/>
    <n v="0"/>
    <n v="0"/>
    <n v="0"/>
    <n v="0"/>
    <n v="0"/>
    <n v="0"/>
    <n v="0"/>
    <n v="0"/>
    <n v="-345.94"/>
    <n v="0"/>
    <n v="-70400"/>
    <n v="0"/>
    <n v="0"/>
    <n v="0"/>
    <n v="0"/>
    <n v="0"/>
    <n v="0"/>
    <n v="0"/>
    <n v="0"/>
    <n v="0"/>
    <n v="0"/>
    <n v="-70400"/>
  </r>
  <r>
    <x v="1"/>
    <s v="CLOSE UP S.A.                            "/>
    <x v="12"/>
    <s v="DATA MART O.S. - FEE"/>
    <s v="411101"/>
    <s v="VENTAS"/>
    <s v="1"/>
    <s v="VentasInternas"/>
    <s v="1"/>
    <s v="Ventas Internas"/>
    <s v="17"/>
    <s v=""/>
    <x v="4"/>
    <s v="OTROS SERVICIOS AUDITORIA"/>
    <x v="11"/>
    <s v="ARGENTINA"/>
    <s v="DIRECTA"/>
    <n v="-16014.15"/>
    <n v="-5979.64"/>
    <n v="0"/>
    <n v="0"/>
    <n v="0"/>
    <n v="0"/>
    <n v="0"/>
    <n v="0"/>
    <n v="0"/>
    <n v="0"/>
    <n v="0"/>
    <n v="0"/>
    <n v="-21993.79"/>
    <n v="-3016291"/>
    <n v="-1194420"/>
    <n v="0"/>
    <n v="0"/>
    <n v="0"/>
    <n v="0"/>
    <n v="0"/>
    <n v="0"/>
    <n v="0"/>
    <n v="0"/>
    <n v="0"/>
    <n v="0"/>
    <n v="-4210711"/>
  </r>
  <r>
    <x v="7"/>
    <s v="CUP AC ARG                               "/>
    <x v="12"/>
    <s v="DATA MART O.S. - FEE"/>
    <s v="411103"/>
    <s v="VENTAS POR FACTURAR"/>
    <s v="2"/>
    <s v="Ventas Por facturar"/>
    <s v="2"/>
    <s v="Ventas Por facturar"/>
    <s v="17"/>
    <s v=""/>
    <x v="4"/>
    <s v="OTROS SERVICIOS AUDITORIA"/>
    <x v="11"/>
    <s v="ARGENTINA"/>
    <s v="DIRECTA"/>
    <n v="-2354"/>
    <n v="-821"/>
    <n v="0"/>
    <n v="0"/>
    <n v="0"/>
    <n v="0"/>
    <n v="0"/>
    <n v="0"/>
    <n v="0"/>
    <n v="0"/>
    <n v="0"/>
    <n v="0"/>
    <n v="-3175"/>
    <n v="-2354"/>
    <n v="-821"/>
    <n v="0"/>
    <n v="0"/>
    <n v="0"/>
    <n v="0"/>
    <n v="0"/>
    <n v="0"/>
    <n v="0"/>
    <n v="0"/>
    <n v="0"/>
    <n v="0"/>
    <n v="-3175"/>
  </r>
  <r>
    <x v="2"/>
    <s v="PRESCRIPTION DATA S.L.                   "/>
    <x v="13"/>
    <s v="CLOSE-UP RETAIL ANALYZER"/>
    <s v="411101"/>
    <s v="VENTAS"/>
    <s v="1"/>
    <s v="VentasInternas"/>
    <s v="1"/>
    <s v="Ventas Internas"/>
    <s v="17"/>
    <s v=""/>
    <x v="2"/>
    <s v="AUDITORIA DE VENTAS"/>
    <x v="10"/>
    <s v="PERU"/>
    <s v="DIRECTA"/>
    <n v="-2232"/>
    <n v="0"/>
    <n v="0"/>
    <n v="0"/>
    <n v="0"/>
    <n v="0"/>
    <n v="0"/>
    <n v="0"/>
    <n v="0"/>
    <n v="0"/>
    <n v="0"/>
    <n v="0"/>
    <n v="-2232"/>
    <n v="-2061"/>
    <n v="0"/>
    <n v="0"/>
    <n v="0"/>
    <n v="0"/>
    <n v="0"/>
    <n v="0"/>
    <n v="0"/>
    <n v="0"/>
    <n v="0"/>
    <n v="0"/>
    <n v="0"/>
    <n v="-2061"/>
  </r>
  <r>
    <x v="4"/>
    <s v="LEADER UP SISTEMAS LTDA                  "/>
    <x v="13"/>
    <s v="CLOSE-UP RETAIL ANALYZER"/>
    <s v="411101"/>
    <s v="VENTAS"/>
    <s v="1"/>
    <s v="VentasInternas"/>
    <s v="1"/>
    <s v="Ventas Internas"/>
    <s v="17"/>
    <s v=""/>
    <x v="2"/>
    <s v="AUDITORIA DE VENTAS"/>
    <x v="3"/>
    <s v="BRASIL"/>
    <s v="DIRECTA"/>
    <n v="-387.16"/>
    <n v="-301.89999999999998"/>
    <n v="0"/>
    <n v="0"/>
    <n v="0"/>
    <n v="0"/>
    <n v="0"/>
    <n v="0"/>
    <n v="0"/>
    <n v="0"/>
    <n v="0"/>
    <n v="0"/>
    <n v="-689.06"/>
    <n v="-1978.99"/>
    <n v="-1562.32"/>
    <n v="0"/>
    <n v="0"/>
    <n v="0"/>
    <n v="0"/>
    <n v="0"/>
    <n v="0"/>
    <n v="0"/>
    <n v="0"/>
    <n v="0"/>
    <n v="0"/>
    <n v="-3541.31"/>
  </r>
  <r>
    <x v="11"/>
    <s v="PRESCRIPTION DATA PARAGUAY S.A.          "/>
    <x v="13"/>
    <s v="CLOSE-UP RETAIL ANALYZER"/>
    <s v="411101"/>
    <s v="VENTAS"/>
    <s v="1"/>
    <s v="VentasInternas"/>
    <s v="1"/>
    <s v="Ventas Internas"/>
    <s v="17"/>
    <s v=""/>
    <x v="1"/>
    <s v="AUDITORIA"/>
    <x v="7"/>
    <s v="PARAGUAY"/>
    <s v="DIRECTA"/>
    <n v="0"/>
    <n v="-130"/>
    <n v="0"/>
    <n v="0"/>
    <n v="0"/>
    <n v="0"/>
    <n v="0"/>
    <n v="0"/>
    <n v="0"/>
    <n v="0"/>
    <n v="0"/>
    <n v="0"/>
    <n v="-130"/>
    <n v="0"/>
    <n v="-949772"/>
    <n v="0"/>
    <n v="0"/>
    <n v="0"/>
    <n v="0"/>
    <n v="0"/>
    <n v="0"/>
    <n v="0"/>
    <n v="0"/>
    <n v="0"/>
    <n v="0"/>
    <n v="-949772"/>
  </r>
  <r>
    <x v="2"/>
    <s v="PRESCRIPTION DATA S.L.                   "/>
    <x v="13"/>
    <s v="CLOSE-UP RETAIL ANALYZER"/>
    <s v="411101"/>
    <s v="VENTAS"/>
    <s v="1"/>
    <s v="VentasInternas"/>
    <s v="1"/>
    <s v="Ventas Internas"/>
    <s v="17"/>
    <s v=""/>
    <x v="2"/>
    <s v="AUDITORIA DE VENTAS"/>
    <x v="12"/>
    <s v="CHILE"/>
    <s v="DIRECTA"/>
    <n v="-14180"/>
    <n v="0"/>
    <n v="0"/>
    <n v="0"/>
    <n v="0"/>
    <n v="0"/>
    <n v="0"/>
    <n v="0"/>
    <n v="0"/>
    <n v="0"/>
    <n v="0"/>
    <n v="0"/>
    <n v="-14180"/>
    <n v="-13090"/>
    <n v="0"/>
    <n v="0"/>
    <n v="0"/>
    <n v="0"/>
    <n v="0"/>
    <n v="0"/>
    <n v="0"/>
    <n v="0"/>
    <n v="0"/>
    <n v="0"/>
    <n v="0"/>
    <n v="-13090"/>
  </r>
  <r>
    <x v="2"/>
    <s v="PRESCRIPTION DATA S.L.                   "/>
    <x v="13"/>
    <s v="CLOSE-UP RETAIL ANALYZER"/>
    <s v="411101"/>
    <s v="VENTAS"/>
    <s v="1"/>
    <s v="VentasInternas"/>
    <s v="1"/>
    <s v="Ventas Internas"/>
    <s v="17"/>
    <s v=""/>
    <x v="2"/>
    <s v="AUDITORIA DE VENTAS"/>
    <x v="2"/>
    <s v="COLOMBIA"/>
    <s v="DIRECTA"/>
    <n v="-39090"/>
    <n v="0"/>
    <n v="0"/>
    <n v="0"/>
    <n v="0"/>
    <n v="0"/>
    <n v="0"/>
    <n v="0"/>
    <n v="0"/>
    <n v="0"/>
    <n v="0"/>
    <n v="0"/>
    <n v="-39090"/>
    <n v="-36084"/>
    <n v="0"/>
    <n v="0"/>
    <n v="0"/>
    <n v="0"/>
    <n v="0"/>
    <n v="0"/>
    <n v="0"/>
    <n v="0"/>
    <n v="0"/>
    <n v="0"/>
    <n v="0"/>
    <n v="-36084"/>
  </r>
  <r>
    <x v="2"/>
    <s v="PRESCRIPTION DATA S.L.                   "/>
    <x v="13"/>
    <s v="CLOSE-UP RETAIL ANALYZER"/>
    <s v="411101"/>
    <s v="VENTAS"/>
    <s v="1"/>
    <s v="VentasInternas"/>
    <s v="1"/>
    <s v="Ventas Internas"/>
    <s v="17"/>
    <s v=""/>
    <x v="2"/>
    <s v="AUDITORIA DE VENTAS"/>
    <x v="4"/>
    <s v="ECUADOR"/>
    <s v="DIRECTA"/>
    <n v="-2590"/>
    <n v="0"/>
    <n v="0"/>
    <n v="0"/>
    <n v="0"/>
    <n v="0"/>
    <n v="0"/>
    <n v="0"/>
    <n v="0"/>
    <n v="0"/>
    <n v="0"/>
    <n v="0"/>
    <n v="-2590"/>
    <n v="-2390"/>
    <n v="0"/>
    <n v="0"/>
    <n v="0"/>
    <n v="0"/>
    <n v="0"/>
    <n v="0"/>
    <n v="0"/>
    <n v="0"/>
    <n v="0"/>
    <n v="0"/>
    <n v="0"/>
    <n v="-2390"/>
  </r>
  <r>
    <x v="6"/>
    <s v="CUPI                                     "/>
    <x v="13"/>
    <s v="CLOSE-UP RETAIL ANALYZER"/>
    <s v="411101"/>
    <s v="VENTAS"/>
    <s v="1"/>
    <s v="VentasInternas"/>
    <s v="1"/>
    <s v="Ventas Internas"/>
    <s v="17"/>
    <s v=""/>
    <x v="2"/>
    <s v="AUDITORIA DE VENTAS"/>
    <x v="4"/>
    <s v="ECUADOR"/>
    <s v="DIRECTA"/>
    <n v="2587.94"/>
    <n v="0"/>
    <n v="0"/>
    <n v="0"/>
    <n v="0"/>
    <n v="0"/>
    <n v="0"/>
    <n v="0"/>
    <n v="0"/>
    <n v="0"/>
    <n v="0"/>
    <n v="0"/>
    <n v="2587.94"/>
    <n v="2587.94"/>
    <n v="0"/>
    <n v="0"/>
    <n v="0"/>
    <n v="0"/>
    <n v="0"/>
    <n v="0"/>
    <n v="0"/>
    <n v="0"/>
    <n v="0"/>
    <n v="0"/>
    <n v="0"/>
    <n v="2587.94"/>
  </r>
  <r>
    <x v="11"/>
    <s v="PRESCRIPTION DATA PARAGUAY S.A.          "/>
    <x v="13"/>
    <s v="CLOSE-UP RETAIL ANALYZER"/>
    <s v="411101"/>
    <s v="VENTAS"/>
    <s v="1"/>
    <s v="VentasInternas"/>
    <s v="1"/>
    <s v="Ventas Internas"/>
    <s v="17"/>
    <s v=""/>
    <x v="2"/>
    <s v="AUDITORIA DE VENTAS"/>
    <x v="7"/>
    <s v="PARAGUAY"/>
    <s v="DIRECTA"/>
    <n v="-5549"/>
    <n v="-6794.19"/>
    <n v="0"/>
    <n v="0"/>
    <n v="0"/>
    <n v="0"/>
    <n v="0"/>
    <n v="0"/>
    <n v="0"/>
    <n v="0"/>
    <n v="0"/>
    <n v="0"/>
    <n v="-12343.19"/>
    <n v="-41046582"/>
    <n v="-49262385.289999999"/>
    <n v="0"/>
    <n v="0"/>
    <n v="0"/>
    <n v="0"/>
    <n v="0"/>
    <n v="0"/>
    <n v="0"/>
    <n v="0"/>
    <n v="0"/>
    <n v="0"/>
    <n v="-90308967.290000007"/>
  </r>
  <r>
    <x v="3"/>
    <s v="PHARMA MARKET                            "/>
    <x v="13"/>
    <s v="CLOSE-UP RETAIL ANALYZER"/>
    <s v="411101"/>
    <s v="VENTAS"/>
    <s v="1"/>
    <s v="VentasInternas"/>
    <s v="1"/>
    <s v="Ventas Internas"/>
    <s v="17"/>
    <s v=""/>
    <x v="2"/>
    <s v="AUDITORIA DE VENTAS"/>
    <x v="2"/>
    <s v="COLOMBIA"/>
    <s v="DIRECTA"/>
    <n v="0"/>
    <n v="-525.36"/>
    <n v="0"/>
    <n v="0"/>
    <n v="0"/>
    <n v="0"/>
    <n v="0"/>
    <n v="0"/>
    <n v="0"/>
    <n v="0"/>
    <n v="0"/>
    <n v="0"/>
    <n v="-525.36"/>
    <n v="0"/>
    <n v="-2587396.77"/>
    <n v="0"/>
    <n v="0"/>
    <n v="0"/>
    <n v="0"/>
    <n v="0"/>
    <n v="0"/>
    <n v="0"/>
    <n v="0"/>
    <n v="0"/>
    <n v="0"/>
    <n v="-2587396.77"/>
  </r>
  <r>
    <x v="6"/>
    <s v="CUPI                                     "/>
    <x v="13"/>
    <s v="CLOSE-UP RETAIL ANALYZER"/>
    <s v="411103"/>
    <s v="VENTAS POR FACTURAR"/>
    <s v="2"/>
    <s v="Ventas Por facturar"/>
    <s v="2"/>
    <s v="Ventas Por facturar"/>
    <s v="17"/>
    <s v=""/>
    <x v="2"/>
    <s v="AUDITORIA DE VENTAS"/>
    <x v="3"/>
    <s v="BRASIL"/>
    <s v="DIRECTA"/>
    <n v="0"/>
    <n v="-80"/>
    <n v="0"/>
    <n v="0"/>
    <n v="0"/>
    <n v="0"/>
    <n v="0"/>
    <n v="0"/>
    <n v="0"/>
    <n v="0"/>
    <n v="0"/>
    <n v="0"/>
    <n v="-80"/>
    <n v="0"/>
    <n v="-80"/>
    <n v="0"/>
    <n v="0"/>
    <n v="0"/>
    <n v="0"/>
    <n v="0"/>
    <n v="0"/>
    <n v="0"/>
    <n v="0"/>
    <n v="0"/>
    <n v="0"/>
    <n v="-80"/>
  </r>
  <r>
    <x v="6"/>
    <s v="CUPI                                     "/>
    <x v="13"/>
    <s v="CLOSE-UP RETAIL ANALYZER"/>
    <s v="411103"/>
    <s v="VENTAS POR FACTURAR"/>
    <s v="2"/>
    <s v="Ventas Por facturar"/>
    <s v="2"/>
    <s v="Ventas Por facturar"/>
    <s v="17"/>
    <s v=""/>
    <x v="2"/>
    <s v="AUDITORIA DE VENTAS"/>
    <x v="7"/>
    <s v="PARAGUAY"/>
    <s v="DIRECTA"/>
    <n v="-469"/>
    <n v="-968.67"/>
    <n v="0"/>
    <n v="0"/>
    <n v="0"/>
    <n v="0"/>
    <n v="0"/>
    <n v="0"/>
    <n v="0"/>
    <n v="0"/>
    <n v="0"/>
    <n v="0"/>
    <n v="-1437.67"/>
    <n v="-469"/>
    <n v="-968.67"/>
    <n v="0"/>
    <n v="0"/>
    <n v="0"/>
    <n v="0"/>
    <n v="0"/>
    <n v="0"/>
    <n v="0"/>
    <n v="0"/>
    <n v="0"/>
    <n v="0"/>
    <n v="-1437.67"/>
  </r>
  <r>
    <x v="6"/>
    <s v="CUPI                          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4"/>
    <s v="ECUADOR"/>
    <s v="DIRECTA"/>
    <n v="12422.98"/>
    <n v="-10745.66"/>
    <n v="0"/>
    <n v="0"/>
    <n v="0"/>
    <n v="0"/>
    <n v="0"/>
    <n v="0"/>
    <n v="0"/>
    <n v="0"/>
    <n v="0"/>
    <n v="0"/>
    <n v="1677.32"/>
    <n v="12422.98"/>
    <n v="-10745.66"/>
    <n v="0"/>
    <n v="0"/>
    <n v="0"/>
    <n v="0"/>
    <n v="0"/>
    <n v="0"/>
    <n v="0"/>
    <n v="0"/>
    <n v="0"/>
    <n v="0"/>
    <n v="1677.32"/>
  </r>
  <r>
    <x v="2"/>
    <s v="PRESCRIPTION DATA S.L.        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12"/>
    <s v="CHILE"/>
    <s v="DIRECTA"/>
    <n v="-18877"/>
    <n v="0"/>
    <n v="0"/>
    <n v="0"/>
    <n v="0"/>
    <n v="0"/>
    <n v="0"/>
    <n v="0"/>
    <n v="0"/>
    <n v="0"/>
    <n v="0"/>
    <n v="0"/>
    <n v="-18877"/>
    <n v="-17425"/>
    <n v="0"/>
    <n v="0"/>
    <n v="0"/>
    <n v="0"/>
    <n v="0"/>
    <n v="0"/>
    <n v="0"/>
    <n v="0"/>
    <n v="0"/>
    <n v="0"/>
    <n v="0"/>
    <n v="-17425"/>
  </r>
  <r>
    <x v="2"/>
    <s v="PRESCRIPTION DATA S.L.        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2"/>
    <s v="COLOMBIA"/>
    <s v="DIRECTA"/>
    <n v="-50475"/>
    <n v="0"/>
    <n v="0"/>
    <n v="0"/>
    <n v="0"/>
    <n v="0"/>
    <n v="0"/>
    <n v="0"/>
    <n v="0"/>
    <n v="0"/>
    <n v="0"/>
    <n v="0"/>
    <n v="-50475"/>
    <n v="-46594"/>
    <n v="0"/>
    <n v="0"/>
    <n v="0"/>
    <n v="0"/>
    <n v="0"/>
    <n v="0"/>
    <n v="0"/>
    <n v="0"/>
    <n v="0"/>
    <n v="0"/>
    <n v="0"/>
    <n v="-46594"/>
  </r>
  <r>
    <x v="2"/>
    <s v="PRESCRIPTION DATA S.L.        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4"/>
    <s v="ECUADOR"/>
    <s v="DIRECTA"/>
    <n v="-26926"/>
    <n v="0"/>
    <n v="0"/>
    <n v="0"/>
    <n v="0"/>
    <n v="0"/>
    <n v="0"/>
    <n v="0"/>
    <n v="0"/>
    <n v="0"/>
    <n v="0"/>
    <n v="0"/>
    <n v="-26926"/>
    <n v="-24856"/>
    <n v="0"/>
    <n v="0"/>
    <n v="0"/>
    <n v="0"/>
    <n v="0"/>
    <n v="0"/>
    <n v="0"/>
    <n v="0"/>
    <n v="0"/>
    <n v="0"/>
    <n v="0"/>
    <n v="-24856"/>
  </r>
  <r>
    <x v="10"/>
    <s v="DATA PHARMA DE CHILE S.A.                "/>
    <x v="14"/>
    <s v="CLOSE-UP RETAIL MARKET RM)"/>
    <s v="411101"/>
    <s v="VENTAS"/>
    <s v="1"/>
    <s v="VentasInternas"/>
    <s v="1"/>
    <s v="Ventas Internas"/>
    <s v="17"/>
    <s v=""/>
    <x v="5"/>
    <s v="SFNET2"/>
    <x v="12"/>
    <s v="CHILE"/>
    <s v="DIRECTA"/>
    <n v="0"/>
    <n v="-1800"/>
    <n v="0"/>
    <n v="0"/>
    <n v="0"/>
    <n v="0"/>
    <n v="0"/>
    <n v="0"/>
    <n v="0"/>
    <n v="0"/>
    <n v="0"/>
    <n v="0"/>
    <n v="-1800"/>
    <n v="0"/>
    <n v="-1425060"/>
    <n v="0"/>
    <n v="0"/>
    <n v="0"/>
    <n v="0"/>
    <n v="0"/>
    <n v="0"/>
    <n v="0"/>
    <n v="0"/>
    <n v="0"/>
    <n v="0"/>
    <n v="-1425060"/>
  </r>
  <r>
    <x v="19"/>
    <s v="CID LATINA S.A.               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11"/>
    <s v="ARGENTINA"/>
    <s v="DIRECTA"/>
    <n v="-6733.04"/>
    <n v="-7465.1"/>
    <n v="0"/>
    <n v="0"/>
    <n v="0"/>
    <n v="0"/>
    <n v="0"/>
    <n v="0"/>
    <n v="0"/>
    <n v="0"/>
    <n v="0"/>
    <n v="0"/>
    <n v="-14198.14"/>
    <n v="-1287209.0900000001"/>
    <n v="-1483774.14"/>
    <n v="0"/>
    <n v="0"/>
    <n v="0"/>
    <n v="0"/>
    <n v="0"/>
    <n v="0"/>
    <n v="0"/>
    <n v="0"/>
    <n v="0"/>
    <n v="0"/>
    <n v="-2770983.23"/>
  </r>
  <r>
    <x v="10"/>
    <s v="DATA PHARMA DE CHILE S.A.     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4"/>
    <s v="ECUADOR"/>
    <s v="DIRECTA"/>
    <n v="-1350"/>
    <n v="0"/>
    <n v="0"/>
    <n v="0"/>
    <n v="0"/>
    <n v="0"/>
    <n v="0"/>
    <n v="0"/>
    <n v="0"/>
    <n v="0"/>
    <n v="0"/>
    <n v="0"/>
    <n v="-1350"/>
    <n v="-1125536"/>
    <n v="0"/>
    <n v="0"/>
    <n v="0"/>
    <n v="0"/>
    <n v="0"/>
    <n v="0"/>
    <n v="0"/>
    <n v="0"/>
    <n v="0"/>
    <n v="0"/>
    <n v="0"/>
    <n v="-1125536"/>
  </r>
  <r>
    <x v="0"/>
    <s v="PRESCRIPTION DATA DEL PERU S.A.C.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10"/>
    <s v="PERU"/>
    <s v="DIRECTA"/>
    <n v="-8058.71"/>
    <n v="-3124.38"/>
    <n v="0"/>
    <n v="0"/>
    <n v="0"/>
    <n v="0"/>
    <n v="0"/>
    <n v="0"/>
    <n v="0"/>
    <n v="0"/>
    <n v="0"/>
    <n v="0"/>
    <n v="-11183.09"/>
    <n v="-30800.39"/>
    <n v="-11985.13"/>
    <n v="0"/>
    <n v="0"/>
    <n v="0"/>
    <n v="0"/>
    <n v="0"/>
    <n v="0"/>
    <n v="0"/>
    <n v="0"/>
    <n v="0"/>
    <n v="0"/>
    <n v="-42785.52"/>
  </r>
  <r>
    <x v="3"/>
    <s v="PHARMA MARKET                 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2"/>
    <s v="COLOMBIA"/>
    <s v="DIRECTA"/>
    <n v="-12957.1"/>
    <n v="-11258.17"/>
    <n v="0"/>
    <n v="0"/>
    <n v="0"/>
    <n v="0"/>
    <n v="0"/>
    <n v="0"/>
    <n v="0"/>
    <n v="0"/>
    <n v="0"/>
    <n v="0"/>
    <n v="-24215.27"/>
    <n v="-60032546.119999997"/>
    <n v="-55397088.289999999"/>
    <n v="0"/>
    <n v="0"/>
    <n v="0"/>
    <n v="0"/>
    <n v="0"/>
    <n v="0"/>
    <n v="0"/>
    <n v="0"/>
    <n v="0"/>
    <n v="0"/>
    <n v="-115429634.41"/>
  </r>
  <r>
    <x v="12"/>
    <s v="PRESCRIPTION DATA DE URUGUAY S.A.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8"/>
    <s v="URUGUAY"/>
    <s v="DIRECTA"/>
    <n v="-10848.67"/>
    <n v="-1840.67"/>
    <n v="0"/>
    <n v="0"/>
    <n v="0"/>
    <n v="0"/>
    <n v="0"/>
    <n v="0"/>
    <n v="0"/>
    <n v="0"/>
    <n v="0"/>
    <n v="0"/>
    <n v="-12689.34"/>
    <n v="-425010.03"/>
    <n v="-72835.31"/>
    <n v="0"/>
    <n v="0"/>
    <n v="0"/>
    <n v="0"/>
    <n v="0"/>
    <n v="0"/>
    <n v="0"/>
    <n v="0"/>
    <n v="0"/>
    <n v="0"/>
    <n v="-497845.34"/>
  </r>
  <r>
    <x v="11"/>
    <s v="PRESCRIPTION DATA PARAGUAY S.A.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7"/>
    <s v="PARAGUAY"/>
    <s v="DIRECTA"/>
    <n v="-4695"/>
    <n v="-1695"/>
    <n v="0"/>
    <n v="0"/>
    <n v="0"/>
    <n v="0"/>
    <n v="0"/>
    <n v="0"/>
    <n v="0"/>
    <n v="0"/>
    <n v="0"/>
    <n v="0"/>
    <n v="-6390"/>
    <n v="-34717970"/>
    <n v="-12405553"/>
    <n v="0"/>
    <n v="0"/>
    <n v="0"/>
    <n v="0"/>
    <n v="0"/>
    <n v="0"/>
    <n v="0"/>
    <n v="0"/>
    <n v="0"/>
    <n v="0"/>
    <n v="-47123523"/>
  </r>
  <r>
    <x v="9"/>
    <s v="PRESCRIPTION DATA BOLVIA LTDA 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9"/>
    <s v="BOLIVIA"/>
    <s v="DIRECTA"/>
    <n v="-21343"/>
    <n v="-29315.599999999999"/>
    <n v="0"/>
    <n v="0"/>
    <n v="0"/>
    <n v="0"/>
    <n v="0"/>
    <n v="0"/>
    <n v="0"/>
    <n v="0"/>
    <n v="0"/>
    <n v="0"/>
    <n v="-50658.6"/>
    <n v="-148545"/>
    <n v="-204036.58"/>
    <n v="0"/>
    <n v="0"/>
    <n v="0"/>
    <n v="0"/>
    <n v="0"/>
    <n v="0"/>
    <n v="0"/>
    <n v="0"/>
    <n v="0"/>
    <n v="0"/>
    <n v="-352581.58"/>
  </r>
  <r>
    <x v="5"/>
    <s v="PHARMA SERVICES COMERCIAL LTDA.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3"/>
    <s v="BRASIL"/>
    <s v="DIRECTA"/>
    <n v="-40891.43"/>
    <n v="-42508.03"/>
    <n v="0"/>
    <n v="0"/>
    <n v="0"/>
    <n v="0"/>
    <n v="0"/>
    <n v="0"/>
    <n v="0"/>
    <n v="0"/>
    <n v="0"/>
    <n v="0"/>
    <n v="-83399.460000000006"/>
    <n v="-210803.88"/>
    <n v="-219027.26"/>
    <n v="0"/>
    <n v="0"/>
    <n v="0"/>
    <n v="0"/>
    <n v="0"/>
    <n v="0"/>
    <n v="0"/>
    <n v="0"/>
    <n v="0"/>
    <n v="0"/>
    <n v="-429831.14"/>
  </r>
  <r>
    <x v="10"/>
    <s v="DATA PHARMA DE CHILE S.A.                "/>
    <x v="14"/>
    <s v="CLOSE-UP RETAIL MARKET RM)"/>
    <s v="411101"/>
    <s v="VENTAS"/>
    <s v="1"/>
    <s v="VentasInternas"/>
    <s v="1"/>
    <s v="Ventas Internas"/>
    <s v="17"/>
    <s v=""/>
    <x v="1"/>
    <s v="AUDITORIA"/>
    <x v="12"/>
    <s v="CHILE"/>
    <s v="DIRECTA"/>
    <n v="-5060.96"/>
    <n v="0"/>
    <n v="0"/>
    <n v="0"/>
    <n v="0"/>
    <n v="0"/>
    <n v="0"/>
    <n v="0"/>
    <n v="0"/>
    <n v="0"/>
    <n v="0"/>
    <n v="0"/>
    <n v="-5060.96"/>
    <n v="-4101250"/>
    <n v="0"/>
    <n v="0"/>
    <n v="0"/>
    <n v="0"/>
    <n v="0"/>
    <n v="0"/>
    <n v="0"/>
    <n v="0"/>
    <n v="0"/>
    <n v="0"/>
    <n v="0"/>
    <n v="-4101250"/>
  </r>
  <r>
    <x v="4"/>
    <s v="LEADER UP SISTEMAS LTDA       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3"/>
    <s v="BRASIL"/>
    <s v="DIRECTA"/>
    <n v="-10262.620000000001"/>
    <n v="-3652.16"/>
    <n v="0"/>
    <n v="0"/>
    <n v="0"/>
    <n v="0"/>
    <n v="0"/>
    <n v="0"/>
    <n v="0"/>
    <n v="0"/>
    <n v="0"/>
    <n v="0"/>
    <n v="-13914.78"/>
    <n v="-53534.97"/>
    <n v="-18866.23"/>
    <n v="0"/>
    <n v="0"/>
    <n v="0"/>
    <n v="0"/>
    <n v="0"/>
    <n v="0"/>
    <n v="0"/>
    <n v="0"/>
    <n v="0"/>
    <n v="0"/>
    <n v="-72401.2"/>
  </r>
  <r>
    <x v="11"/>
    <s v="PRESCRIPTION DATA PARAGUAY S.A.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8"/>
    <s v="URUGUAY"/>
    <s v="DIRECTA"/>
    <n v="0"/>
    <n v="-1620"/>
    <n v="0"/>
    <n v="0"/>
    <n v="0"/>
    <n v="0"/>
    <n v="0"/>
    <n v="0"/>
    <n v="0"/>
    <n v="0"/>
    <n v="0"/>
    <n v="0"/>
    <n v="-1620"/>
    <n v="0"/>
    <n v="-11818516"/>
    <n v="0"/>
    <n v="0"/>
    <n v="0"/>
    <n v="0"/>
    <n v="0"/>
    <n v="0"/>
    <n v="0"/>
    <n v="0"/>
    <n v="0"/>
    <n v="0"/>
    <n v="-11818516"/>
  </r>
  <r>
    <x v="16"/>
    <s v="PRESCRIPTION DATA ECUADOR S.A.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4"/>
    <s v="ECUADOR"/>
    <s v="DIRECTA"/>
    <n v="-15436"/>
    <n v="-21618"/>
    <n v="0"/>
    <n v="0"/>
    <n v="0"/>
    <n v="0"/>
    <n v="0"/>
    <n v="0"/>
    <n v="0"/>
    <n v="0"/>
    <n v="0"/>
    <n v="0"/>
    <n v="-37054"/>
    <n v="-15436"/>
    <n v="-21618"/>
    <n v="0"/>
    <n v="0"/>
    <n v="0"/>
    <n v="0"/>
    <n v="0"/>
    <n v="0"/>
    <n v="0"/>
    <n v="0"/>
    <n v="0"/>
    <n v="0"/>
    <n v="-37054"/>
  </r>
  <r>
    <x v="2"/>
    <s v="PRESCRIPTION DATA S.L.        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10"/>
    <s v="PERU"/>
    <s v="DIRECTA"/>
    <n v="-22316"/>
    <n v="0"/>
    <n v="0"/>
    <n v="0"/>
    <n v="0"/>
    <n v="0"/>
    <n v="0"/>
    <n v="0"/>
    <n v="0"/>
    <n v="0"/>
    <n v="0"/>
    <n v="0"/>
    <n v="-22316"/>
    <n v="-20600"/>
    <n v="0"/>
    <n v="0"/>
    <n v="0"/>
    <n v="0"/>
    <n v="0"/>
    <n v="0"/>
    <n v="0"/>
    <n v="0"/>
    <n v="0"/>
    <n v="0"/>
    <n v="0"/>
    <n v="-20600"/>
  </r>
  <r>
    <x v="10"/>
    <s v="DATA PHARMA DE CHILE S.A.     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12"/>
    <s v="CHILE"/>
    <s v="DIRECTA"/>
    <n v="-20665.14"/>
    <n v="-3094.11"/>
    <n v="0"/>
    <n v="0"/>
    <n v="0"/>
    <n v="0"/>
    <n v="0"/>
    <n v="0"/>
    <n v="0"/>
    <n v="0"/>
    <n v="0"/>
    <n v="0"/>
    <n v="-23759.25"/>
    <n v="-17020266"/>
    <n v="-2452450"/>
    <n v="0"/>
    <n v="0"/>
    <n v="0"/>
    <n v="0"/>
    <n v="0"/>
    <n v="0"/>
    <n v="0"/>
    <n v="0"/>
    <n v="0"/>
    <n v="0"/>
    <n v="-19472716"/>
  </r>
  <r>
    <x v="6"/>
    <s v="CUPI                                     "/>
    <x v="14"/>
    <s v="CLOSE-UP RETAIL MARKET RM)"/>
    <s v="411103"/>
    <s v="VENTAS POR FACTURAR"/>
    <s v="2"/>
    <s v="Ventas Por facturar"/>
    <s v="2"/>
    <s v="Ventas Por facturar"/>
    <s v="17"/>
    <s v=""/>
    <x v="2"/>
    <s v="AUDITORIA DE VENTAS"/>
    <x v="3"/>
    <s v="BRASIL"/>
    <s v="DIRECTA"/>
    <n v="-2109"/>
    <n v="9332"/>
    <n v="0"/>
    <n v="0"/>
    <n v="0"/>
    <n v="0"/>
    <n v="0"/>
    <n v="0"/>
    <n v="0"/>
    <n v="0"/>
    <n v="0"/>
    <n v="0"/>
    <n v="7223"/>
    <n v="-2109"/>
    <n v="9332"/>
    <n v="0"/>
    <n v="0"/>
    <n v="0"/>
    <n v="0"/>
    <n v="0"/>
    <n v="0"/>
    <n v="0"/>
    <n v="0"/>
    <n v="0"/>
    <n v="0"/>
    <n v="7223"/>
  </r>
  <r>
    <x v="6"/>
    <s v="CUPI                                     "/>
    <x v="14"/>
    <s v="CLOSE-UP RETAIL MARKET RM)"/>
    <s v="411103"/>
    <s v="VENTAS POR FACTURAR"/>
    <s v="2"/>
    <s v="Ventas Por facturar"/>
    <s v="2"/>
    <s v="Ventas Por facturar"/>
    <s v="17"/>
    <s v=""/>
    <x v="2"/>
    <s v="AUDITORIA DE VENTAS"/>
    <x v="7"/>
    <s v="PARAGUAY"/>
    <s v="DIRECTA"/>
    <n v="-2539.2600000000002"/>
    <n v="314.74"/>
    <n v="0"/>
    <n v="0"/>
    <n v="0"/>
    <n v="0"/>
    <n v="0"/>
    <n v="0"/>
    <n v="0"/>
    <n v="0"/>
    <n v="0"/>
    <n v="0"/>
    <n v="-2224.52"/>
    <n v="-2539.2600000000002"/>
    <n v="314.74"/>
    <n v="0"/>
    <n v="0"/>
    <n v="0"/>
    <n v="0"/>
    <n v="0"/>
    <n v="0"/>
    <n v="0"/>
    <n v="0"/>
    <n v="0"/>
    <n v="0"/>
    <n v="-2224.52"/>
  </r>
  <r>
    <x v="7"/>
    <s v="CUP AC ARG                               "/>
    <x v="14"/>
    <s v="CLOSE-UP RETAIL MARKET RM)"/>
    <s v="411103"/>
    <s v="VENTAS POR FACTURAR"/>
    <s v="2"/>
    <s v="Ventas Por facturar"/>
    <s v="2"/>
    <s v="Ventas Por facturar"/>
    <s v="17"/>
    <s v=""/>
    <x v="2"/>
    <s v="AUDITORIA DE VENTAS"/>
    <x v="11"/>
    <s v="ARGENTINA"/>
    <s v="DIRECTA"/>
    <n v="-5169"/>
    <n v="1103"/>
    <n v="0"/>
    <n v="0"/>
    <n v="0"/>
    <n v="0"/>
    <n v="0"/>
    <n v="0"/>
    <n v="0"/>
    <n v="0"/>
    <n v="0"/>
    <n v="0"/>
    <n v="-4066"/>
    <n v="-5169"/>
    <n v="1103"/>
    <n v="0"/>
    <n v="0"/>
    <n v="0"/>
    <n v="0"/>
    <n v="0"/>
    <n v="0"/>
    <n v="0"/>
    <n v="0"/>
    <n v="0"/>
    <n v="0"/>
    <n v="-4066"/>
  </r>
  <r>
    <x v="6"/>
    <s v="CUPI                                     "/>
    <x v="14"/>
    <s v="CLOSE-UP RETAIL MARKET RM)"/>
    <s v="411103"/>
    <s v="VENTAS POR FACTURAR"/>
    <s v="2"/>
    <s v="Ventas Por facturar"/>
    <s v="2"/>
    <s v="Ventas Por facturar"/>
    <s v="17"/>
    <s v=""/>
    <x v="2"/>
    <s v="AUDITORIA DE VENTAS"/>
    <x v="12"/>
    <s v="CHILE"/>
    <s v="DIRECTA"/>
    <n v="3155.49"/>
    <n v="-12617.09"/>
    <n v="0"/>
    <n v="0"/>
    <n v="0"/>
    <n v="0"/>
    <n v="0"/>
    <n v="0"/>
    <n v="0"/>
    <n v="0"/>
    <n v="0"/>
    <n v="0"/>
    <n v="-9461.6"/>
    <n v="3155.49"/>
    <n v="-12617.09"/>
    <n v="0"/>
    <n v="0"/>
    <n v="0"/>
    <n v="0"/>
    <n v="0"/>
    <n v="0"/>
    <n v="0"/>
    <n v="0"/>
    <n v="0"/>
    <n v="0"/>
    <n v="-9461.6"/>
  </r>
  <r>
    <x v="6"/>
    <s v="CUPI                                     "/>
    <x v="14"/>
    <s v="CLOSE-UP RETAIL MARKET RM)"/>
    <s v="411103"/>
    <s v="VENTAS POR FACTURAR"/>
    <s v="2"/>
    <s v="Ventas Por facturar"/>
    <s v="2"/>
    <s v="Ventas Por facturar"/>
    <s v="17"/>
    <s v=""/>
    <x v="2"/>
    <s v="AUDITORIA DE VENTAS"/>
    <x v="10"/>
    <s v="PERU"/>
    <s v="DIRECTA"/>
    <n v="-3918.18"/>
    <n v="-7323.71"/>
    <n v="0"/>
    <n v="0"/>
    <n v="0"/>
    <n v="0"/>
    <n v="0"/>
    <n v="0"/>
    <n v="0"/>
    <n v="0"/>
    <n v="0"/>
    <n v="0"/>
    <n v="-11241.89"/>
    <n v="-3918.18"/>
    <n v="-7323.71"/>
    <n v="0"/>
    <n v="0"/>
    <n v="0"/>
    <n v="0"/>
    <n v="0"/>
    <n v="0"/>
    <n v="0"/>
    <n v="0"/>
    <n v="0"/>
    <n v="0"/>
    <n v="-11241.89"/>
  </r>
  <r>
    <x v="6"/>
    <s v="CUPI                                     "/>
    <x v="14"/>
    <s v="CLOSE-UP RETAIL MARKET RM)"/>
    <s v="411103"/>
    <s v="VENTAS POR FACTURAR"/>
    <s v="2"/>
    <s v="Ventas Por facturar"/>
    <s v="2"/>
    <s v="Ventas Por facturar"/>
    <s v="17"/>
    <s v=""/>
    <x v="2"/>
    <s v="AUDITORIA DE VENTAS"/>
    <x v="8"/>
    <s v="URUGUAY"/>
    <s v="DIRECTA"/>
    <n v="4694.03"/>
    <n v="-1558.03"/>
    <n v="0"/>
    <n v="0"/>
    <n v="0"/>
    <n v="0"/>
    <n v="0"/>
    <n v="0"/>
    <n v="0"/>
    <n v="0"/>
    <n v="0"/>
    <n v="0"/>
    <n v="3136"/>
    <n v="4694.03"/>
    <n v="-1558.03"/>
    <n v="0"/>
    <n v="0"/>
    <n v="0"/>
    <n v="0"/>
    <n v="0"/>
    <n v="0"/>
    <n v="0"/>
    <n v="0"/>
    <n v="0"/>
    <n v="0"/>
    <n v="3136"/>
  </r>
  <r>
    <x v="6"/>
    <s v="CUPI                                     "/>
    <x v="14"/>
    <s v="CLOSE-UP RETAIL MARKET RM)"/>
    <s v="411103"/>
    <s v="VENTAS POR FACTURAR"/>
    <s v="2"/>
    <s v="Ventas Por facturar"/>
    <s v="2"/>
    <s v="Ventas Por facturar"/>
    <s v="17"/>
    <s v=""/>
    <x v="2"/>
    <s v="AUDITORIA DE VENTAS"/>
    <x v="9"/>
    <s v="BOLIVIA"/>
    <s v="DIRECTA"/>
    <n v="-878"/>
    <n v="2743"/>
    <n v="0"/>
    <n v="0"/>
    <n v="0"/>
    <n v="0"/>
    <n v="0"/>
    <n v="0"/>
    <n v="0"/>
    <n v="0"/>
    <n v="0"/>
    <n v="0"/>
    <n v="1865"/>
    <n v="-878"/>
    <n v="2743"/>
    <n v="0"/>
    <n v="0"/>
    <n v="0"/>
    <n v="0"/>
    <n v="0"/>
    <n v="0"/>
    <n v="0"/>
    <n v="0"/>
    <n v="0"/>
    <n v="0"/>
    <n v="1865"/>
  </r>
  <r>
    <x v="6"/>
    <s v="CUPI                                     "/>
    <x v="14"/>
    <s v="CLOSE-UP RETAIL MARKET RM)"/>
    <s v="411103"/>
    <s v="VENTAS POR FACTURAR"/>
    <s v="2"/>
    <s v="Ventas Por facturar"/>
    <s v="2"/>
    <s v="Ventas Por facturar"/>
    <s v="17"/>
    <s v=""/>
    <x v="2"/>
    <s v="AUDITORIA DE VENTAS"/>
    <x v="2"/>
    <s v="COLOMBIA"/>
    <s v="DIRECTA"/>
    <n v="15017.54"/>
    <n v="-17541.2"/>
    <n v="0"/>
    <n v="0"/>
    <n v="0"/>
    <n v="0"/>
    <n v="0"/>
    <n v="0"/>
    <n v="0"/>
    <n v="0"/>
    <n v="0"/>
    <n v="0"/>
    <n v="-2523.66"/>
    <n v="16217.54"/>
    <n v="-17541.2"/>
    <n v="0"/>
    <n v="0"/>
    <n v="0"/>
    <n v="0"/>
    <n v="0"/>
    <n v="0"/>
    <n v="0"/>
    <n v="0"/>
    <n v="0"/>
    <n v="0"/>
    <n v="-1323.66"/>
  </r>
  <r>
    <x v="15"/>
    <s v="PHARMA DATA MEXICO, S.A. DE C.V.         "/>
    <x v="14"/>
    <s v="CLOSE-UP RETAIL MARKET RM)"/>
    <s v="411102"/>
    <s v="VENTAS DEL EXTERIOR"/>
    <s v="3"/>
    <s v="Ventas Externas"/>
    <s v="3"/>
    <s v="Ventas Externas"/>
    <s v="18"/>
    <s v=""/>
    <x v="2"/>
    <s v="AUDITORIA DE VENTAS"/>
    <x v="3"/>
    <s v="BRASIL"/>
    <s v="DIRECTA"/>
    <n v="0"/>
    <n v="-17829.16"/>
    <n v="0"/>
    <n v="0"/>
    <n v="0"/>
    <n v="0"/>
    <n v="0"/>
    <n v="0"/>
    <n v="0"/>
    <n v="0"/>
    <n v="0"/>
    <n v="0"/>
    <n v="-17829.16"/>
    <n v="0"/>
    <n v="-327946"/>
    <n v="0"/>
    <n v="0"/>
    <n v="0"/>
    <n v="0"/>
    <n v="0"/>
    <n v="0"/>
    <n v="0"/>
    <n v="0"/>
    <n v="0"/>
    <n v="0"/>
    <n v="-327946"/>
  </r>
  <r>
    <x v="12"/>
    <s v="PRESCRIPTION DATA DE URUGUAY S.A.        "/>
    <x v="14"/>
    <s v="CLOSE-UP RETAIL MARKET RM)"/>
    <s v="517102"/>
    <s v="REDONDEO"/>
    <s v="5"/>
    <s v="Egresos / Ingresos Financieros"/>
    <s v="5"/>
    <s v="Egresos / Ingresos Financieros"/>
    <s v="15"/>
    <s v=""/>
    <x v="2"/>
    <s v="AUDITORIA DE VENTAS"/>
    <x v="8"/>
    <s v="URUGUAY"/>
    <s v="DIRECTA"/>
    <n v="0"/>
    <n v="0"/>
    <n v="0"/>
    <n v="0"/>
    <n v="0"/>
    <n v="0"/>
    <n v="0"/>
    <n v="0"/>
    <n v="0"/>
    <n v="0"/>
    <n v="0"/>
    <n v="0"/>
    <n v="0"/>
    <n v="0.01"/>
    <n v="0"/>
    <n v="0"/>
    <n v="0"/>
    <n v="0"/>
    <n v="0"/>
    <n v="0"/>
    <n v="0"/>
    <n v="0"/>
    <n v="0"/>
    <n v="0"/>
    <n v="0"/>
    <n v="0.01"/>
  </r>
  <r>
    <x v="6"/>
    <s v="CUPI                                     "/>
    <x v="15"/>
    <s v="CLOSE-UP TERRITORIAL DATA (TD)"/>
    <s v="411101"/>
    <s v="VENTAS"/>
    <s v="1"/>
    <s v="VentasInternas"/>
    <s v="1"/>
    <s v="Ventas Internas"/>
    <s v="17"/>
    <s v=""/>
    <x v="2"/>
    <s v="AUDITORIA DE VENTAS"/>
    <x v="4"/>
    <s v="ECUADOR"/>
    <s v="DIRECTA"/>
    <n v="-19080.849999999999"/>
    <n v="669.77"/>
    <n v="0"/>
    <n v="0"/>
    <n v="0"/>
    <n v="0"/>
    <n v="0"/>
    <n v="0"/>
    <n v="0"/>
    <n v="0"/>
    <n v="0"/>
    <n v="0"/>
    <n v="-18411.080000000002"/>
    <n v="-19080.849999999999"/>
    <n v="669.77"/>
    <n v="0"/>
    <n v="0"/>
    <n v="0"/>
    <n v="0"/>
    <n v="0"/>
    <n v="0"/>
    <n v="0"/>
    <n v="0"/>
    <n v="0"/>
    <n v="0"/>
    <n v="-18411.080000000002"/>
  </r>
  <r>
    <x v="10"/>
    <s v="DATA PHARMA DE CHILE S.A.                "/>
    <x v="15"/>
    <s v="CLOSE-UP TERRITORIAL DATA (TD)"/>
    <s v="411101"/>
    <s v="VENTAS"/>
    <s v="1"/>
    <s v="VentasInternas"/>
    <s v="1"/>
    <s v="Ventas Internas"/>
    <s v="17"/>
    <s v=""/>
    <x v="2"/>
    <s v="AUDITORIA DE VENTAS"/>
    <x v="4"/>
    <s v="ECUADOR"/>
    <s v="DIRECTA"/>
    <n v="-742"/>
    <n v="0"/>
    <n v="0"/>
    <n v="0"/>
    <n v="0"/>
    <n v="0"/>
    <n v="0"/>
    <n v="0"/>
    <n v="0"/>
    <n v="0"/>
    <n v="0"/>
    <n v="0"/>
    <n v="-742"/>
    <n v="-618628"/>
    <n v="0"/>
    <n v="0"/>
    <n v="0"/>
    <n v="0"/>
    <n v="0"/>
    <n v="0"/>
    <n v="0"/>
    <n v="0"/>
    <n v="0"/>
    <n v="0"/>
    <n v="0"/>
    <n v="-618628"/>
  </r>
  <r>
    <x v="16"/>
    <s v="PRESCRIPTION DATA ECUADOR S.A.           "/>
    <x v="15"/>
    <s v="CLOSE-UP TERRITORIAL DATA (TD)"/>
    <s v="411101"/>
    <s v="VENTAS"/>
    <s v="1"/>
    <s v="VentasInternas"/>
    <s v="1"/>
    <s v="Ventas Internas"/>
    <s v="17"/>
    <s v=""/>
    <x v="2"/>
    <s v="AUDITORIA DE VENTAS"/>
    <x v="4"/>
    <s v="ECUADOR"/>
    <s v="DIRECTA"/>
    <n v="-35003"/>
    <n v="-40174"/>
    <n v="0"/>
    <n v="0"/>
    <n v="0"/>
    <n v="0"/>
    <n v="0"/>
    <n v="0"/>
    <n v="0"/>
    <n v="0"/>
    <n v="0"/>
    <n v="0"/>
    <n v="-75177"/>
    <n v="-35003"/>
    <n v="-40174"/>
    <n v="0"/>
    <n v="0"/>
    <n v="0"/>
    <n v="0"/>
    <n v="0"/>
    <n v="0"/>
    <n v="0"/>
    <n v="0"/>
    <n v="0"/>
    <n v="0"/>
    <n v="-75177"/>
  </r>
  <r>
    <x v="4"/>
    <s v="LEADER UP SISTEMAS LTDA                  "/>
    <x v="15"/>
    <s v="CLOSE-UP TERRITORIAL DATA (TD)"/>
    <s v="411101"/>
    <s v="VENTAS"/>
    <s v="1"/>
    <s v="VentasInternas"/>
    <s v="1"/>
    <s v="Ventas Internas"/>
    <s v="17"/>
    <s v=""/>
    <x v="2"/>
    <s v="AUDITORIA DE VENTAS"/>
    <x v="3"/>
    <s v="BRASIL"/>
    <s v="DIRECTA"/>
    <n v="-54454.27"/>
    <n v="-28282.52"/>
    <n v="0"/>
    <n v="0"/>
    <n v="0"/>
    <n v="0"/>
    <n v="0"/>
    <n v="0"/>
    <n v="0"/>
    <n v="0"/>
    <n v="0"/>
    <n v="0"/>
    <n v="-82736.789999999994"/>
    <n v="-282217.40000000002"/>
    <n v="-146029.88"/>
    <n v="0"/>
    <n v="0"/>
    <n v="0"/>
    <n v="0"/>
    <n v="0"/>
    <n v="0"/>
    <n v="0"/>
    <n v="0"/>
    <n v="0"/>
    <n v="0"/>
    <n v="-428247.28"/>
  </r>
  <r>
    <x v="19"/>
    <s v="CID LATINA S.A.                          "/>
    <x v="15"/>
    <s v="CLOSE-UP TERRITORIAL DATA (TD)"/>
    <s v="411101"/>
    <s v="VENTAS"/>
    <s v="1"/>
    <s v="VentasInternas"/>
    <s v="1"/>
    <s v="Ventas Internas"/>
    <s v="17"/>
    <s v=""/>
    <x v="2"/>
    <s v="AUDITORIA DE VENTAS"/>
    <x v="11"/>
    <s v="ARGENTINA"/>
    <s v="DIRECTA"/>
    <n v="0"/>
    <n v="-1828.12"/>
    <n v="0"/>
    <n v="0"/>
    <n v="0"/>
    <n v="0"/>
    <n v="0"/>
    <n v="0"/>
    <n v="0"/>
    <n v="0"/>
    <n v="0"/>
    <n v="0"/>
    <n v="-1828.12"/>
    <n v="0"/>
    <n v="-360814.96"/>
    <n v="0"/>
    <n v="0"/>
    <n v="0"/>
    <n v="0"/>
    <n v="0"/>
    <n v="0"/>
    <n v="0"/>
    <n v="0"/>
    <n v="0"/>
    <n v="0"/>
    <n v="-360814.96"/>
  </r>
  <r>
    <x v="16"/>
    <s v="PRESCRIPTION DATA ECUADOR S.A.           "/>
    <x v="15"/>
    <s v="CLOSE-UP TERRITORIAL DATA (TD)"/>
    <s v="411101"/>
    <s v="VENTAS"/>
    <s v="1"/>
    <s v="VentasInternas"/>
    <s v="1"/>
    <s v="Ventas Internas"/>
    <s v="17"/>
    <s v=""/>
    <x v="2"/>
    <s v="AUDITORIA DE VENTAS"/>
    <x v="10"/>
    <s v="PERU"/>
    <s v="DIRECTA"/>
    <n v="-1915"/>
    <n v="0"/>
    <n v="0"/>
    <n v="0"/>
    <n v="0"/>
    <n v="0"/>
    <n v="0"/>
    <n v="0"/>
    <n v="0"/>
    <n v="0"/>
    <n v="0"/>
    <n v="0"/>
    <n v="-1915"/>
    <n v="-1915"/>
    <n v="0"/>
    <n v="0"/>
    <n v="0"/>
    <n v="0"/>
    <n v="0"/>
    <n v="0"/>
    <n v="0"/>
    <n v="0"/>
    <n v="0"/>
    <n v="0"/>
    <n v="0"/>
    <n v="-1915"/>
  </r>
  <r>
    <x v="3"/>
    <s v="PHARMA MARKET                            "/>
    <x v="15"/>
    <s v="CLOSE-UP TERRITORIAL DATA (TD)"/>
    <s v="411101"/>
    <s v="VENTAS"/>
    <s v="1"/>
    <s v="VentasInternas"/>
    <s v="1"/>
    <s v="Ventas Internas"/>
    <s v="17"/>
    <s v=""/>
    <x v="2"/>
    <s v="AUDITORIA DE VENTAS"/>
    <x v="2"/>
    <s v="COLOMBIA"/>
    <s v="DIRECTA"/>
    <n v="-25891.18"/>
    <n v="-26131.23"/>
    <n v="0"/>
    <n v="0"/>
    <n v="0"/>
    <n v="0"/>
    <n v="0"/>
    <n v="0"/>
    <n v="0"/>
    <n v="0"/>
    <n v="0"/>
    <n v="0"/>
    <n v="-52022.41"/>
    <n v="-121596534.54000001"/>
    <n v="-128467186.59999999"/>
    <n v="0"/>
    <n v="0"/>
    <n v="0"/>
    <n v="0"/>
    <n v="0"/>
    <n v="0"/>
    <n v="0"/>
    <n v="0"/>
    <n v="0"/>
    <n v="0"/>
    <n v="-250063721.13999999"/>
  </r>
  <r>
    <x v="10"/>
    <s v="DATA PHARMA DE CHILE S.A.                "/>
    <x v="15"/>
    <s v="CLOSE-UP TERRITORIAL DATA (TD)"/>
    <s v="411101"/>
    <s v="VENTAS"/>
    <s v="1"/>
    <s v="VentasInternas"/>
    <s v="1"/>
    <s v="Ventas Internas"/>
    <s v="17"/>
    <s v=""/>
    <x v="2"/>
    <s v="AUDITORIA DE VENTAS"/>
    <x v="12"/>
    <s v="CHILE"/>
    <s v="DIRECTA"/>
    <n v="-13334.48"/>
    <n v="-2163.5500000000002"/>
    <n v="0"/>
    <n v="0"/>
    <n v="0"/>
    <n v="0"/>
    <n v="0"/>
    <n v="0"/>
    <n v="0"/>
    <n v="0"/>
    <n v="0"/>
    <n v="0"/>
    <n v="-15498.03"/>
    <n v="-11021308"/>
    <n v="-1714872"/>
    <n v="0"/>
    <n v="0"/>
    <n v="0"/>
    <n v="0"/>
    <n v="0"/>
    <n v="0"/>
    <n v="0"/>
    <n v="0"/>
    <n v="0"/>
    <n v="0"/>
    <n v="-12736180"/>
  </r>
  <r>
    <x v="16"/>
    <s v="PRESCRIPTION DATA ECUADOR S.A.           "/>
    <x v="15"/>
    <s v="CLOSE-UP TERRITORIAL DATA (TD)"/>
    <s v="411101"/>
    <s v="VENTAS"/>
    <s v="1"/>
    <s v="VentasInternas"/>
    <s v="1"/>
    <s v="Ventas Internas"/>
    <s v="17"/>
    <s v=""/>
    <x v="2"/>
    <s v="AUDITORIA DE VENTAS"/>
    <x v="12"/>
    <s v="CHILE"/>
    <s v="DIRECTA"/>
    <n v="-1661"/>
    <n v="0"/>
    <n v="0"/>
    <n v="0"/>
    <n v="0"/>
    <n v="0"/>
    <n v="0"/>
    <n v="0"/>
    <n v="0"/>
    <n v="0"/>
    <n v="0"/>
    <n v="0"/>
    <n v="-1661"/>
    <n v="-1661"/>
    <n v="0"/>
    <n v="0"/>
    <n v="0"/>
    <n v="0"/>
    <n v="0"/>
    <n v="0"/>
    <n v="0"/>
    <n v="0"/>
    <n v="0"/>
    <n v="0"/>
    <n v="0"/>
    <n v="-1661"/>
  </r>
  <r>
    <x v="12"/>
    <s v="PRESCRIPTION DATA DE URUGUAY S.A.        "/>
    <x v="15"/>
    <s v="CLOSE-UP TERRITORIAL DATA (TD)"/>
    <s v="411101"/>
    <s v="VENTAS"/>
    <s v="1"/>
    <s v="VentasInternas"/>
    <s v="1"/>
    <s v="Ventas Internas"/>
    <s v="17"/>
    <s v=""/>
    <x v="2"/>
    <s v="AUDITORIA DE VENTAS"/>
    <x v="8"/>
    <s v="URUGUAY"/>
    <s v="DIRECTA"/>
    <n v="-7115"/>
    <n v="-5360"/>
    <n v="0"/>
    <n v="0"/>
    <n v="0"/>
    <n v="0"/>
    <n v="0"/>
    <n v="0"/>
    <n v="0"/>
    <n v="0"/>
    <n v="0"/>
    <n v="0"/>
    <n v="-12475"/>
    <n v="-279039.39"/>
    <n v="-212095.2"/>
    <n v="0"/>
    <n v="0"/>
    <n v="0"/>
    <n v="0"/>
    <n v="0"/>
    <n v="0"/>
    <n v="0"/>
    <n v="0"/>
    <n v="0"/>
    <n v="0"/>
    <n v="-491134.59"/>
  </r>
  <r>
    <x v="16"/>
    <s v="PRESCRIPTION DATA ECUADOR S.A.           "/>
    <x v="15"/>
    <s v="CLOSE-UP TERRITORIAL DATA (TD)"/>
    <s v="411103"/>
    <s v="VENTAS POR FACTURAR"/>
    <s v="2"/>
    <s v="Ventas Por facturar"/>
    <s v="2"/>
    <s v="Ventas Por facturar"/>
    <s v="17"/>
    <s v=""/>
    <x v="2"/>
    <s v="AUDITORIA DE VENTAS"/>
    <x v="4"/>
    <s v="ECUADOR"/>
    <s v="DIRECTA"/>
    <n v="-1728"/>
    <n v="1728"/>
    <n v="0"/>
    <n v="0"/>
    <n v="0"/>
    <n v="0"/>
    <n v="0"/>
    <n v="0"/>
    <n v="0"/>
    <n v="0"/>
    <n v="0"/>
    <n v="0"/>
    <n v="0"/>
    <n v="-1728"/>
    <n v="1728"/>
    <n v="0"/>
    <n v="0"/>
    <n v="0"/>
    <n v="0"/>
    <n v="0"/>
    <n v="0"/>
    <n v="0"/>
    <n v="0"/>
    <n v="0"/>
    <n v="0"/>
    <n v="0"/>
  </r>
  <r>
    <x v="6"/>
    <s v="CUPI                                     "/>
    <x v="15"/>
    <s v="CLOSE-UP TERRITORIAL DATA (TD)"/>
    <s v="411103"/>
    <s v="VENTAS POR FACTURAR"/>
    <s v="2"/>
    <s v="Ventas Por facturar"/>
    <s v="2"/>
    <s v="Ventas Por facturar"/>
    <s v="17"/>
    <s v=""/>
    <x v="2"/>
    <s v="AUDITORIA DE VENTAS"/>
    <x v="7"/>
    <s v="PARAGUAY"/>
    <s v="DIRECTA"/>
    <n v="-3480"/>
    <n v="-379.14"/>
    <n v="0"/>
    <n v="0"/>
    <n v="0"/>
    <n v="0"/>
    <n v="0"/>
    <n v="0"/>
    <n v="0"/>
    <n v="0"/>
    <n v="0"/>
    <n v="0"/>
    <n v="-3859.14"/>
    <n v="-3480"/>
    <n v="-379.14"/>
    <n v="0"/>
    <n v="0"/>
    <n v="0"/>
    <n v="0"/>
    <n v="0"/>
    <n v="0"/>
    <n v="0"/>
    <n v="0"/>
    <n v="0"/>
    <n v="0"/>
    <n v="-3859.14"/>
  </r>
  <r>
    <x v="6"/>
    <s v="CUPI                                     "/>
    <x v="15"/>
    <s v="CLOSE-UP TERRITORIAL DATA (TD)"/>
    <s v="411103"/>
    <s v="VENTAS POR FACTURAR"/>
    <s v="2"/>
    <s v="Ventas Por facturar"/>
    <s v="2"/>
    <s v="Ventas Por facturar"/>
    <s v="17"/>
    <s v=""/>
    <x v="2"/>
    <s v="AUDITORIA DE VENTAS"/>
    <x v="2"/>
    <s v="COLOMBIA"/>
    <s v="DIRECTA"/>
    <n v="27440.3"/>
    <n v="140.19999999999999"/>
    <n v="0"/>
    <n v="0"/>
    <n v="0"/>
    <n v="0"/>
    <n v="0"/>
    <n v="0"/>
    <n v="0"/>
    <n v="0"/>
    <n v="0"/>
    <n v="0"/>
    <n v="27580.5"/>
    <n v="27367.49"/>
    <n v="140.19999999999999"/>
    <n v="0"/>
    <n v="0"/>
    <n v="0"/>
    <n v="0"/>
    <n v="0"/>
    <n v="0"/>
    <n v="0"/>
    <n v="0"/>
    <n v="0"/>
    <n v="0"/>
    <n v="27507.69"/>
  </r>
  <r>
    <x v="6"/>
    <s v="CUPI                                     "/>
    <x v="15"/>
    <s v="CLOSE-UP TERRITORIAL DATA (TD)"/>
    <s v="411103"/>
    <s v="VENTAS POR FACTURAR"/>
    <s v="2"/>
    <s v="Ventas Por facturar"/>
    <s v="2"/>
    <s v="Ventas Por facturar"/>
    <s v="17"/>
    <s v=""/>
    <x v="2"/>
    <s v="AUDITORIA DE VENTAS"/>
    <x v="10"/>
    <s v="PERU"/>
    <s v="DIRECTA"/>
    <n v="4649.75"/>
    <n v="-17922.45"/>
    <n v="0"/>
    <n v="0"/>
    <n v="0"/>
    <n v="0"/>
    <n v="0"/>
    <n v="0"/>
    <n v="0"/>
    <n v="0"/>
    <n v="0"/>
    <n v="0"/>
    <n v="-13272.7"/>
    <n v="4888.2299999999996"/>
    <n v="-17922.45"/>
    <n v="0"/>
    <n v="0"/>
    <n v="0"/>
    <n v="0"/>
    <n v="0"/>
    <n v="0"/>
    <n v="0"/>
    <n v="0"/>
    <n v="0"/>
    <n v="0"/>
    <n v="-13034.22"/>
  </r>
  <r>
    <x v="7"/>
    <s v="CUP AC ARG                               "/>
    <x v="15"/>
    <s v="CLOSE-UP TERRITORIAL DATA (TD)"/>
    <s v="411103"/>
    <s v="VENTAS POR FACTURAR"/>
    <s v="2"/>
    <s v="Ventas Por facturar"/>
    <s v="2"/>
    <s v="Ventas Por facturar"/>
    <s v="17"/>
    <s v=""/>
    <x v="2"/>
    <s v="AUDITORIA DE VENTAS"/>
    <x v="11"/>
    <s v="ARGENTINA"/>
    <s v="DIRECTA"/>
    <n v="-1881"/>
    <n v="692"/>
    <n v="0"/>
    <n v="0"/>
    <n v="0"/>
    <n v="0"/>
    <n v="0"/>
    <n v="0"/>
    <n v="0"/>
    <n v="0"/>
    <n v="0"/>
    <n v="0"/>
    <n v="-1189"/>
    <n v="-1881"/>
    <n v="692"/>
    <n v="0"/>
    <n v="0"/>
    <n v="0"/>
    <n v="0"/>
    <n v="0"/>
    <n v="0"/>
    <n v="0"/>
    <n v="0"/>
    <n v="0"/>
    <n v="0"/>
    <n v="-1189"/>
  </r>
  <r>
    <x v="6"/>
    <s v="CUPI                                     "/>
    <x v="15"/>
    <s v="CLOSE-UP TERRITORIAL DATA (TD)"/>
    <s v="411103"/>
    <s v="VENTAS POR FACTURAR"/>
    <s v="2"/>
    <s v="Ventas Por facturar"/>
    <s v="2"/>
    <s v="Ventas Por facturar"/>
    <s v="17"/>
    <s v=""/>
    <x v="2"/>
    <s v="AUDITORIA DE VENTAS"/>
    <x v="12"/>
    <s v="CHILE"/>
    <s v="DIRECTA"/>
    <n v="9353.0499999999993"/>
    <n v="-30337.05"/>
    <n v="0"/>
    <n v="0"/>
    <n v="0"/>
    <n v="0"/>
    <n v="0"/>
    <n v="0"/>
    <n v="0"/>
    <n v="0"/>
    <n v="0"/>
    <n v="0"/>
    <n v="-20984"/>
    <n v="9353.0499999999993"/>
    <n v="-30337.05"/>
    <n v="0"/>
    <n v="0"/>
    <n v="0"/>
    <n v="0"/>
    <n v="0"/>
    <n v="0"/>
    <n v="0"/>
    <n v="0"/>
    <n v="0"/>
    <n v="0"/>
    <n v="-20984"/>
  </r>
  <r>
    <x v="6"/>
    <s v="CUPI                                     "/>
    <x v="15"/>
    <s v="CLOSE-UP TERRITORIAL DATA (TD)"/>
    <s v="411103"/>
    <s v="VENTAS POR FACTURAR"/>
    <s v="2"/>
    <s v="Ventas Por facturar"/>
    <s v="2"/>
    <s v="Ventas Por facturar"/>
    <s v="17"/>
    <s v=""/>
    <x v="2"/>
    <s v="AUDITORIA DE VENTAS"/>
    <x v="8"/>
    <s v="URUGUAY"/>
    <s v="DIRECTA"/>
    <n v="370.12"/>
    <n v="-1212.8800000000001"/>
    <n v="0"/>
    <n v="0"/>
    <n v="0"/>
    <n v="0"/>
    <n v="0"/>
    <n v="0"/>
    <n v="0"/>
    <n v="0"/>
    <n v="0"/>
    <n v="0"/>
    <n v="-842.76"/>
    <n v="370.12"/>
    <n v="-1212.8800000000001"/>
    <n v="0"/>
    <n v="0"/>
    <n v="0"/>
    <n v="0"/>
    <n v="0"/>
    <n v="0"/>
    <n v="0"/>
    <n v="0"/>
    <n v="0"/>
    <n v="0"/>
    <n v="-842.76"/>
  </r>
  <r>
    <x v="6"/>
    <s v="CUPI                                     "/>
    <x v="15"/>
    <s v="CLOSE-UP TERRITORIAL DATA (TD)"/>
    <s v="411103"/>
    <s v="VENTAS POR FACTURAR"/>
    <s v="2"/>
    <s v="Ventas Por facturar"/>
    <s v="2"/>
    <s v="Ventas Por facturar"/>
    <s v="17"/>
    <s v=""/>
    <x v="2"/>
    <s v="AUDITORIA DE VENTAS"/>
    <x v="3"/>
    <s v="BRASIL"/>
    <s v="DIRECTA"/>
    <n v="-18934"/>
    <n v="-37752"/>
    <n v="0"/>
    <n v="0"/>
    <n v="0"/>
    <n v="0"/>
    <n v="0"/>
    <n v="0"/>
    <n v="0"/>
    <n v="0"/>
    <n v="0"/>
    <n v="0"/>
    <n v="-56686"/>
    <n v="-18934"/>
    <n v="-37752"/>
    <n v="0"/>
    <n v="0"/>
    <n v="0"/>
    <n v="0"/>
    <n v="0"/>
    <n v="0"/>
    <n v="0"/>
    <n v="0"/>
    <n v="0"/>
    <n v="0"/>
    <n v="-56686"/>
  </r>
  <r>
    <x v="8"/>
    <s v="PRESCRIPTION DATA AG                     "/>
    <x v="15"/>
    <s v="CLOSE-UP TERRITORIAL DATA (TD)"/>
    <s v="411102"/>
    <s v="VENTAS DEL EXTERIOR"/>
    <s v="3"/>
    <s v="Ventas Externas"/>
    <s v="3"/>
    <s v="Ventas Externas"/>
    <s v="18"/>
    <s v=""/>
    <x v="2"/>
    <s v="AUDITORIA DE VENTAS"/>
    <x v="11"/>
    <s v="ARGENTINA"/>
    <s v="DIRECTA"/>
    <n v="0"/>
    <n v="-19160.52"/>
    <n v="0"/>
    <n v="0"/>
    <n v="0"/>
    <n v="0"/>
    <n v="0"/>
    <n v="0"/>
    <n v="0"/>
    <n v="0"/>
    <n v="0"/>
    <n v="0"/>
    <n v="-19160.52"/>
    <n v="0"/>
    <n v="-19160.52"/>
    <n v="0"/>
    <n v="0"/>
    <n v="0"/>
    <n v="0"/>
    <n v="0"/>
    <n v="0"/>
    <n v="0"/>
    <n v="0"/>
    <n v="0"/>
    <n v="0"/>
    <n v="-19160.52"/>
  </r>
  <r>
    <x v="8"/>
    <s v="PRESCRIPTION DATA AG                     "/>
    <x v="15"/>
    <s v="CLOSE-UP TERRITORIAL DATA (TD)"/>
    <s v="411102"/>
    <s v="VENTAS DEL EXTERIOR"/>
    <s v="3"/>
    <s v="Ventas Externas"/>
    <s v="3"/>
    <s v="Ventas Externas"/>
    <s v="18"/>
    <s v=""/>
    <x v="2"/>
    <s v="AUDITORIA DE VENTAS"/>
    <x v="4"/>
    <s v="ECUADOR"/>
    <s v="DIRECTA"/>
    <n v="0"/>
    <n v="-10797.48"/>
    <n v="0"/>
    <n v="0"/>
    <n v="0"/>
    <n v="0"/>
    <n v="0"/>
    <n v="0"/>
    <n v="0"/>
    <n v="0"/>
    <n v="0"/>
    <n v="0"/>
    <n v="-10797.48"/>
    <n v="0"/>
    <n v="-10797.48"/>
    <n v="0"/>
    <n v="0"/>
    <n v="0"/>
    <n v="0"/>
    <n v="0"/>
    <n v="0"/>
    <n v="0"/>
    <n v="0"/>
    <n v="0"/>
    <n v="0"/>
    <n v="-10797.48"/>
  </r>
  <r>
    <x v="8"/>
    <s v="PRESCRIPTION DATA AG                     "/>
    <x v="15"/>
    <s v="CLOSE-UP TERRITORIAL DATA (TD)"/>
    <s v="411102"/>
    <s v="VENTAS DEL EXTERIOR"/>
    <s v="3"/>
    <s v="Ventas Externas"/>
    <s v="3"/>
    <s v="Ventas Externas"/>
    <s v="18"/>
    <s v=""/>
    <x v="2"/>
    <s v="AUDITORIA DE VENTAS"/>
    <x v="2"/>
    <s v="COLOMBIA"/>
    <s v="DIRECTA"/>
    <n v="0"/>
    <n v="-16426.919999999998"/>
    <n v="0"/>
    <n v="0"/>
    <n v="0"/>
    <n v="0"/>
    <n v="0"/>
    <n v="0"/>
    <n v="0"/>
    <n v="0"/>
    <n v="0"/>
    <n v="0"/>
    <n v="-16426.919999999998"/>
    <n v="0"/>
    <n v="-16426.919999999998"/>
    <n v="0"/>
    <n v="0"/>
    <n v="0"/>
    <n v="0"/>
    <n v="0"/>
    <n v="0"/>
    <n v="0"/>
    <n v="0"/>
    <n v="0"/>
    <n v="0"/>
    <n v="-16426.919999999998"/>
  </r>
  <r>
    <x v="12"/>
    <s v="PRESCRIPTION DATA DE URUGUAY S.A.        "/>
    <x v="15"/>
    <s v="CLOSE-UP TERRITORIAL DATA (TD)"/>
    <s v="517102"/>
    <s v="REDONDEO"/>
    <s v="5"/>
    <s v="Egresos / Ingresos Financieros"/>
    <s v="5"/>
    <s v="Egresos / Ingresos Financieros"/>
    <s v="15"/>
    <s v=""/>
    <x v="2"/>
    <s v="AUDITORIA DE VENTAS"/>
    <x v="8"/>
    <s v="URUGUAY"/>
    <s v="DIRECTA"/>
    <n v="0"/>
    <n v="0"/>
    <n v="0"/>
    <n v="0"/>
    <n v="0"/>
    <n v="0"/>
    <n v="0"/>
    <n v="0"/>
    <n v="0"/>
    <n v="0"/>
    <n v="0"/>
    <n v="0"/>
    <n v="0"/>
    <n v="-0.05"/>
    <n v="-0.01"/>
    <n v="0"/>
    <n v="0"/>
    <n v="0"/>
    <n v="0"/>
    <n v="0"/>
    <n v="0"/>
    <n v="0"/>
    <n v="0"/>
    <n v="0"/>
    <n v="0"/>
    <n v="-0.06"/>
  </r>
  <r>
    <x v="4"/>
    <s v="LEADER UP SISTEMAS LTDA                  "/>
    <x v="16"/>
    <s v="CLOSE-UP TRADE DISTRIB DATA (POS) (TDD)"/>
    <s v="411101"/>
    <s v="VENTAS"/>
    <s v="1"/>
    <s v="VentasInternas"/>
    <s v="1"/>
    <s v="Ventas Internas"/>
    <s v="17"/>
    <s v=""/>
    <x v="2"/>
    <s v="AUDITORIA DE VENTAS"/>
    <x v="3"/>
    <s v="BRASIL"/>
    <s v="DIRECTA"/>
    <n v="-90510.87"/>
    <n v="-66411.179999999993"/>
    <n v="0"/>
    <n v="0"/>
    <n v="0"/>
    <n v="0"/>
    <n v="0"/>
    <n v="0"/>
    <n v="0"/>
    <n v="0"/>
    <n v="0"/>
    <n v="0"/>
    <n v="-156922.04999999999"/>
    <n v="-469304.49"/>
    <n v="-342147.95"/>
    <n v="0"/>
    <n v="0"/>
    <n v="0"/>
    <n v="0"/>
    <n v="0"/>
    <n v="0"/>
    <n v="0"/>
    <n v="0"/>
    <n v="0"/>
    <n v="0"/>
    <n v="-811452.44"/>
  </r>
  <r>
    <x v="6"/>
    <s v="CUPI                                     "/>
    <x v="16"/>
    <s v="CLOSE-UP TRADE DISTRIB DATA (POS) (TDD)"/>
    <s v="411101"/>
    <s v="VENTAS"/>
    <s v="1"/>
    <s v="VentasInternas"/>
    <s v="1"/>
    <s v="Ventas Internas"/>
    <s v="17"/>
    <s v=""/>
    <x v="2"/>
    <s v="AUDITORIA DE VENTAS"/>
    <x v="4"/>
    <s v="ECUADOR"/>
    <s v="DIRECTA"/>
    <n v="0"/>
    <n v="-3055"/>
    <n v="0"/>
    <n v="0"/>
    <n v="0"/>
    <n v="0"/>
    <n v="0"/>
    <n v="0"/>
    <n v="0"/>
    <n v="0"/>
    <n v="0"/>
    <n v="0"/>
    <n v="-3055"/>
    <n v="0"/>
    <n v="-3055"/>
    <n v="0"/>
    <n v="0"/>
    <n v="0"/>
    <n v="0"/>
    <n v="0"/>
    <n v="0"/>
    <n v="0"/>
    <n v="0"/>
    <n v="0"/>
    <n v="0"/>
    <n v="-3055"/>
  </r>
  <r>
    <x v="16"/>
    <s v="PRESCRIPTION DATA ECUADOR S.A.           "/>
    <x v="16"/>
    <s v="CLOSE-UP TRADE DISTRIB DATA (POS) (TDD)"/>
    <s v="411101"/>
    <s v="VENTAS"/>
    <s v="1"/>
    <s v="VentasInternas"/>
    <s v="1"/>
    <s v="Ventas Internas"/>
    <s v="17"/>
    <s v=""/>
    <x v="2"/>
    <s v="AUDITORIA DE VENTAS"/>
    <x v="4"/>
    <s v="ECUADOR"/>
    <s v="DIRECTA"/>
    <n v="-2880"/>
    <n v="-11000"/>
    <n v="0"/>
    <n v="0"/>
    <n v="0"/>
    <n v="0"/>
    <n v="0"/>
    <n v="0"/>
    <n v="0"/>
    <n v="0"/>
    <n v="0"/>
    <n v="0"/>
    <n v="-13880"/>
    <n v="-2880"/>
    <n v="-11000"/>
    <n v="0"/>
    <n v="0"/>
    <n v="0"/>
    <n v="0"/>
    <n v="0"/>
    <n v="0"/>
    <n v="0"/>
    <n v="0"/>
    <n v="0"/>
    <n v="0"/>
    <n v="-13880"/>
  </r>
  <r>
    <x v="3"/>
    <s v="PHARMA MARKET                            "/>
    <x v="16"/>
    <s v="CLOSE-UP TRADE DISTRIB DATA (POS) (TDD)"/>
    <s v="411101"/>
    <s v="VENTAS"/>
    <s v="1"/>
    <s v="VentasInternas"/>
    <s v="1"/>
    <s v="Ventas Internas"/>
    <s v="17"/>
    <s v=""/>
    <x v="2"/>
    <s v="AUDITORIA DE VENTAS"/>
    <x v="2"/>
    <s v="COLOMBIA"/>
    <s v="DIRECTA"/>
    <n v="-2534.52"/>
    <n v="-3234.63"/>
    <n v="0"/>
    <n v="0"/>
    <n v="0"/>
    <n v="0"/>
    <n v="0"/>
    <n v="0"/>
    <n v="0"/>
    <n v="0"/>
    <n v="0"/>
    <n v="0"/>
    <n v="-5769.15"/>
    <n v="-11739000"/>
    <n v="-15954921.15"/>
    <n v="0"/>
    <n v="0"/>
    <n v="0"/>
    <n v="0"/>
    <n v="0"/>
    <n v="0"/>
    <n v="0"/>
    <n v="0"/>
    <n v="0"/>
    <n v="0"/>
    <n v="-27693921.149999999"/>
  </r>
  <r>
    <x v="11"/>
    <s v="PRESCRIPTION DATA PARAGUAY S.A.          "/>
    <x v="16"/>
    <s v="CLOSE-UP TRADE DISTRIB DATA (POS) (TDD)"/>
    <s v="411101"/>
    <s v="VENTAS"/>
    <s v="1"/>
    <s v="VentasInternas"/>
    <s v="1"/>
    <s v="Ventas Internas"/>
    <s v="17"/>
    <s v=""/>
    <x v="2"/>
    <s v="AUDITORIA DE VENTAS"/>
    <x v="7"/>
    <s v="PARAGUAY"/>
    <s v="DIRECTA"/>
    <n v="-420"/>
    <n v="-4200"/>
    <n v="0"/>
    <n v="0"/>
    <n v="0"/>
    <n v="0"/>
    <n v="0"/>
    <n v="0"/>
    <n v="0"/>
    <n v="0"/>
    <n v="0"/>
    <n v="0"/>
    <n v="-4620"/>
    <n v="-3109113"/>
    <n v="-29192767"/>
    <n v="0"/>
    <n v="0"/>
    <n v="0"/>
    <n v="0"/>
    <n v="0"/>
    <n v="0"/>
    <n v="0"/>
    <n v="0"/>
    <n v="0"/>
    <n v="0"/>
    <n v="-32301880"/>
  </r>
  <r>
    <x v="19"/>
    <s v="CID LATINA S.A.                          "/>
    <x v="16"/>
    <s v="CLOSE-UP TRADE DISTRIB DATA (POS) (TDD)"/>
    <s v="411101"/>
    <s v="VENTAS"/>
    <s v="1"/>
    <s v="VentasInternas"/>
    <s v="1"/>
    <s v="Ventas Internas"/>
    <s v="17"/>
    <s v=""/>
    <x v="2"/>
    <s v="AUDITORIA DE VENTAS"/>
    <x v="11"/>
    <s v="ARGENTINA"/>
    <s v="DIRECTA"/>
    <n v="-17758.7"/>
    <n v="-16847.16"/>
    <n v="0"/>
    <n v="0"/>
    <n v="0"/>
    <n v="0"/>
    <n v="0"/>
    <n v="0"/>
    <n v="0"/>
    <n v="0"/>
    <n v="0"/>
    <n v="0"/>
    <n v="-34605.86"/>
    <n v="-3379207.71"/>
    <n v="-3362194.58"/>
    <n v="0"/>
    <n v="0"/>
    <n v="0"/>
    <n v="0"/>
    <n v="0"/>
    <n v="0"/>
    <n v="0"/>
    <n v="0"/>
    <n v="0"/>
    <n v="0"/>
    <n v="-6741402.29"/>
  </r>
  <r>
    <x v="7"/>
    <s v="CUP AC ARG                               "/>
    <x v="16"/>
    <s v="CLOSE-UP TRADE DISTRIB DATA (POS) (TDD)"/>
    <s v="411103"/>
    <s v="VENTAS POR FACTURAR"/>
    <s v="2"/>
    <s v="Ventas Por facturar"/>
    <s v="2"/>
    <s v="Ventas Por facturar"/>
    <s v="17"/>
    <s v=""/>
    <x v="2"/>
    <s v="AUDITORIA DE VENTAS"/>
    <x v="11"/>
    <s v="ARGENTINA"/>
    <s v="DIRECTA"/>
    <n v="-3165"/>
    <n v="-4240"/>
    <n v="0"/>
    <n v="0"/>
    <n v="0"/>
    <n v="0"/>
    <n v="0"/>
    <n v="0"/>
    <n v="0"/>
    <n v="0"/>
    <n v="0"/>
    <n v="0"/>
    <n v="-7405"/>
    <n v="-3165"/>
    <n v="-4240"/>
    <n v="0"/>
    <n v="0"/>
    <n v="0"/>
    <n v="0"/>
    <n v="0"/>
    <n v="0"/>
    <n v="0"/>
    <n v="0"/>
    <n v="0"/>
    <n v="0"/>
    <n v="-7405"/>
  </r>
  <r>
    <x v="6"/>
    <s v="CUPI                                     "/>
    <x v="16"/>
    <s v="CLOSE-UP TRADE DISTRIB DATA (POS) (TDD)"/>
    <s v="411103"/>
    <s v="VENTAS POR FACTURAR"/>
    <s v="2"/>
    <s v="Ventas Por facturar"/>
    <s v="2"/>
    <s v="Ventas Por facturar"/>
    <s v="17"/>
    <s v=""/>
    <x v="2"/>
    <s v="AUDITORIA DE VENTAS"/>
    <x v="2"/>
    <s v="COLOMBIA"/>
    <s v="DIRECTA"/>
    <n v="1267.26"/>
    <n v="0"/>
    <n v="0"/>
    <n v="0"/>
    <n v="0"/>
    <n v="0"/>
    <n v="0"/>
    <n v="0"/>
    <n v="0"/>
    <n v="0"/>
    <n v="0"/>
    <n v="0"/>
    <n v="1267.26"/>
    <n v="1267.26"/>
    <n v="0"/>
    <n v="0"/>
    <n v="0"/>
    <n v="0"/>
    <n v="0"/>
    <n v="0"/>
    <n v="0"/>
    <n v="0"/>
    <n v="0"/>
    <n v="0"/>
    <n v="0"/>
    <n v="1267.26"/>
  </r>
  <r>
    <x v="6"/>
    <s v="CUPI                                     "/>
    <x v="16"/>
    <s v="CLOSE-UP TRADE DISTRIB DATA (POS) (TDD)"/>
    <s v="411103"/>
    <s v="VENTAS POR FACTURAR"/>
    <s v="2"/>
    <s v="Ventas Por facturar"/>
    <s v="2"/>
    <s v="Ventas Por facturar"/>
    <s v="17"/>
    <s v=""/>
    <x v="2"/>
    <s v="AUDITORIA DE VENTAS"/>
    <x v="3"/>
    <s v="BRASIL"/>
    <s v="DIRECTA"/>
    <n v="-11088"/>
    <n v="-32123"/>
    <n v="0"/>
    <n v="0"/>
    <n v="0"/>
    <n v="0"/>
    <n v="0"/>
    <n v="0"/>
    <n v="0"/>
    <n v="0"/>
    <n v="0"/>
    <n v="0"/>
    <n v="-43211"/>
    <n v="-11088"/>
    <n v="-32123"/>
    <n v="0"/>
    <n v="0"/>
    <n v="0"/>
    <n v="0"/>
    <n v="0"/>
    <n v="0"/>
    <n v="0"/>
    <n v="0"/>
    <n v="0"/>
    <n v="0"/>
    <n v="-43211"/>
  </r>
  <r>
    <x v="4"/>
    <s v="LEADER UP SISTEMAS LTDA                  "/>
    <x v="17"/>
    <s v="CLOSE-UP COMPANY DISTRIBUTION DATA (CDD)"/>
    <s v="411101"/>
    <s v="VENTAS"/>
    <s v="1"/>
    <s v="VentasInternas"/>
    <s v="1"/>
    <s v="Ventas Internas"/>
    <s v="17"/>
    <s v=""/>
    <x v="2"/>
    <s v="AUDITORIA DE VENTAS"/>
    <x v="3"/>
    <s v="BRASIL"/>
    <s v="DIRECTA"/>
    <n v="-47507.22"/>
    <n v="-44435.13"/>
    <n v="0"/>
    <n v="0"/>
    <n v="0"/>
    <n v="0"/>
    <n v="0"/>
    <n v="0"/>
    <n v="0"/>
    <n v="0"/>
    <n v="0"/>
    <n v="0"/>
    <n v="-91942.35"/>
    <n v="-245370.29"/>
    <n v="-228369.71"/>
    <n v="0"/>
    <n v="0"/>
    <n v="0"/>
    <n v="0"/>
    <n v="0"/>
    <n v="0"/>
    <n v="0"/>
    <n v="0"/>
    <n v="0"/>
    <n v="0"/>
    <n v="-473740"/>
  </r>
  <r>
    <x v="6"/>
    <s v="CUPI                                     "/>
    <x v="17"/>
    <s v="CLOSE-UP COMPANY DISTRIBUTION DATA (CDD)"/>
    <s v="411103"/>
    <s v="VENTAS POR FACTURAR"/>
    <s v="2"/>
    <s v="Ventas Por facturar"/>
    <s v="2"/>
    <s v="Ventas Por facturar"/>
    <s v="17"/>
    <s v=""/>
    <x v="2"/>
    <s v="AUDITORIA DE VENTAS"/>
    <x v="3"/>
    <s v="BRASIL"/>
    <s v="DIRECTA"/>
    <n v="-15051"/>
    <n v="-18127"/>
    <n v="0"/>
    <n v="0"/>
    <n v="0"/>
    <n v="0"/>
    <n v="0"/>
    <n v="0"/>
    <n v="0"/>
    <n v="0"/>
    <n v="0"/>
    <n v="0"/>
    <n v="-33178"/>
    <n v="-15051"/>
    <n v="-18127"/>
    <n v="0"/>
    <n v="0"/>
    <n v="0"/>
    <n v="0"/>
    <n v="0"/>
    <n v="0"/>
    <n v="0"/>
    <n v="0"/>
    <n v="0"/>
    <n v="0"/>
    <n v="-33178"/>
  </r>
  <r>
    <x v="19"/>
    <s v="CID LATINA S.A.                          "/>
    <x v="18"/>
    <s v="MERCADO FARMACEUTICO PRIVADO (MFP)"/>
    <s v="411101"/>
    <s v="VENTAS"/>
    <s v="1"/>
    <s v="VentasInternas"/>
    <s v="1"/>
    <s v="Ventas Internas"/>
    <s v="17"/>
    <s v=""/>
    <x v="2"/>
    <s v="AUDITORIA DE VENTAS"/>
    <x v="11"/>
    <s v="ARGENTINA"/>
    <s v="DIRECTA"/>
    <n v="-4105.01"/>
    <n v="-1816.34"/>
    <n v="0"/>
    <n v="0"/>
    <n v="0"/>
    <n v="0"/>
    <n v="0"/>
    <n v="0"/>
    <n v="0"/>
    <n v="0"/>
    <n v="0"/>
    <n v="0"/>
    <n v="-5921.35"/>
    <n v="-770176.71"/>
    <n v="-357859"/>
    <n v="0"/>
    <n v="0"/>
    <n v="0"/>
    <n v="0"/>
    <n v="0"/>
    <n v="0"/>
    <n v="0"/>
    <n v="0"/>
    <n v="0"/>
    <n v="0"/>
    <n v="-1128035.71"/>
  </r>
  <r>
    <x v="7"/>
    <s v="CUP AC ARG                               "/>
    <x v="18"/>
    <s v="MERCADO FARMACEUTICO PRIVADO (MFP)"/>
    <s v="411101"/>
    <s v="VENTAS"/>
    <s v="1"/>
    <s v="VentasInternas"/>
    <s v="1"/>
    <s v="Ventas Internas"/>
    <s v="17"/>
    <s v=""/>
    <x v="2"/>
    <s v="AUDITORIA DE VENTAS"/>
    <x v="11"/>
    <s v="ARGENTINA"/>
    <s v="DIRECTA"/>
    <n v="93"/>
    <n v="93"/>
    <n v="0"/>
    <n v="0"/>
    <n v="0"/>
    <n v="0"/>
    <n v="0"/>
    <n v="0"/>
    <n v="0"/>
    <n v="0"/>
    <n v="0"/>
    <n v="0"/>
    <n v="186"/>
    <n v="93"/>
    <n v="93"/>
    <n v="0"/>
    <n v="0"/>
    <n v="0"/>
    <n v="0"/>
    <n v="0"/>
    <n v="0"/>
    <n v="0"/>
    <n v="0"/>
    <n v="0"/>
    <n v="0"/>
    <n v="186"/>
  </r>
  <r>
    <x v="7"/>
    <s v="CUP AC ARG                               "/>
    <x v="18"/>
    <s v="MERCADO FARMACEUTICO PRIVADO (MFP)"/>
    <s v="411103"/>
    <s v="VENTAS POR FACTURAR"/>
    <s v="2"/>
    <s v="Ventas Por facturar"/>
    <s v="2"/>
    <s v="Ventas Por facturar"/>
    <s v="17"/>
    <s v=""/>
    <x v="2"/>
    <s v="AUDITORIA DE VENTAS"/>
    <x v="11"/>
    <s v="ARGENTINA"/>
    <s v="DIRECTA"/>
    <n v="-848"/>
    <n v="-805"/>
    <n v="0"/>
    <n v="0"/>
    <n v="0"/>
    <n v="0"/>
    <n v="0"/>
    <n v="0"/>
    <n v="0"/>
    <n v="0"/>
    <n v="0"/>
    <n v="0"/>
    <n v="-1653"/>
    <n v="-848"/>
    <n v="-805"/>
    <n v="0"/>
    <n v="0"/>
    <n v="0"/>
    <n v="0"/>
    <n v="0"/>
    <n v="0"/>
    <n v="0"/>
    <n v="0"/>
    <n v="0"/>
    <n v="0"/>
    <n v="-1653"/>
  </r>
  <r>
    <x v="19"/>
    <s v="CID LATINA S.A.                          "/>
    <x v="18"/>
    <s v="MERCADO FARMACEUTICO PRIVADO (MFP)"/>
    <s v="411102"/>
    <s v="VENTAS DEL EXTERIOR"/>
    <s v="3"/>
    <s v="Ventas Externas"/>
    <s v="3"/>
    <s v="Ventas Externas"/>
    <s v="18"/>
    <s v=""/>
    <x v="2"/>
    <s v="AUDITORIA DE VENTAS"/>
    <x v="11"/>
    <s v="ARGENTINA"/>
    <s v="DIRECTA"/>
    <n v="-329.77"/>
    <n v="-329.77"/>
    <n v="0"/>
    <n v="0"/>
    <n v="0"/>
    <n v="0"/>
    <n v="0"/>
    <n v="0"/>
    <n v="0"/>
    <n v="0"/>
    <n v="0"/>
    <n v="0"/>
    <n v="-659.54"/>
    <n v="-63729.04"/>
    <n v="-63729.04"/>
    <n v="0"/>
    <n v="0"/>
    <n v="0"/>
    <n v="0"/>
    <n v="0"/>
    <n v="0"/>
    <n v="0"/>
    <n v="0"/>
    <n v="0"/>
    <n v="0"/>
    <n v="-127458.08"/>
  </r>
  <r>
    <x v="0"/>
    <s v="PRESCRIPTION DATA DEL PERU S.A.C.        "/>
    <x v="19"/>
    <s v="AUDITORIA TERRITORIAL DE VENTA (ATV)"/>
    <s v="411101"/>
    <s v="VENTAS"/>
    <s v="1"/>
    <s v="VentasInternas"/>
    <s v="1"/>
    <s v="Ventas Internas"/>
    <s v="17"/>
    <s v=""/>
    <x v="2"/>
    <s v="AUDITORIA DE VENTAS"/>
    <x v="10"/>
    <s v="PERU"/>
    <s v="DIRECTA"/>
    <n v="-1237.07"/>
    <n v="-1281.19"/>
    <n v="0"/>
    <n v="0"/>
    <n v="0"/>
    <n v="0"/>
    <n v="0"/>
    <n v="0"/>
    <n v="0"/>
    <n v="0"/>
    <n v="0"/>
    <n v="0"/>
    <n v="-2518.2600000000002"/>
    <n v="-4728.08"/>
    <n v="-4914.63"/>
    <n v="0"/>
    <n v="0"/>
    <n v="0"/>
    <n v="0"/>
    <n v="0"/>
    <n v="0"/>
    <n v="0"/>
    <n v="0"/>
    <n v="0"/>
    <n v="0"/>
    <n v="-9642.7099999999991"/>
  </r>
  <r>
    <x v="19"/>
    <s v="CID LATINA S.A.                          "/>
    <x v="19"/>
    <s v="AUDITORIA TERRITORIAL DE VENTA (ATV)"/>
    <s v="411101"/>
    <s v="VENTAS"/>
    <s v="1"/>
    <s v="VentasInternas"/>
    <s v="1"/>
    <s v="Ventas Internas"/>
    <s v="17"/>
    <s v=""/>
    <x v="2"/>
    <s v="AUDITORIA DE VENTAS"/>
    <x v="11"/>
    <s v="ARGENTINA"/>
    <s v="DIRECTA"/>
    <n v="-2955.83"/>
    <n v="-3944.65"/>
    <n v="0"/>
    <n v="0"/>
    <n v="0"/>
    <n v="0"/>
    <n v="0"/>
    <n v="0"/>
    <n v="0"/>
    <n v="0"/>
    <n v="0"/>
    <n v="0"/>
    <n v="-6900.48"/>
    <n v="-565302.99"/>
    <n v="-779191.25"/>
    <n v="0"/>
    <n v="0"/>
    <n v="0"/>
    <n v="0"/>
    <n v="0"/>
    <n v="0"/>
    <n v="0"/>
    <n v="0"/>
    <n v="0"/>
    <n v="0"/>
    <n v="-1344494.24"/>
  </r>
  <r>
    <x v="7"/>
    <s v="CUP AC ARG                               "/>
    <x v="19"/>
    <s v="AUDITORIA TERRITORIAL DE VENTA (ATV)"/>
    <s v="411103"/>
    <s v="VENTAS POR FACTURAR"/>
    <s v="2"/>
    <s v="Ventas Por facturar"/>
    <s v="2"/>
    <s v="Ventas Por facturar"/>
    <s v="17"/>
    <s v=""/>
    <x v="2"/>
    <s v="AUDITORIA DE VENTAS"/>
    <x v="11"/>
    <s v="ARGENTINA"/>
    <s v="DIRECTA"/>
    <n v="-11385"/>
    <n v="13897"/>
    <n v="0"/>
    <n v="0"/>
    <n v="0"/>
    <n v="0"/>
    <n v="0"/>
    <n v="0"/>
    <n v="0"/>
    <n v="0"/>
    <n v="0"/>
    <n v="0"/>
    <n v="2512"/>
    <n v="-11385"/>
    <n v="13897"/>
    <n v="0"/>
    <n v="0"/>
    <n v="0"/>
    <n v="0"/>
    <n v="0"/>
    <n v="0"/>
    <n v="0"/>
    <n v="0"/>
    <n v="0"/>
    <n v="0"/>
    <n v="2512"/>
  </r>
  <r>
    <x v="7"/>
    <s v="CUP AC ARG                               "/>
    <x v="20"/>
    <s v="PHARMA 3000"/>
    <s v="411101"/>
    <s v="VENTAS"/>
    <s v="1"/>
    <s v="VentasInternas"/>
    <s v="1"/>
    <s v="Ventas Internas"/>
    <s v="17"/>
    <s v=""/>
    <x v="2"/>
    <s v="AUDITORIA DE VENTAS"/>
    <x v="11"/>
    <s v="ARGENTINA"/>
    <s v="DIRECTA"/>
    <n v="279"/>
    <n v="279"/>
    <n v="0"/>
    <n v="0"/>
    <n v="0"/>
    <n v="0"/>
    <n v="0"/>
    <n v="0"/>
    <n v="0"/>
    <n v="0"/>
    <n v="0"/>
    <n v="0"/>
    <n v="558"/>
    <n v="279"/>
    <n v="279"/>
    <n v="0"/>
    <n v="0"/>
    <n v="0"/>
    <n v="0"/>
    <n v="0"/>
    <n v="0"/>
    <n v="0"/>
    <n v="0"/>
    <n v="0"/>
    <n v="0"/>
    <n v="558"/>
  </r>
  <r>
    <x v="19"/>
    <s v="CID LATINA S.A.                          "/>
    <x v="20"/>
    <s v="PHARMA 3000"/>
    <s v="411102"/>
    <s v="VENTAS DEL EXTERIOR"/>
    <s v="3"/>
    <s v="Ventas Externas"/>
    <s v="3"/>
    <s v="Ventas Externas"/>
    <s v="18"/>
    <s v=""/>
    <x v="2"/>
    <s v="AUDITORIA DE VENTAS"/>
    <x v="11"/>
    <s v="ARGENTINA"/>
    <s v="DIRECTA"/>
    <n v="-109.92"/>
    <n v="-109.92"/>
    <n v="0"/>
    <n v="0"/>
    <n v="0"/>
    <n v="0"/>
    <n v="0"/>
    <n v="0"/>
    <n v="0"/>
    <n v="0"/>
    <n v="0"/>
    <n v="0"/>
    <n v="-219.84"/>
    <n v="-21242.98"/>
    <n v="-21242.98"/>
    <n v="0"/>
    <n v="0"/>
    <n v="0"/>
    <n v="0"/>
    <n v="0"/>
    <n v="0"/>
    <n v="0"/>
    <n v="0"/>
    <n v="0"/>
    <n v="0"/>
    <n v="-42485.96"/>
  </r>
  <r>
    <x v="9"/>
    <s v="PRESCRIPTION DATA BOLVIA LTDA            "/>
    <x v="21"/>
    <s v="OTROS SERVICIOS DEMANDA"/>
    <s v="411101"/>
    <s v="VENTAS"/>
    <s v="1"/>
    <s v="VentasInternas"/>
    <s v="1"/>
    <s v="Ventas Internas"/>
    <s v="17"/>
    <s v=""/>
    <x v="2"/>
    <s v="AUDITORIA DE VENTAS"/>
    <x v="9"/>
    <s v="BOLIVIA"/>
    <s v="DIRECTA"/>
    <n v="-83"/>
    <n v="-203"/>
    <n v="0"/>
    <n v="0"/>
    <n v="0"/>
    <n v="0"/>
    <n v="0"/>
    <n v="0"/>
    <n v="0"/>
    <n v="0"/>
    <n v="0"/>
    <n v="0"/>
    <n v="-286"/>
    <n v="-578"/>
    <n v="-1412.88"/>
    <n v="0"/>
    <n v="0"/>
    <n v="0"/>
    <n v="0"/>
    <n v="0"/>
    <n v="0"/>
    <n v="0"/>
    <n v="0"/>
    <n v="0"/>
    <n v="0"/>
    <n v="-1990.88"/>
  </r>
  <r>
    <x v="3"/>
    <s v="PHARMA MARKET                            "/>
    <x v="21"/>
    <s v="OTROS SERVICIOS DEMANDA"/>
    <s v="411101"/>
    <s v="VENTAS"/>
    <s v="1"/>
    <s v="VentasInternas"/>
    <s v="1"/>
    <s v="Ventas Internas"/>
    <s v="17"/>
    <s v=""/>
    <x v="2"/>
    <s v="AUDITORIA DE VENTAS"/>
    <x v="2"/>
    <s v="COLOMBIA"/>
    <s v="DIRECTA"/>
    <n v="0"/>
    <n v="-1186.67"/>
    <n v="0"/>
    <n v="0"/>
    <n v="0"/>
    <n v="0"/>
    <n v="0"/>
    <n v="0"/>
    <n v="0"/>
    <n v="0"/>
    <n v="0"/>
    <n v="0"/>
    <n v="-1186.67"/>
    <n v="0"/>
    <n v="-5760000"/>
    <n v="0"/>
    <n v="0"/>
    <n v="0"/>
    <n v="0"/>
    <n v="0"/>
    <n v="0"/>
    <n v="0"/>
    <n v="0"/>
    <n v="0"/>
    <n v="0"/>
    <n v="-5760000"/>
  </r>
  <r>
    <x v="4"/>
    <s v="LEADER UP SISTEMAS LTDA                  "/>
    <x v="21"/>
    <s v="OTROS SERVICIOS DEMANDA"/>
    <s v="411101"/>
    <s v="VENTAS"/>
    <s v="1"/>
    <s v="VentasInternas"/>
    <s v="1"/>
    <s v="Ventas Internas"/>
    <s v="17"/>
    <s v=""/>
    <x v="2"/>
    <s v="AUDITORIA DE VENTAS"/>
    <x v="3"/>
    <s v="BRASIL"/>
    <s v="DIRECTA"/>
    <n v="-51497.84"/>
    <n v="-9278.7800000000007"/>
    <n v="0"/>
    <n v="0"/>
    <n v="0"/>
    <n v="0"/>
    <n v="0"/>
    <n v="0"/>
    <n v="0"/>
    <n v="0"/>
    <n v="0"/>
    <n v="0"/>
    <n v="-60776.62"/>
    <n v="-266316.71000000002"/>
    <n v="-47753.83"/>
    <n v="0"/>
    <n v="0"/>
    <n v="0"/>
    <n v="0"/>
    <n v="0"/>
    <n v="0"/>
    <n v="0"/>
    <n v="0"/>
    <n v="0"/>
    <n v="0"/>
    <n v="-314070.53999999998"/>
  </r>
  <r>
    <x v="11"/>
    <s v="PRESCRIPTION DATA PARAGUAY S.A.          "/>
    <x v="21"/>
    <s v="OTROS SERVICIOS DEMANDA"/>
    <s v="411101"/>
    <s v="VENTAS"/>
    <s v="1"/>
    <s v="VentasInternas"/>
    <s v="1"/>
    <s v="Ventas Internas"/>
    <s v="17"/>
    <s v=""/>
    <x v="2"/>
    <s v="AUDITORIA DE VENTAS"/>
    <x v="8"/>
    <s v="URUGUAY"/>
    <s v="DIRECTA"/>
    <n v="0"/>
    <n v="370.19"/>
    <n v="0"/>
    <n v="0"/>
    <n v="0"/>
    <n v="0"/>
    <n v="0"/>
    <n v="0"/>
    <n v="0"/>
    <n v="0"/>
    <n v="0"/>
    <n v="0"/>
    <n v="370.19"/>
    <n v="0"/>
    <n v="2709387.29"/>
    <n v="0"/>
    <n v="0"/>
    <n v="0"/>
    <n v="0"/>
    <n v="0"/>
    <n v="0"/>
    <n v="0"/>
    <n v="0"/>
    <n v="0"/>
    <n v="0"/>
    <n v="2709387.29"/>
  </r>
  <r>
    <x v="19"/>
    <s v="CID LATINA S.A.                          "/>
    <x v="21"/>
    <s v="OTROS SERVICIOS DEMANDA"/>
    <s v="411101"/>
    <s v="VENTAS"/>
    <s v="1"/>
    <s v="VentasInternas"/>
    <s v="1"/>
    <s v="Ventas Internas"/>
    <s v="17"/>
    <s v=""/>
    <x v="2"/>
    <s v="AUDITORIA DE VENTAS"/>
    <x v="11"/>
    <s v="ARGENTINA"/>
    <s v="DIRECTA"/>
    <n v="-335.17"/>
    <n v="-132.12"/>
    <n v="0"/>
    <n v="0"/>
    <n v="0"/>
    <n v="0"/>
    <n v="0"/>
    <n v="0"/>
    <n v="0"/>
    <n v="0"/>
    <n v="0"/>
    <n v="0"/>
    <n v="-467.29"/>
    <n v="-64075.87"/>
    <n v="-26555.86"/>
    <n v="0"/>
    <n v="0"/>
    <n v="0"/>
    <n v="0"/>
    <n v="0"/>
    <n v="0"/>
    <n v="0"/>
    <n v="0"/>
    <n v="0"/>
    <n v="0"/>
    <n v="-90631.73"/>
  </r>
  <r>
    <x v="6"/>
    <s v="CUPI                                     "/>
    <x v="21"/>
    <s v="OTROS SERVICIOS DEMANDA"/>
    <s v="411103"/>
    <s v="VENTAS POR FACTURAR"/>
    <s v="2"/>
    <s v="Ventas Por facturar"/>
    <s v="2"/>
    <s v="Ventas Por facturar"/>
    <s v="17"/>
    <s v=""/>
    <x v="2"/>
    <s v="AUDITORIA DE VENTAS"/>
    <x v="3"/>
    <s v="BRASIL"/>
    <s v="DIRECTA"/>
    <n v="-3307"/>
    <n v="-23858"/>
    <n v="0"/>
    <n v="0"/>
    <n v="0"/>
    <n v="0"/>
    <n v="0"/>
    <n v="0"/>
    <n v="0"/>
    <n v="0"/>
    <n v="0"/>
    <n v="0"/>
    <n v="-27165"/>
    <n v="-3307"/>
    <n v="-23858"/>
    <n v="0"/>
    <n v="0"/>
    <n v="0"/>
    <n v="0"/>
    <n v="0"/>
    <n v="0"/>
    <n v="0"/>
    <n v="0"/>
    <n v="0"/>
    <n v="0"/>
    <n v="-27165"/>
  </r>
  <r>
    <x v="6"/>
    <s v="CUPI                                     "/>
    <x v="21"/>
    <s v="OTROS SERVICIOS DEMANDA"/>
    <s v="411103"/>
    <s v="VENTAS POR FACTURAR"/>
    <s v="2"/>
    <s v="Ventas Por facturar"/>
    <s v="2"/>
    <s v="Ventas Por facturar"/>
    <s v="17"/>
    <s v=""/>
    <x v="2"/>
    <s v="AUDITORIA DE VENTAS"/>
    <x v="2"/>
    <s v="COLOMBIA"/>
    <s v="DIRECTA"/>
    <n v="0"/>
    <n v="-1685.82"/>
    <n v="0"/>
    <n v="0"/>
    <n v="0"/>
    <n v="0"/>
    <n v="0"/>
    <n v="0"/>
    <n v="0"/>
    <n v="0"/>
    <n v="0"/>
    <n v="0"/>
    <n v="-1685.82"/>
    <n v="0"/>
    <n v="-1685.82"/>
    <n v="0"/>
    <n v="0"/>
    <n v="0"/>
    <n v="0"/>
    <n v="0"/>
    <n v="0"/>
    <n v="0"/>
    <n v="0"/>
    <n v="0"/>
    <n v="0"/>
    <n v="-1685.82"/>
  </r>
  <r>
    <x v="6"/>
    <s v="CUPI                                     "/>
    <x v="21"/>
    <s v="OTROS SERVICIOS DEMANDA"/>
    <s v="411103"/>
    <s v="VENTAS POR FACTURAR"/>
    <s v="2"/>
    <s v="Ventas Por facturar"/>
    <s v="2"/>
    <s v="Ventas Por facturar"/>
    <s v="17"/>
    <s v=""/>
    <x v="2"/>
    <s v="AUDITORIA DE VENTAS"/>
    <x v="10"/>
    <s v="PERU"/>
    <s v="DIRECTA"/>
    <n v="-1250"/>
    <n v="-1250"/>
    <n v="0"/>
    <n v="0"/>
    <n v="0"/>
    <n v="0"/>
    <n v="0"/>
    <n v="0"/>
    <n v="0"/>
    <n v="0"/>
    <n v="0"/>
    <n v="0"/>
    <n v="-2500"/>
    <n v="-1250"/>
    <n v="-1250"/>
    <n v="0"/>
    <n v="0"/>
    <n v="0"/>
    <n v="0"/>
    <n v="0"/>
    <n v="0"/>
    <n v="0"/>
    <n v="0"/>
    <n v="0"/>
    <n v="0"/>
    <n v="-2500"/>
  </r>
  <r>
    <x v="6"/>
    <s v="CUPI                                     "/>
    <x v="21"/>
    <s v="OTROS SERVICIOS DEMANDA"/>
    <s v="411103"/>
    <s v="VENTAS POR FACTURAR"/>
    <s v="2"/>
    <s v="Ventas Por facturar"/>
    <s v="2"/>
    <s v="Ventas Por facturar"/>
    <s v="17"/>
    <s v=""/>
    <x v="2"/>
    <s v="AUDITORIA DE VENTAS"/>
    <x v="9"/>
    <s v="BOLIVIA"/>
    <s v="DIRECTA"/>
    <n v="0"/>
    <n v="-60"/>
    <n v="0"/>
    <n v="0"/>
    <n v="0"/>
    <n v="0"/>
    <n v="0"/>
    <n v="0"/>
    <n v="0"/>
    <n v="0"/>
    <n v="0"/>
    <n v="0"/>
    <n v="-60"/>
    <n v="0"/>
    <n v="-60"/>
    <n v="0"/>
    <n v="0"/>
    <n v="0"/>
    <n v="0"/>
    <n v="0"/>
    <n v="0"/>
    <n v="0"/>
    <n v="0"/>
    <n v="0"/>
    <n v="0"/>
    <n v="-60"/>
  </r>
  <r>
    <x v="6"/>
    <s v="CUPI                                     "/>
    <x v="22"/>
    <s v="BUSINESS ANALYZER"/>
    <s v="411105"/>
    <s v="INGRESOS DIFERIDOS"/>
    <s v="1"/>
    <s v="VentasInternas"/>
    <s v="1"/>
    <s v="Ventas Internas"/>
    <s v="17"/>
    <s v=""/>
    <x v="6"/>
    <s v="INFLUENCE MAPPING"/>
    <x v="6"/>
    <s v="MEXICO"/>
    <s v="DIRECTA"/>
    <n v="1710.56"/>
    <n v="1944.72"/>
    <n v="0"/>
    <n v="0"/>
    <n v="0"/>
    <n v="0"/>
    <n v="0"/>
    <n v="0"/>
    <n v="0"/>
    <n v="0"/>
    <n v="0"/>
    <n v="0"/>
    <n v="3655.28"/>
    <n v="1710.56"/>
    <n v="1944.72"/>
    <n v="0"/>
    <n v="0"/>
    <n v="0"/>
    <n v="0"/>
    <n v="0"/>
    <n v="0"/>
    <n v="0"/>
    <n v="0"/>
    <n v="0"/>
    <n v="0"/>
    <n v="3655.28"/>
  </r>
  <r>
    <x v="19"/>
    <s v="CID LATINA S.A.                          "/>
    <x v="22"/>
    <s v="BUSINESS ANALYZER"/>
    <s v="411101"/>
    <s v="VENTAS"/>
    <s v="1"/>
    <s v="VentasInternas"/>
    <s v="1"/>
    <s v="Ventas Internas"/>
    <s v="17"/>
    <s v=""/>
    <x v="6"/>
    <s v="INFLUENCE MAPPING"/>
    <x v="11"/>
    <s v="ARGENTINA"/>
    <s v="DIRECTA"/>
    <n v="-421.88"/>
    <n v="-401.52"/>
    <n v="0"/>
    <n v="0"/>
    <n v="0"/>
    <n v="0"/>
    <n v="0"/>
    <n v="0"/>
    <n v="0"/>
    <n v="0"/>
    <n v="0"/>
    <n v="0"/>
    <n v="-823.4"/>
    <n v="-81106.87"/>
    <n v="-81106.87"/>
    <n v="0"/>
    <n v="0"/>
    <n v="0"/>
    <n v="0"/>
    <n v="0"/>
    <n v="0"/>
    <n v="0"/>
    <n v="0"/>
    <n v="0"/>
    <n v="0"/>
    <n v="-162213.74"/>
  </r>
  <r>
    <x v="6"/>
    <s v="CUPI                                     "/>
    <x v="22"/>
    <s v="BUSINESS ANALYZER"/>
    <s v="411101"/>
    <s v="VENTAS"/>
    <s v="1"/>
    <s v="VentasInternas"/>
    <s v="1"/>
    <s v="Ventas Internas"/>
    <s v="17"/>
    <s v=""/>
    <x v="2"/>
    <s v="AUDITORIA DE VENTAS"/>
    <x v="4"/>
    <s v="ECUADOR"/>
    <s v="DIRECTA"/>
    <n v="-1500"/>
    <n v="-1500"/>
    <n v="0"/>
    <n v="0"/>
    <n v="0"/>
    <n v="0"/>
    <n v="0"/>
    <n v="0"/>
    <n v="0"/>
    <n v="0"/>
    <n v="0"/>
    <n v="0"/>
    <n v="-3000"/>
    <n v="-1500"/>
    <n v="-1500"/>
    <n v="0"/>
    <n v="0"/>
    <n v="0"/>
    <n v="0"/>
    <n v="0"/>
    <n v="0"/>
    <n v="0"/>
    <n v="0"/>
    <n v="0"/>
    <n v="0"/>
    <n v="-3000"/>
  </r>
  <r>
    <x v="15"/>
    <s v="PHARMA DATA MEXICO, S.A. DE C.V.         "/>
    <x v="22"/>
    <s v="BUSINESS ANALYZER"/>
    <s v="411105"/>
    <s v="INGRESOS DIFERIDOS"/>
    <s v="1"/>
    <s v="VentasInternas"/>
    <s v="1"/>
    <s v="Ventas Internas"/>
    <s v="17"/>
    <s v=""/>
    <x v="6"/>
    <s v="INFLUENCE MAPPING"/>
    <x v="6"/>
    <s v="MEXICO"/>
    <s v="DIRECTA"/>
    <n v="-1710.56"/>
    <n v="-1944.72"/>
    <n v="0"/>
    <n v="0"/>
    <n v="0"/>
    <n v="0"/>
    <n v="0"/>
    <n v="0"/>
    <n v="0"/>
    <n v="0"/>
    <n v="0"/>
    <n v="0"/>
    <n v="-3655.28"/>
    <n v="-32123.23"/>
    <n v="-35798.07"/>
    <n v="0"/>
    <n v="0"/>
    <n v="0"/>
    <n v="0"/>
    <n v="0"/>
    <n v="0"/>
    <n v="0"/>
    <n v="0"/>
    <n v="0"/>
    <n v="0"/>
    <n v="-67921.3"/>
  </r>
  <r>
    <x v="4"/>
    <s v="LEADER UP SISTEMAS LTDA                  "/>
    <x v="22"/>
    <s v="BUSINESS ANALYZER"/>
    <s v="411101"/>
    <s v="VENTAS"/>
    <s v="1"/>
    <s v="VentasInternas"/>
    <s v="1"/>
    <s v="Ventas Internas"/>
    <s v="17"/>
    <s v=""/>
    <x v="2"/>
    <s v="AUDITORIA DE VENTAS"/>
    <x v="3"/>
    <s v="BRASIL"/>
    <s v="DIRECTA"/>
    <n v="-500.17"/>
    <n v="0"/>
    <n v="0"/>
    <n v="0"/>
    <n v="0"/>
    <n v="0"/>
    <n v="0"/>
    <n v="0"/>
    <n v="0"/>
    <n v="0"/>
    <n v="0"/>
    <n v="0"/>
    <n v="-500.17"/>
    <n v="-2688.88"/>
    <n v="0"/>
    <n v="0"/>
    <n v="0"/>
    <n v="0"/>
    <n v="0"/>
    <n v="0"/>
    <n v="0"/>
    <n v="0"/>
    <n v="0"/>
    <n v="0"/>
    <n v="0"/>
    <n v="-2688.88"/>
  </r>
  <r>
    <x v="3"/>
    <s v="PHARMA MARKET                            "/>
    <x v="22"/>
    <s v="BUSINESS ANALYZER"/>
    <s v="411101"/>
    <s v="VENTAS"/>
    <s v="1"/>
    <s v="VentasInternas"/>
    <s v="1"/>
    <s v="Ventas Internas"/>
    <s v="17"/>
    <s v=""/>
    <x v="6"/>
    <s v="INFLUENCE MAPPING"/>
    <x v="2"/>
    <s v="COLOMBIA"/>
    <s v="DIRECTA"/>
    <n v="-342"/>
    <n v="0"/>
    <n v="0"/>
    <n v="0"/>
    <n v="0"/>
    <n v="0"/>
    <n v="0"/>
    <n v="0"/>
    <n v="0"/>
    <n v="0"/>
    <n v="0"/>
    <n v="0"/>
    <n v="-342"/>
    <n v="-1601876.7"/>
    <n v="0"/>
    <n v="0"/>
    <n v="0"/>
    <n v="0"/>
    <n v="0"/>
    <n v="0"/>
    <n v="0"/>
    <n v="0"/>
    <n v="0"/>
    <n v="0"/>
    <n v="0"/>
    <n v="-1601876.7"/>
  </r>
  <r>
    <x v="7"/>
    <s v="CUP AC ARG                               "/>
    <x v="22"/>
    <s v="BUSINESS ANALYZER"/>
    <s v="411103"/>
    <s v="VENTAS POR FACTURAR"/>
    <s v="2"/>
    <s v="Ventas Por facturar"/>
    <s v="2"/>
    <s v="Ventas Por facturar"/>
    <s v="17"/>
    <s v=""/>
    <x v="2"/>
    <s v="AUDITORIA DE VENTAS"/>
    <x v="11"/>
    <s v="ARGENTINA"/>
    <s v="DIRECTA"/>
    <n v="-1524"/>
    <n v="-783"/>
    <n v="0"/>
    <n v="0"/>
    <n v="0"/>
    <n v="0"/>
    <n v="0"/>
    <n v="0"/>
    <n v="0"/>
    <n v="0"/>
    <n v="0"/>
    <n v="0"/>
    <n v="-2307"/>
    <n v="-1524"/>
    <n v="-783"/>
    <n v="0"/>
    <n v="0"/>
    <n v="0"/>
    <n v="0"/>
    <n v="0"/>
    <n v="0"/>
    <n v="0"/>
    <n v="0"/>
    <n v="0"/>
    <n v="0"/>
    <n v="-2307"/>
  </r>
  <r>
    <x v="6"/>
    <s v="CUPI                                     "/>
    <x v="22"/>
    <s v="BUSINESS ANALYZER"/>
    <s v="411103"/>
    <s v="VENTAS POR FACTURAR"/>
    <s v="2"/>
    <s v="Ventas Por facturar"/>
    <s v="2"/>
    <s v="Ventas Por facturar"/>
    <s v="17"/>
    <s v=""/>
    <x v="2"/>
    <s v="AUDITORIA DE VENTAS"/>
    <x v="13"/>
    <s v="ESTADOS UNIDOS"/>
    <s v="DIRECTA"/>
    <n v="6588.78"/>
    <n v="0.01"/>
    <n v="0"/>
    <n v="0"/>
    <n v="0"/>
    <n v="0"/>
    <n v="0"/>
    <n v="0"/>
    <n v="0"/>
    <n v="0"/>
    <n v="0"/>
    <n v="0"/>
    <n v="6588.79"/>
    <n v="6130.45"/>
    <n v="0.01"/>
    <n v="0"/>
    <n v="0"/>
    <n v="0"/>
    <n v="0"/>
    <n v="0"/>
    <n v="0"/>
    <n v="0"/>
    <n v="0"/>
    <n v="0"/>
    <n v="0"/>
    <n v="6130.46"/>
  </r>
  <r>
    <x v="6"/>
    <s v="CUPI                                     "/>
    <x v="22"/>
    <s v="BUSINESS ANALYZER"/>
    <s v="411103"/>
    <s v="VENTAS POR FACTURAR"/>
    <s v="2"/>
    <s v="Ventas Por facturar"/>
    <s v="2"/>
    <s v="Ventas Por facturar"/>
    <s v="17"/>
    <s v=""/>
    <x v="2"/>
    <s v="AUDITORIA DE VENTAS"/>
    <x v="3"/>
    <s v="BRASIL"/>
    <s v="DIRECTA"/>
    <n v="62"/>
    <n v="-455"/>
    <n v="0"/>
    <n v="0"/>
    <n v="0"/>
    <n v="0"/>
    <n v="0"/>
    <n v="0"/>
    <n v="0"/>
    <n v="0"/>
    <n v="0"/>
    <n v="0"/>
    <n v="-393"/>
    <n v="62"/>
    <n v="-455"/>
    <n v="0"/>
    <n v="0"/>
    <n v="0"/>
    <n v="0"/>
    <n v="0"/>
    <n v="0"/>
    <n v="0"/>
    <n v="0"/>
    <n v="0"/>
    <n v="0"/>
    <n v="-393"/>
  </r>
  <r>
    <x v="6"/>
    <s v="CUPI                                     "/>
    <x v="22"/>
    <s v="BUSINESS ANALYZER"/>
    <s v="411103"/>
    <s v="VENTAS POR FACTURAR"/>
    <s v="2"/>
    <s v="Ventas Por facturar"/>
    <s v="2"/>
    <s v="Ventas Por facturar"/>
    <s v="17"/>
    <s v=""/>
    <x v="2"/>
    <s v="AUDITORIA DE VENTAS"/>
    <x v="2"/>
    <s v="COLOMBIA"/>
    <s v="DIRECTA"/>
    <n v="0"/>
    <n v="3708.22"/>
    <n v="0"/>
    <n v="0"/>
    <n v="0"/>
    <n v="0"/>
    <n v="0"/>
    <n v="0"/>
    <n v="0"/>
    <n v="0"/>
    <n v="0"/>
    <n v="0"/>
    <n v="3708.22"/>
    <n v="0"/>
    <n v="3708.22"/>
    <n v="0"/>
    <n v="0"/>
    <n v="0"/>
    <n v="0"/>
    <n v="0"/>
    <n v="0"/>
    <n v="0"/>
    <n v="0"/>
    <n v="0"/>
    <n v="0"/>
    <n v="3708.22"/>
  </r>
  <r>
    <x v="18"/>
    <s v="CLOSE UP USA                             "/>
    <x v="22"/>
    <s v="BUSINESS ANALYZER"/>
    <s v="411102"/>
    <s v="VENTAS DEL EXTERIOR"/>
    <s v="3"/>
    <s v="Ventas Externas"/>
    <s v="3"/>
    <s v="Ventas Externas"/>
    <s v="18"/>
    <s v=""/>
    <x v="1"/>
    <s v="AUDITORIA"/>
    <x v="13"/>
    <s v="ESTADOS UNIDOS"/>
    <s v="DIRECTA"/>
    <n v="-20095.669999999998"/>
    <n v="-6918.17"/>
    <n v="0"/>
    <n v="0"/>
    <n v="0"/>
    <n v="0"/>
    <n v="0"/>
    <n v="0"/>
    <n v="0"/>
    <n v="0"/>
    <n v="0"/>
    <n v="0"/>
    <n v="-27013.84"/>
    <n v="-20095.669999999998"/>
    <n v="-6918.17"/>
    <n v="0"/>
    <n v="0"/>
    <n v="0"/>
    <n v="0"/>
    <n v="0"/>
    <n v="0"/>
    <n v="0"/>
    <n v="0"/>
    <n v="0"/>
    <n v="0"/>
    <n v="-27013.84"/>
  </r>
  <r>
    <x v="18"/>
    <s v="CLOSE UP USA                             "/>
    <x v="22"/>
    <s v="BUSINESS ANALYZER"/>
    <s v="411102"/>
    <s v="VENTAS DEL EXTERIOR"/>
    <s v="3"/>
    <s v="Ventas Externas"/>
    <s v="3"/>
    <s v="Ventas Externas"/>
    <s v="18"/>
    <s v=""/>
    <x v="2"/>
    <s v="AUDITORIA DE VENTAS"/>
    <x v="13"/>
    <s v="ESTADOS UNIDOS"/>
    <s v="DIRECTA"/>
    <n v="-2541.67"/>
    <n v="-2541.67"/>
    <n v="0"/>
    <n v="0"/>
    <n v="0"/>
    <n v="0"/>
    <n v="0"/>
    <n v="0"/>
    <n v="0"/>
    <n v="0"/>
    <n v="0"/>
    <n v="0"/>
    <n v="-5083.34"/>
    <n v="-2541.67"/>
    <n v="-2541.67"/>
    <n v="0"/>
    <n v="0"/>
    <n v="0"/>
    <n v="0"/>
    <n v="0"/>
    <n v="0"/>
    <n v="0"/>
    <n v="0"/>
    <n v="0"/>
    <n v="0"/>
    <n v="-5083.34"/>
  </r>
  <r>
    <x v="15"/>
    <s v="PHARMA DATA MEXICO, S.A. DE C.V.         "/>
    <x v="22"/>
    <s v="BUSINESS ANALYZER"/>
    <s v="411102"/>
    <s v="VENTAS DEL EXTERIOR"/>
    <s v="3"/>
    <s v="Ventas Externas"/>
    <s v="3"/>
    <s v="Ventas Externas"/>
    <s v="18"/>
    <s v=""/>
    <x v="6"/>
    <s v="INFLUENCE MAPPING"/>
    <x v="6"/>
    <s v="MEXICO"/>
    <s v="DIRECTA"/>
    <n v="-4604.07"/>
    <n v="-9675.59"/>
    <n v="0"/>
    <n v="0"/>
    <n v="0"/>
    <n v="0"/>
    <n v="0"/>
    <n v="0"/>
    <n v="0"/>
    <n v="0"/>
    <n v="0"/>
    <n v="0"/>
    <n v="-14279.66"/>
    <n v="-87444.37"/>
    <n v="-180722.6"/>
    <n v="0"/>
    <n v="0"/>
    <n v="0"/>
    <n v="0"/>
    <n v="0"/>
    <n v="0"/>
    <n v="0"/>
    <n v="0"/>
    <n v="0"/>
    <n v="0"/>
    <n v="-268166.96999999997"/>
  </r>
  <r>
    <x v="16"/>
    <s v="PRESCRIPTION DATA ECUADOR S.A.           "/>
    <x v="23"/>
    <s v="BUSINESS ANALYZER"/>
    <s v="411101"/>
    <s v="VENTAS"/>
    <s v="1"/>
    <s v="VentasInternas"/>
    <s v="1"/>
    <s v="Ventas Internas"/>
    <s v="17"/>
    <s v=""/>
    <x v="2"/>
    <s v="AUDITORIA DE VENTAS"/>
    <x v="4"/>
    <s v="ECUADOR"/>
    <s v="DIRECTA"/>
    <n v="-11963"/>
    <n v="-10805"/>
    <n v="0"/>
    <n v="0"/>
    <n v="0"/>
    <n v="0"/>
    <n v="0"/>
    <n v="0"/>
    <n v="0"/>
    <n v="0"/>
    <n v="0"/>
    <n v="0"/>
    <n v="-22768"/>
    <n v="-11963"/>
    <n v="-10805"/>
    <n v="0"/>
    <n v="0"/>
    <n v="0"/>
    <n v="0"/>
    <n v="0"/>
    <n v="0"/>
    <n v="0"/>
    <n v="0"/>
    <n v="0"/>
    <n v="0"/>
    <n v="-22768"/>
  </r>
  <r>
    <x v="16"/>
    <s v="PRESCRIPTION DATA ECUADOR S.A.           "/>
    <x v="23"/>
    <s v="BUSINESS ANALYZER"/>
    <s v="411103"/>
    <s v="VENTAS POR FACTURAR"/>
    <s v="2"/>
    <s v="Ventas Por facturar"/>
    <s v="2"/>
    <s v="Ventas Por facturar"/>
    <s v="17"/>
    <s v=""/>
    <x v="2"/>
    <s v="AUDITORIA DE VENTAS"/>
    <x v="4"/>
    <s v="ECUADOR"/>
    <s v="DIRECTA"/>
    <n v="-498"/>
    <n v="498"/>
    <n v="0"/>
    <n v="0"/>
    <n v="0"/>
    <n v="0"/>
    <n v="0"/>
    <n v="0"/>
    <n v="0"/>
    <n v="0"/>
    <n v="0"/>
    <n v="0"/>
    <n v="0"/>
    <n v="-498"/>
    <n v="498"/>
    <n v="0"/>
    <n v="0"/>
    <n v="0"/>
    <n v="0"/>
    <n v="0"/>
    <n v="0"/>
    <n v="0"/>
    <n v="0"/>
    <n v="0"/>
    <n v="0"/>
    <n v="0"/>
  </r>
  <r>
    <x v="6"/>
    <s v="CUPI                                     "/>
    <x v="24"/>
    <s v="DASHBOARD AUDITORIA DE VENTAS"/>
    <s v="411101"/>
    <s v="VENTAS"/>
    <s v="1"/>
    <s v="VentasInternas"/>
    <s v="1"/>
    <s v="Ventas Internas"/>
    <s v="17"/>
    <s v=""/>
    <x v="2"/>
    <s v="AUDITORIA DE VENTAS"/>
    <x v="4"/>
    <s v="ECUADOR"/>
    <s v="DIRECTA"/>
    <n v="-1524"/>
    <n v="-2599.9499999999998"/>
    <n v="0"/>
    <n v="0"/>
    <n v="0"/>
    <n v="0"/>
    <n v="0"/>
    <n v="0"/>
    <n v="0"/>
    <n v="0"/>
    <n v="0"/>
    <n v="0"/>
    <n v="-4123.95"/>
    <n v="-1524"/>
    <n v="-2599.9499999999998"/>
    <n v="0"/>
    <n v="0"/>
    <n v="0"/>
    <n v="0"/>
    <n v="0"/>
    <n v="0"/>
    <n v="0"/>
    <n v="0"/>
    <n v="0"/>
    <n v="0"/>
    <n v="-4123.95"/>
  </r>
  <r>
    <x v="9"/>
    <s v="PRESCRIPTION DATA BOLVIA LTDA            "/>
    <x v="24"/>
    <s v="DASHBOARD AUDITORIA DE VENTAS"/>
    <s v="411101"/>
    <s v="VENTAS"/>
    <s v="1"/>
    <s v="VentasInternas"/>
    <s v="1"/>
    <s v="Ventas Internas"/>
    <s v="17"/>
    <s v=""/>
    <x v="2"/>
    <s v="AUDITORIA DE VENTAS"/>
    <x v="9"/>
    <s v="BOLIVIA"/>
    <s v="DIRECTA"/>
    <n v="-340"/>
    <n v="-640"/>
    <n v="0"/>
    <n v="0"/>
    <n v="0"/>
    <n v="0"/>
    <n v="0"/>
    <n v="0"/>
    <n v="0"/>
    <n v="0"/>
    <n v="0"/>
    <n v="0"/>
    <n v="-980"/>
    <n v="-2366"/>
    <n v="-4454.3999999999996"/>
    <n v="0"/>
    <n v="0"/>
    <n v="0"/>
    <n v="0"/>
    <n v="0"/>
    <n v="0"/>
    <n v="0"/>
    <n v="0"/>
    <n v="0"/>
    <n v="0"/>
    <n v="-6820.4"/>
  </r>
  <r>
    <x v="2"/>
    <s v="PRESCRIPTION DATA S.L.                   "/>
    <x v="25"/>
    <s v="SFNET - IMPLEMENTATION"/>
    <s v="411101"/>
    <s v="VENTAS"/>
    <s v="1"/>
    <s v="VentasInternas"/>
    <s v="1"/>
    <s v="Ventas Internas"/>
    <s v="17"/>
    <s v=""/>
    <x v="7"/>
    <s v="SFNET"/>
    <x v="5"/>
    <s v="CENTROAMERICA"/>
    <s v="DIRECTA"/>
    <n v="-47951"/>
    <n v="0"/>
    <n v="0"/>
    <n v="0"/>
    <n v="0"/>
    <n v="0"/>
    <n v="0"/>
    <n v="0"/>
    <n v="0"/>
    <n v="0"/>
    <n v="0"/>
    <n v="0"/>
    <n v="-47951"/>
    <n v="-44264"/>
    <n v="0"/>
    <n v="0"/>
    <n v="0"/>
    <n v="0"/>
    <n v="0"/>
    <n v="0"/>
    <n v="0"/>
    <n v="0"/>
    <n v="0"/>
    <n v="0"/>
    <n v="0"/>
    <n v="-44264"/>
  </r>
  <r>
    <x v="2"/>
    <s v="PRESCRIPTION DATA S.L.                   "/>
    <x v="25"/>
    <s v="SFNET - IMPLEMENTATION"/>
    <s v="411101"/>
    <s v="VENTAS"/>
    <s v="1"/>
    <s v="VentasInternas"/>
    <s v="1"/>
    <s v="Ventas Internas"/>
    <s v="17"/>
    <s v=""/>
    <x v="7"/>
    <s v="SFNET"/>
    <x v="6"/>
    <s v="MEXICO"/>
    <s v="DIRECTA"/>
    <n v="-78291"/>
    <n v="0"/>
    <n v="0"/>
    <n v="0"/>
    <n v="0"/>
    <n v="0"/>
    <n v="0"/>
    <n v="0"/>
    <n v="0"/>
    <n v="0"/>
    <n v="0"/>
    <n v="0"/>
    <n v="-78291"/>
    <n v="-72270"/>
    <n v="0"/>
    <n v="0"/>
    <n v="0"/>
    <n v="0"/>
    <n v="0"/>
    <n v="0"/>
    <n v="0"/>
    <n v="0"/>
    <n v="0"/>
    <n v="0"/>
    <n v="0"/>
    <n v="-72270"/>
  </r>
  <r>
    <x v="10"/>
    <s v="DATA PHARMA DE CHILE S.A.                "/>
    <x v="25"/>
    <s v="SFNET - IMPLEMENTATION"/>
    <s v="411101"/>
    <s v="VENTAS"/>
    <s v="1"/>
    <s v="VentasInternas"/>
    <s v="1"/>
    <s v="Ventas Internas"/>
    <s v="17"/>
    <s v=""/>
    <x v="5"/>
    <s v="SFNET2"/>
    <x v="12"/>
    <s v="CHILE"/>
    <s v="DIRECTA"/>
    <n v="-457"/>
    <n v="0"/>
    <n v="0"/>
    <n v="0"/>
    <n v="0"/>
    <n v="0"/>
    <n v="0"/>
    <n v="0"/>
    <n v="0"/>
    <n v="0"/>
    <n v="0"/>
    <n v="0"/>
    <n v="-457"/>
    <n v="-370339"/>
    <n v="0"/>
    <n v="0"/>
    <n v="0"/>
    <n v="0"/>
    <n v="0"/>
    <n v="0"/>
    <n v="0"/>
    <n v="0"/>
    <n v="0"/>
    <n v="0"/>
    <n v="0"/>
    <n v="-370339"/>
  </r>
  <r>
    <x v="2"/>
    <s v="PRESCRIPTION DATA S.L.                   "/>
    <x v="25"/>
    <s v="SFNET - IMPLEMENTATION"/>
    <s v="411101"/>
    <s v="VENTAS"/>
    <s v="1"/>
    <s v="VentasInternas"/>
    <s v="1"/>
    <s v="Ventas Internas"/>
    <s v="17"/>
    <s v=""/>
    <x v="7"/>
    <s v="SFNET"/>
    <x v="4"/>
    <s v="ECUADOR"/>
    <s v="DIRECTA"/>
    <n v="-14468"/>
    <n v="0"/>
    <n v="0"/>
    <n v="0"/>
    <n v="0"/>
    <n v="0"/>
    <n v="0"/>
    <n v="0"/>
    <n v="0"/>
    <n v="0"/>
    <n v="0"/>
    <n v="0"/>
    <n v="-14468"/>
    <n v="-13356"/>
    <n v="0"/>
    <n v="0"/>
    <n v="0"/>
    <n v="0"/>
    <n v="0"/>
    <n v="0"/>
    <n v="0"/>
    <n v="0"/>
    <n v="0"/>
    <n v="0"/>
    <n v="0"/>
    <n v="-13356"/>
  </r>
  <r>
    <x v="2"/>
    <s v="PRESCRIPTION DATA S.L.                   "/>
    <x v="25"/>
    <s v="SFNET - IMPLEMENTATION"/>
    <s v="411101"/>
    <s v="VENTAS"/>
    <s v="1"/>
    <s v="VentasInternas"/>
    <s v="1"/>
    <s v="Ventas Internas"/>
    <s v="17"/>
    <s v=""/>
    <x v="7"/>
    <s v="SFNET"/>
    <x v="10"/>
    <s v="PERU"/>
    <s v="DIRECTA"/>
    <n v="-12897"/>
    <n v="0"/>
    <n v="0"/>
    <n v="0"/>
    <n v="0"/>
    <n v="0"/>
    <n v="0"/>
    <n v="0"/>
    <n v="0"/>
    <n v="0"/>
    <n v="0"/>
    <n v="0"/>
    <n v="-12897"/>
    <n v="-11906"/>
    <n v="0"/>
    <n v="0"/>
    <n v="0"/>
    <n v="0"/>
    <n v="0"/>
    <n v="0"/>
    <n v="0"/>
    <n v="0"/>
    <n v="0"/>
    <n v="0"/>
    <n v="0"/>
    <n v="-11906"/>
  </r>
  <r>
    <x v="2"/>
    <s v="PRESCRIPTION DATA S.L.                   "/>
    <x v="25"/>
    <s v="SFNET - IMPLEMENTATION"/>
    <s v="411101"/>
    <s v="VENTAS"/>
    <s v="1"/>
    <s v="VentasInternas"/>
    <s v="1"/>
    <s v="Ventas Internas"/>
    <s v="17"/>
    <s v=""/>
    <x v="7"/>
    <s v="SFNET"/>
    <x v="12"/>
    <s v="CHILE"/>
    <s v="DIRECTA"/>
    <n v="-30571"/>
    <n v="0"/>
    <n v="0"/>
    <n v="0"/>
    <n v="0"/>
    <n v="0"/>
    <n v="0"/>
    <n v="0"/>
    <n v="0"/>
    <n v="0"/>
    <n v="0"/>
    <n v="0"/>
    <n v="-30571"/>
    <n v="-28220"/>
    <n v="0"/>
    <n v="0"/>
    <n v="0"/>
    <n v="0"/>
    <n v="0"/>
    <n v="0"/>
    <n v="0"/>
    <n v="0"/>
    <n v="0"/>
    <n v="0"/>
    <n v="0"/>
    <n v="-28220"/>
  </r>
  <r>
    <x v="2"/>
    <s v="PRESCRIPTION DATA S.L.                   "/>
    <x v="25"/>
    <s v="SFNET - IMPLEMENTATION"/>
    <s v="411101"/>
    <s v="VENTAS"/>
    <s v="1"/>
    <s v="VentasInternas"/>
    <s v="1"/>
    <s v="Ventas Internas"/>
    <s v="17"/>
    <s v=""/>
    <x v="7"/>
    <s v="SFNET"/>
    <x v="2"/>
    <s v="COLOMBIA"/>
    <s v="DIRECTA"/>
    <n v="-64008"/>
    <n v="0"/>
    <n v="0"/>
    <n v="0"/>
    <n v="0"/>
    <n v="0"/>
    <n v="0"/>
    <n v="0"/>
    <n v="0"/>
    <n v="0"/>
    <n v="0"/>
    <n v="0"/>
    <n v="-64008"/>
    <n v="-59087"/>
    <n v="0"/>
    <n v="0"/>
    <n v="0"/>
    <n v="0"/>
    <n v="0"/>
    <n v="0"/>
    <n v="0"/>
    <n v="0"/>
    <n v="0"/>
    <n v="0"/>
    <n v="0"/>
    <n v="-59087"/>
  </r>
  <r>
    <x v="4"/>
    <s v="LEADER UP SISTEMAS LTDA                  "/>
    <x v="26"/>
    <s v="SFNET - USER LICENSE"/>
    <s v="411101"/>
    <s v="VENTAS"/>
    <s v="1"/>
    <s v="VentasInternas"/>
    <s v="1"/>
    <s v="Ventas Internas"/>
    <s v="17"/>
    <s v=""/>
    <x v="7"/>
    <s v="SFNET"/>
    <x v="3"/>
    <s v="BRASIL"/>
    <s v="DIRECTA"/>
    <n v="-3455.28"/>
    <n v="0"/>
    <n v="0"/>
    <n v="0"/>
    <n v="0"/>
    <n v="0"/>
    <n v="0"/>
    <n v="0"/>
    <n v="0"/>
    <n v="0"/>
    <n v="0"/>
    <n v="0"/>
    <n v="-3455.28"/>
    <n v="-17590.490000000002"/>
    <n v="0"/>
    <n v="0"/>
    <n v="0"/>
    <n v="0"/>
    <n v="0"/>
    <n v="0"/>
    <n v="0"/>
    <n v="0"/>
    <n v="0"/>
    <n v="0"/>
    <n v="0"/>
    <n v="-17590.490000000002"/>
  </r>
  <r>
    <x v="10"/>
    <s v="DATA PHARMA DE CHILE S.A.                "/>
    <x v="26"/>
    <s v="SFNET - USER LICENSE"/>
    <s v="411101"/>
    <s v="VENTAS"/>
    <s v="1"/>
    <s v="VentasInternas"/>
    <s v="1"/>
    <s v="Ventas Internas"/>
    <s v="17"/>
    <s v=""/>
    <x v="7"/>
    <s v="SFNET"/>
    <x v="12"/>
    <s v="CHILE"/>
    <s v="DIRECTA"/>
    <n v="0"/>
    <n v="-2394.48"/>
    <n v="0"/>
    <n v="0"/>
    <n v="0"/>
    <n v="0"/>
    <n v="0"/>
    <n v="0"/>
    <n v="0"/>
    <n v="0"/>
    <n v="0"/>
    <n v="0"/>
    <n v="-2394.48"/>
    <n v="0"/>
    <n v="-1904624"/>
    <n v="0"/>
    <n v="0"/>
    <n v="0"/>
    <n v="0"/>
    <n v="0"/>
    <n v="0"/>
    <n v="0"/>
    <n v="0"/>
    <n v="0"/>
    <n v="0"/>
    <n v="-1904624"/>
  </r>
  <r>
    <x v="11"/>
    <s v="PRESCRIPTION DATA PARAGUAY S.A.          "/>
    <x v="26"/>
    <s v="SFNET - USER LICENSE"/>
    <s v="411101"/>
    <s v="VENTAS"/>
    <s v="1"/>
    <s v="VentasInternas"/>
    <s v="1"/>
    <s v="Ventas Internas"/>
    <s v="17"/>
    <s v=""/>
    <x v="7"/>
    <s v="SFNET"/>
    <x v="7"/>
    <s v="PARAGUAY"/>
    <s v="DIREC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s v="DATA PHARMA DE CHILE S.A.                "/>
    <x v="26"/>
    <s v="SFNET - USER LICENSE"/>
    <s v="411101"/>
    <s v="VENTAS"/>
    <s v="1"/>
    <s v="VentasInternas"/>
    <s v="1"/>
    <s v="Ventas Internas"/>
    <s v="17"/>
    <s v=""/>
    <x v="5"/>
    <s v="SFNET2"/>
    <x v="12"/>
    <s v="CHILE"/>
    <s v="DIRECTA"/>
    <n v="-600"/>
    <n v="0"/>
    <n v="0"/>
    <n v="0"/>
    <n v="0"/>
    <n v="0"/>
    <n v="0"/>
    <n v="0"/>
    <n v="0"/>
    <n v="0"/>
    <n v="0"/>
    <n v="0"/>
    <n v="-600"/>
    <n v="-486222"/>
    <n v="0"/>
    <n v="0"/>
    <n v="0"/>
    <n v="0"/>
    <n v="0"/>
    <n v="0"/>
    <n v="0"/>
    <n v="0"/>
    <n v="0"/>
    <n v="0"/>
    <n v="0"/>
    <n v="-486222"/>
  </r>
  <r>
    <x v="6"/>
    <s v="CUPI                                     "/>
    <x v="26"/>
    <s v="SFNET - USER LICENSE"/>
    <s v="411103"/>
    <s v="VENTAS POR FACTURAR"/>
    <s v="2"/>
    <s v="Ventas Por facturar"/>
    <s v="2"/>
    <s v="Ventas Por facturar"/>
    <s v="17"/>
    <s v=""/>
    <x v="7"/>
    <s v="SFNET"/>
    <x v="3"/>
    <s v="BRASIL"/>
    <s v="DIRECTA"/>
    <n v="-23360"/>
    <n v="-24619"/>
    <n v="0"/>
    <n v="0"/>
    <n v="0"/>
    <n v="0"/>
    <n v="0"/>
    <n v="0"/>
    <n v="0"/>
    <n v="0"/>
    <n v="0"/>
    <n v="0"/>
    <n v="-47979"/>
    <n v="-23360"/>
    <n v="-24619"/>
    <n v="0"/>
    <n v="0"/>
    <n v="0"/>
    <n v="0"/>
    <n v="0"/>
    <n v="0"/>
    <n v="0"/>
    <n v="0"/>
    <n v="0"/>
    <n v="0"/>
    <n v="-47979"/>
  </r>
  <r>
    <x v="6"/>
    <s v="CUPI                                     "/>
    <x v="26"/>
    <s v="SFNET - USER LICENSE"/>
    <s v="411103"/>
    <s v="VENTAS POR FACTURAR"/>
    <s v="2"/>
    <s v="Ventas Por facturar"/>
    <s v="2"/>
    <s v="Ventas Por facturar"/>
    <s v="17"/>
    <s v=""/>
    <x v="7"/>
    <s v="SFNET"/>
    <x v="13"/>
    <s v="ESTADOS UNIDOS"/>
    <s v="DIRECTA"/>
    <n v="171600"/>
    <n v="-15600"/>
    <n v="0"/>
    <n v="0"/>
    <n v="0"/>
    <n v="0"/>
    <n v="0"/>
    <n v="0"/>
    <n v="0"/>
    <n v="0"/>
    <n v="0"/>
    <n v="0"/>
    <n v="156000"/>
    <n v="171600"/>
    <n v="-15600"/>
    <n v="0"/>
    <n v="0"/>
    <n v="0"/>
    <n v="0"/>
    <n v="0"/>
    <n v="0"/>
    <n v="0"/>
    <n v="0"/>
    <n v="0"/>
    <n v="0"/>
    <n v="156000"/>
  </r>
  <r>
    <x v="18"/>
    <s v="CLOSE UP USA                             "/>
    <x v="26"/>
    <s v="SFNET - USER LICENSE"/>
    <s v="411102"/>
    <s v="VENTAS DEL EXTERIOR"/>
    <s v="3"/>
    <s v="Ventas Externas"/>
    <s v="3"/>
    <s v="Ventas Externas"/>
    <s v="18"/>
    <s v=""/>
    <x v="7"/>
    <s v="SFNET"/>
    <x v="13"/>
    <s v="ESTADOS UNIDOS"/>
    <s v="DIRECTA"/>
    <n v="-187200"/>
    <n v="0"/>
    <n v="0"/>
    <n v="0"/>
    <n v="0"/>
    <n v="0"/>
    <n v="0"/>
    <n v="0"/>
    <n v="0"/>
    <n v="0"/>
    <n v="0"/>
    <n v="0"/>
    <n v="-187200"/>
    <n v="-187200"/>
    <n v="0"/>
    <n v="0"/>
    <n v="0"/>
    <n v="0"/>
    <n v="0"/>
    <n v="0"/>
    <n v="0"/>
    <n v="0"/>
    <n v="0"/>
    <n v="0"/>
    <n v="0"/>
    <n v="-187200"/>
  </r>
  <r>
    <x v="6"/>
    <s v="CUPI                                     "/>
    <x v="27"/>
    <s v="SFNET - ADDITIONAL MODULES"/>
    <s v="411103"/>
    <s v="VENTAS POR FACTURAR"/>
    <s v="2"/>
    <s v="Ventas Por facturar"/>
    <s v="2"/>
    <s v="Ventas Por facturar"/>
    <s v="17"/>
    <s v=""/>
    <x v="7"/>
    <s v="SFNET"/>
    <x v="13"/>
    <s v="ESTADOS UNIDOS"/>
    <s v="DIRECTA"/>
    <n v="7480"/>
    <n v="-680"/>
    <n v="0"/>
    <n v="0"/>
    <n v="0"/>
    <n v="0"/>
    <n v="0"/>
    <n v="0"/>
    <n v="0"/>
    <n v="0"/>
    <n v="0"/>
    <n v="0"/>
    <n v="6800"/>
    <n v="7480"/>
    <n v="-680"/>
    <n v="0"/>
    <n v="0"/>
    <n v="0"/>
    <n v="0"/>
    <n v="0"/>
    <n v="0"/>
    <n v="0"/>
    <n v="0"/>
    <n v="0"/>
    <n v="0"/>
    <n v="6800"/>
  </r>
  <r>
    <x v="18"/>
    <s v="CLOSE UP USA                             "/>
    <x v="27"/>
    <s v="SFNET - ADDITIONAL MODULES"/>
    <s v="411102"/>
    <s v="VENTAS DEL EXTERIOR"/>
    <s v="3"/>
    <s v="Ventas Externas"/>
    <s v="3"/>
    <s v="Ventas Externas"/>
    <s v="18"/>
    <s v=""/>
    <x v="7"/>
    <s v="SFNET"/>
    <x v="13"/>
    <s v="ESTADOS UNIDOS"/>
    <s v="DIRECTA"/>
    <n v="-8160"/>
    <n v="0"/>
    <n v="0"/>
    <n v="0"/>
    <n v="0"/>
    <n v="0"/>
    <n v="0"/>
    <n v="0"/>
    <n v="0"/>
    <n v="0"/>
    <n v="0"/>
    <n v="0"/>
    <n v="-8160"/>
    <n v="-8160"/>
    <n v="0"/>
    <n v="0"/>
    <n v="0"/>
    <n v="0"/>
    <n v="0"/>
    <n v="0"/>
    <n v="0"/>
    <n v="0"/>
    <n v="0"/>
    <n v="0"/>
    <n v="0"/>
    <n v="-8160"/>
  </r>
  <r>
    <x v="4"/>
    <s v="LEADER UP SISTEMAS LTDA                  "/>
    <x v="28"/>
    <s v="SFNET - DEVELOPMENTS"/>
    <s v="411101"/>
    <s v="VENTAS"/>
    <s v="1"/>
    <s v="VentasInternas"/>
    <s v="1"/>
    <s v="Ventas Internas"/>
    <s v="17"/>
    <s v=""/>
    <x v="7"/>
    <s v="SFNET"/>
    <x v="3"/>
    <s v="BRASIL"/>
    <s v="DIRECTA"/>
    <n v="0"/>
    <n v="-5928.07"/>
    <n v="0"/>
    <n v="0"/>
    <n v="0"/>
    <n v="0"/>
    <n v="0"/>
    <n v="0"/>
    <n v="0"/>
    <n v="0"/>
    <n v="0"/>
    <n v="0"/>
    <n v="-5928.07"/>
    <n v="0"/>
    <n v="-30970"/>
    <n v="0"/>
    <n v="0"/>
    <n v="0"/>
    <n v="0"/>
    <n v="0"/>
    <n v="0"/>
    <n v="0"/>
    <n v="0"/>
    <n v="0"/>
    <n v="0"/>
    <n v="-30970"/>
  </r>
  <r>
    <x v="6"/>
    <s v="CUPI                                     "/>
    <x v="28"/>
    <s v="SFNET - DEVELOPMENTS"/>
    <s v="411103"/>
    <s v="VENTAS POR FACTURAR"/>
    <s v="2"/>
    <s v="Ventas Por facturar"/>
    <s v="2"/>
    <s v="Ventas Por facturar"/>
    <s v="17"/>
    <s v=""/>
    <x v="7"/>
    <s v="SFNET"/>
    <x v="13"/>
    <s v="ESTADOS UNIDOS"/>
    <s v="DIRECTA"/>
    <n v="16500"/>
    <n v="-1500"/>
    <n v="0"/>
    <n v="0"/>
    <n v="0"/>
    <n v="0"/>
    <n v="0"/>
    <n v="0"/>
    <n v="0"/>
    <n v="0"/>
    <n v="0"/>
    <n v="0"/>
    <n v="15000"/>
    <n v="16500"/>
    <n v="-1500"/>
    <n v="0"/>
    <n v="0"/>
    <n v="0"/>
    <n v="0"/>
    <n v="0"/>
    <n v="0"/>
    <n v="0"/>
    <n v="0"/>
    <n v="0"/>
    <n v="0"/>
    <n v="15000"/>
  </r>
  <r>
    <x v="18"/>
    <s v="CLOSE UP USA                             "/>
    <x v="28"/>
    <s v="SFNET - DEVELOPMENTS"/>
    <s v="411102"/>
    <s v="VENTAS DEL EXTERIOR"/>
    <s v="3"/>
    <s v="Ventas Externas"/>
    <s v="3"/>
    <s v="Ventas Externas"/>
    <s v="18"/>
    <s v=""/>
    <x v="7"/>
    <s v="SFNET"/>
    <x v="13"/>
    <s v="ESTADOS UNIDOS"/>
    <s v="DIRECTA"/>
    <n v="-18000"/>
    <n v="0"/>
    <n v="0"/>
    <n v="0"/>
    <n v="0"/>
    <n v="0"/>
    <n v="0"/>
    <n v="0"/>
    <n v="0"/>
    <n v="0"/>
    <n v="0"/>
    <n v="0"/>
    <n v="-18000"/>
    <n v="-18000"/>
    <n v="0"/>
    <n v="0"/>
    <n v="0"/>
    <n v="0"/>
    <n v="0"/>
    <n v="0"/>
    <n v="0"/>
    <n v="0"/>
    <n v="0"/>
    <n v="0"/>
    <n v="0"/>
    <n v="-18000"/>
  </r>
  <r>
    <x v="11"/>
    <s v="PRESCRIPTION DATA PARAGUAY S.A.          "/>
    <x v="29"/>
    <s v="SFNET - HOSTING"/>
    <s v="411101"/>
    <s v="VENTAS"/>
    <s v="1"/>
    <s v="VentasInternas"/>
    <s v="1"/>
    <s v="Ventas Internas"/>
    <s v="17"/>
    <s v=""/>
    <x v="7"/>
    <s v="SFNET"/>
    <x v="7"/>
    <s v="PARAGUAY"/>
    <s v="DIREC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s v="CUPI                                     "/>
    <x v="29"/>
    <s v="SFNET - HOSTING"/>
    <s v="411103"/>
    <s v="VENTAS POR FACTURAR"/>
    <s v="2"/>
    <s v="Ventas Por facturar"/>
    <s v="2"/>
    <s v="Ventas Por facturar"/>
    <s v="17"/>
    <s v=""/>
    <x v="7"/>
    <s v="SFNET"/>
    <x v="13"/>
    <s v="ESTADOS UNIDOS"/>
    <s v="DIRECTA"/>
    <n v="49500"/>
    <n v="-4500"/>
    <n v="0"/>
    <n v="0"/>
    <n v="0"/>
    <n v="0"/>
    <n v="0"/>
    <n v="0"/>
    <n v="0"/>
    <n v="0"/>
    <n v="0"/>
    <n v="0"/>
    <n v="45000"/>
    <n v="49500"/>
    <n v="-4500"/>
    <n v="0"/>
    <n v="0"/>
    <n v="0"/>
    <n v="0"/>
    <n v="0"/>
    <n v="0"/>
    <n v="0"/>
    <n v="0"/>
    <n v="0"/>
    <n v="0"/>
    <n v="45000"/>
  </r>
  <r>
    <x v="18"/>
    <s v="CLOSE UP USA                             "/>
    <x v="29"/>
    <s v="SFNET - HOSTING"/>
    <s v="411102"/>
    <s v="VENTAS DEL EXTERIOR"/>
    <s v="3"/>
    <s v="Ventas Externas"/>
    <s v="3"/>
    <s v="Ventas Externas"/>
    <s v="18"/>
    <s v=""/>
    <x v="7"/>
    <s v="SFNET"/>
    <x v="13"/>
    <s v="ESTADOS UNIDOS"/>
    <s v="DIRECTA"/>
    <n v="-54000"/>
    <n v="0"/>
    <n v="0"/>
    <n v="0"/>
    <n v="0"/>
    <n v="0"/>
    <n v="0"/>
    <n v="0"/>
    <n v="0"/>
    <n v="0"/>
    <n v="0"/>
    <n v="0"/>
    <n v="-54000"/>
    <n v="-54000"/>
    <n v="0"/>
    <n v="0"/>
    <n v="0"/>
    <n v="0"/>
    <n v="0"/>
    <n v="0"/>
    <n v="0"/>
    <n v="0"/>
    <n v="0"/>
    <n v="0"/>
    <n v="0"/>
    <n v="-54000"/>
  </r>
  <r>
    <x v="6"/>
    <s v="CUPI                                     "/>
    <x v="30"/>
    <s v="SFNET - HELP DESK"/>
    <s v="411103"/>
    <s v="VENTAS POR FACTURAR"/>
    <s v="2"/>
    <s v="Ventas Por facturar"/>
    <s v="2"/>
    <s v="Ventas Por facturar"/>
    <s v="17"/>
    <s v=""/>
    <x v="7"/>
    <s v="SFNET"/>
    <x v="3"/>
    <s v="BRASIL"/>
    <s v="DIRECTA"/>
    <n v="-13270"/>
    <n v="-13270"/>
    <n v="0"/>
    <n v="0"/>
    <n v="0"/>
    <n v="0"/>
    <n v="0"/>
    <n v="0"/>
    <n v="0"/>
    <n v="0"/>
    <n v="0"/>
    <n v="0"/>
    <n v="-26540"/>
    <n v="-13270"/>
    <n v="-13270"/>
    <n v="0"/>
    <n v="0"/>
    <n v="0"/>
    <n v="0"/>
    <n v="0"/>
    <n v="0"/>
    <n v="0"/>
    <n v="0"/>
    <n v="0"/>
    <n v="0"/>
    <n v="-26540"/>
  </r>
  <r>
    <x v="6"/>
    <s v="CUPI                                     "/>
    <x v="31"/>
    <s v="SFNET - SERVICIOS"/>
    <s v="411103"/>
    <s v="VENTAS POR FACTURAR"/>
    <s v="2"/>
    <s v="Ventas Por facturar"/>
    <s v="2"/>
    <s v="Ventas Por facturar"/>
    <s v="17"/>
    <s v=""/>
    <x v="7"/>
    <s v="SFNET"/>
    <x v="3"/>
    <s v="BRASIL"/>
    <s v="DIRECTA"/>
    <n v="-1500"/>
    <n v="-1500"/>
    <n v="0"/>
    <n v="0"/>
    <n v="0"/>
    <n v="0"/>
    <n v="0"/>
    <n v="0"/>
    <n v="0"/>
    <n v="0"/>
    <n v="0"/>
    <n v="0"/>
    <n v="-3000"/>
    <n v="-1500"/>
    <n v="-1500"/>
    <n v="0"/>
    <n v="0"/>
    <n v="0"/>
    <n v="0"/>
    <n v="0"/>
    <n v="0"/>
    <n v="0"/>
    <n v="0"/>
    <n v="0"/>
    <n v="0"/>
    <n v="-3000"/>
  </r>
  <r>
    <x v="3"/>
    <s v="PHARMA MARKET                            "/>
    <x v="32"/>
    <s v="SFNETREPS - IMPLEMENTATION"/>
    <s v="411101"/>
    <s v="VENTAS"/>
    <s v="1"/>
    <s v="VentasInternas"/>
    <s v="1"/>
    <s v="Ventas Internas"/>
    <s v="17"/>
    <s v=""/>
    <x v="5"/>
    <s v="SFNET2"/>
    <x v="2"/>
    <s v="COLOMBIA"/>
    <s v="DIRECTA"/>
    <n v="-385.77"/>
    <n v="-356.52"/>
    <n v="0"/>
    <n v="0"/>
    <n v="0"/>
    <n v="0"/>
    <n v="0"/>
    <n v="0"/>
    <n v="0"/>
    <n v="0"/>
    <n v="0"/>
    <n v="0"/>
    <n v="-742.29"/>
    <n v="-1753713.6"/>
    <n v="-1753713.6"/>
    <n v="0"/>
    <n v="0"/>
    <n v="0"/>
    <n v="0"/>
    <n v="0"/>
    <n v="0"/>
    <n v="0"/>
    <n v="0"/>
    <n v="0"/>
    <n v="0"/>
    <n v="-3507427.2"/>
  </r>
  <r>
    <x v="16"/>
    <s v="PRESCRIPTION DATA ECUADOR S.A.           "/>
    <x v="33"/>
    <s v="SFNETREPS - USER LICENSE"/>
    <s v="411101"/>
    <s v="VENTAS"/>
    <s v="1"/>
    <s v="VentasInternas"/>
    <s v="1"/>
    <s v="Ventas Internas"/>
    <s v="17"/>
    <s v=""/>
    <x v="5"/>
    <s v="SFNET2"/>
    <x v="4"/>
    <s v="ECUADOR"/>
    <s v="DIRECTA"/>
    <n v="-5741"/>
    <n v="-6649"/>
    <n v="0"/>
    <n v="0"/>
    <n v="0"/>
    <n v="0"/>
    <n v="0"/>
    <n v="0"/>
    <n v="0"/>
    <n v="0"/>
    <n v="0"/>
    <n v="0"/>
    <n v="-12390"/>
    <n v="-5741"/>
    <n v="-6649"/>
    <n v="0"/>
    <n v="0"/>
    <n v="0"/>
    <n v="0"/>
    <n v="0"/>
    <n v="0"/>
    <n v="0"/>
    <n v="0"/>
    <n v="0"/>
    <n v="0"/>
    <n v="-12390"/>
  </r>
  <r>
    <x v="10"/>
    <s v="DATA PHARMA DE CHILE S.A.                "/>
    <x v="33"/>
    <s v="SFNETREPS - USER LICENSE"/>
    <s v="411101"/>
    <s v="VENTAS"/>
    <s v="1"/>
    <s v="VentasInternas"/>
    <s v="1"/>
    <s v="Ventas Internas"/>
    <s v="17"/>
    <s v=""/>
    <x v="7"/>
    <s v="SFNET"/>
    <x v="12"/>
    <s v="CHILE"/>
    <s v="DIRECTA"/>
    <n v="-1305"/>
    <n v="0"/>
    <n v="0"/>
    <n v="0"/>
    <n v="0"/>
    <n v="0"/>
    <n v="0"/>
    <n v="0"/>
    <n v="0"/>
    <n v="0"/>
    <n v="0"/>
    <n v="0"/>
    <n v="-1305"/>
    <n v="-1057533"/>
    <n v="0"/>
    <n v="0"/>
    <n v="0"/>
    <n v="0"/>
    <n v="0"/>
    <n v="0"/>
    <n v="0"/>
    <n v="0"/>
    <n v="0"/>
    <n v="0"/>
    <n v="0"/>
    <n v="-1057533"/>
  </r>
  <r>
    <x v="10"/>
    <s v="DATA PHARMA DE CHILE S.A.                "/>
    <x v="33"/>
    <s v="SFNETREPS - USER LICENSE"/>
    <s v="411101"/>
    <s v="VENTAS"/>
    <s v="1"/>
    <s v="VentasInternas"/>
    <s v="1"/>
    <s v="Ventas Internas"/>
    <s v="17"/>
    <s v=""/>
    <x v="8"/>
    <s v="CONSULTORIA"/>
    <x v="12"/>
    <s v="CHILE"/>
    <s v="DIRECTA"/>
    <n v="-4589"/>
    <n v="0"/>
    <n v="0"/>
    <n v="0"/>
    <n v="0"/>
    <n v="0"/>
    <n v="0"/>
    <n v="0"/>
    <n v="0"/>
    <n v="0"/>
    <n v="0"/>
    <n v="0"/>
    <n v="-4589"/>
    <n v="-3825195"/>
    <n v="0"/>
    <n v="0"/>
    <n v="0"/>
    <n v="0"/>
    <n v="0"/>
    <n v="0"/>
    <n v="0"/>
    <n v="0"/>
    <n v="0"/>
    <n v="0"/>
    <n v="0"/>
    <n v="-3825195"/>
  </r>
  <r>
    <x v="17"/>
    <s v="LIDER FILE S.A.                          "/>
    <x v="33"/>
    <s v="SFNETREPS - USER LICENSE"/>
    <s v="411101"/>
    <s v="VENTAS"/>
    <s v="1"/>
    <s v="VentasInternas"/>
    <s v="1"/>
    <s v="Ventas Internas"/>
    <s v="17"/>
    <s v=""/>
    <x v="5"/>
    <s v="SFNET2"/>
    <x v="11"/>
    <s v="ARGENTINA"/>
    <s v="DIRECTA"/>
    <n v="-2931.47"/>
    <n v="-2746.44"/>
    <n v="0"/>
    <n v="0"/>
    <n v="0"/>
    <n v="0"/>
    <n v="0"/>
    <n v="0"/>
    <n v="0"/>
    <n v="0"/>
    <n v="0"/>
    <n v="0"/>
    <n v="-5677.91"/>
    <n v="-554780.6"/>
    <n v="-554780.6"/>
    <n v="0"/>
    <n v="0"/>
    <n v="0"/>
    <n v="0"/>
    <n v="0"/>
    <n v="0"/>
    <n v="0"/>
    <n v="0"/>
    <n v="0"/>
    <n v="0"/>
    <n v="-1109561.2"/>
  </r>
  <r>
    <x v="6"/>
    <s v="CUPI                                     "/>
    <x v="33"/>
    <s v="SFNETREPS - USER LICENSE"/>
    <s v="411105"/>
    <s v="INGRESOS DIFERIDOS"/>
    <s v="1"/>
    <s v="VentasInternas"/>
    <s v="1"/>
    <s v="Ventas Internas"/>
    <s v="17"/>
    <s v=""/>
    <x v="5"/>
    <s v="SFNET2"/>
    <x v="6"/>
    <s v="MEXICO"/>
    <s v="DIRECTA"/>
    <n v="53786.46"/>
    <n v="54872.27"/>
    <n v="0"/>
    <n v="0"/>
    <n v="0"/>
    <n v="0"/>
    <n v="0"/>
    <n v="0"/>
    <n v="0"/>
    <n v="0"/>
    <n v="0"/>
    <n v="0"/>
    <n v="108658.73"/>
    <n v="53786.46"/>
    <n v="54872.27"/>
    <n v="0"/>
    <n v="0"/>
    <n v="0"/>
    <n v="0"/>
    <n v="0"/>
    <n v="0"/>
    <n v="0"/>
    <n v="0"/>
    <n v="0"/>
    <n v="0"/>
    <n v="108658.73"/>
  </r>
  <r>
    <x v="6"/>
    <s v="CUPI                                     "/>
    <x v="33"/>
    <s v="SFNETREPS - USER LICENSE"/>
    <s v="411105"/>
    <s v="INGRESOS DIFERIDOS"/>
    <s v="1"/>
    <s v="VentasInternas"/>
    <s v="1"/>
    <s v="Ventas Internas"/>
    <s v="17"/>
    <s v=""/>
    <x v="5"/>
    <s v="SFNET2"/>
    <x v="10"/>
    <s v="PERU"/>
    <s v="DIRECTA"/>
    <n v="0"/>
    <n v="1000.17"/>
    <n v="0"/>
    <n v="0"/>
    <n v="0"/>
    <n v="0"/>
    <n v="0"/>
    <n v="0"/>
    <n v="0"/>
    <n v="0"/>
    <n v="0"/>
    <n v="0"/>
    <n v="1000.17"/>
    <n v="0"/>
    <n v="1000.17"/>
    <n v="0"/>
    <n v="0"/>
    <n v="0"/>
    <n v="0"/>
    <n v="0"/>
    <n v="0"/>
    <n v="0"/>
    <n v="0"/>
    <n v="0"/>
    <n v="0"/>
    <n v="1000.17"/>
  </r>
  <r>
    <x v="6"/>
    <s v="CUPI                                     "/>
    <x v="33"/>
    <s v="SFNETREPS - USER LICENSE"/>
    <s v="411101"/>
    <s v="VENTAS"/>
    <s v="1"/>
    <s v="VentasInternas"/>
    <s v="1"/>
    <s v="Ventas Internas"/>
    <s v="17"/>
    <s v=""/>
    <x v="5"/>
    <s v="SFNET2"/>
    <x v="4"/>
    <s v="ECUADOR"/>
    <s v="DIRECTA"/>
    <n v="12657.33"/>
    <n v="-1801.4"/>
    <n v="0"/>
    <n v="0"/>
    <n v="0"/>
    <n v="0"/>
    <n v="0"/>
    <n v="0"/>
    <n v="0"/>
    <n v="0"/>
    <n v="0"/>
    <n v="0"/>
    <n v="10855.93"/>
    <n v="12657.33"/>
    <n v="-1801.4"/>
    <n v="0"/>
    <n v="0"/>
    <n v="0"/>
    <n v="0"/>
    <n v="0"/>
    <n v="0"/>
    <n v="0"/>
    <n v="0"/>
    <n v="0"/>
    <n v="0"/>
    <n v="10855.93"/>
  </r>
  <r>
    <x v="3"/>
    <s v="PHARMA MARKET                            "/>
    <x v="33"/>
    <s v="SFNETREPS - USER LICENSE"/>
    <s v="411101"/>
    <s v="VENTAS"/>
    <s v="1"/>
    <s v="VentasInternas"/>
    <s v="1"/>
    <s v="Ventas Internas"/>
    <s v="17"/>
    <s v=""/>
    <x v="5"/>
    <s v="SFNET2"/>
    <x v="4"/>
    <s v="ECUADOR"/>
    <s v="DIRECTA"/>
    <n v="-1709.01"/>
    <n v="-1687.82"/>
    <n v="0"/>
    <n v="0"/>
    <n v="0"/>
    <n v="0"/>
    <n v="0"/>
    <n v="0"/>
    <n v="0"/>
    <n v="0"/>
    <n v="0"/>
    <n v="0"/>
    <n v="-3396.83"/>
    <n v="-7777745.9100000001"/>
    <n v="-8355311.4800000004"/>
    <n v="0"/>
    <n v="0"/>
    <n v="0"/>
    <n v="0"/>
    <n v="0"/>
    <n v="0"/>
    <n v="0"/>
    <n v="0"/>
    <n v="0"/>
    <n v="0"/>
    <n v="-16133057.390000001"/>
  </r>
  <r>
    <x v="15"/>
    <s v="PHARMA DATA MEXICO, S.A. DE C.V.         "/>
    <x v="33"/>
    <s v="SFNETREPS - USER LICENSE"/>
    <s v="411105"/>
    <s v="INGRESOS DIFERIDOS"/>
    <s v="1"/>
    <s v="VentasInternas"/>
    <s v="1"/>
    <s v="Ventas Internas"/>
    <s v="17"/>
    <s v=""/>
    <x v="5"/>
    <s v="SFNET2"/>
    <x v="10"/>
    <s v="PERU"/>
    <s v="DIRECTA"/>
    <n v="0"/>
    <n v="-1000.17"/>
    <n v="0"/>
    <n v="0"/>
    <n v="0"/>
    <n v="0"/>
    <n v="0"/>
    <n v="0"/>
    <n v="0"/>
    <n v="0"/>
    <n v="0"/>
    <n v="0"/>
    <n v="-1000.17"/>
    <n v="0"/>
    <n v="-18411.009999999998"/>
    <n v="0"/>
    <n v="0"/>
    <n v="0"/>
    <n v="0"/>
    <n v="0"/>
    <n v="0"/>
    <n v="0"/>
    <n v="0"/>
    <n v="0"/>
    <n v="0"/>
    <n v="-18411.009999999998"/>
  </r>
  <r>
    <x v="15"/>
    <s v="PHARMA DATA MEXICO, S.A. DE C.V.         "/>
    <x v="33"/>
    <s v="SFNETREPS - USER LICENSE"/>
    <s v="411105"/>
    <s v="INGRESOS DIFERIDOS"/>
    <s v="1"/>
    <s v="VentasInternas"/>
    <s v="1"/>
    <s v="Ventas Internas"/>
    <s v="17"/>
    <s v=""/>
    <x v="5"/>
    <s v="SFNET2"/>
    <x v="6"/>
    <s v="MEXICO"/>
    <s v="DIRECTA"/>
    <n v="-53786.46"/>
    <n v="-54872.27"/>
    <n v="0"/>
    <n v="0"/>
    <n v="0"/>
    <n v="0"/>
    <n v="0"/>
    <n v="0"/>
    <n v="0"/>
    <n v="0"/>
    <n v="0"/>
    <n v="0"/>
    <n v="-108658.73"/>
    <n v="-1010072.99"/>
    <n v="-1010072.99"/>
    <n v="0"/>
    <n v="0"/>
    <n v="0"/>
    <n v="0"/>
    <n v="0"/>
    <n v="0"/>
    <n v="0"/>
    <n v="0"/>
    <n v="0"/>
    <n v="0"/>
    <n v="-2020145.98"/>
  </r>
  <r>
    <x v="3"/>
    <s v="PHARMA MARKET                            "/>
    <x v="33"/>
    <s v="SFNETREPS - USER LICENSE"/>
    <s v="411101"/>
    <s v="VENTAS"/>
    <s v="1"/>
    <s v="VentasInternas"/>
    <s v="1"/>
    <s v="Ventas Internas"/>
    <s v="17"/>
    <s v=""/>
    <x v="5"/>
    <s v="SFNET2"/>
    <x v="5"/>
    <s v="CENTROAMERICA"/>
    <s v="DIRECTA"/>
    <n v="-4263.55"/>
    <n v="-4307.16"/>
    <n v="0"/>
    <n v="0"/>
    <n v="0"/>
    <n v="0"/>
    <n v="0"/>
    <n v="0"/>
    <n v="0"/>
    <n v="0"/>
    <n v="0"/>
    <n v="0"/>
    <n v="-8570.7099999999991"/>
    <n v="-19969888.16"/>
    <n v="-20888278.710000001"/>
    <n v="0"/>
    <n v="0"/>
    <n v="0"/>
    <n v="0"/>
    <n v="0"/>
    <n v="0"/>
    <n v="0"/>
    <n v="0"/>
    <n v="0"/>
    <n v="0"/>
    <n v="-40858166.869999997"/>
  </r>
  <r>
    <x v="9"/>
    <s v="PRESCRIPTION DATA BOLVIA LTDA            "/>
    <x v="33"/>
    <s v="SFNETREPS - USER LICENSE"/>
    <s v="411101"/>
    <s v="VENTAS"/>
    <s v="1"/>
    <s v="VentasInternas"/>
    <s v="1"/>
    <s v="Ventas Internas"/>
    <s v="17"/>
    <s v=""/>
    <x v="5"/>
    <s v="SFNET2"/>
    <x v="9"/>
    <s v="BOLIVIA"/>
    <s v="DIRECTA"/>
    <n v="-360"/>
    <n v="-360"/>
    <n v="0"/>
    <n v="0"/>
    <n v="0"/>
    <n v="0"/>
    <n v="0"/>
    <n v="0"/>
    <n v="0"/>
    <n v="0"/>
    <n v="0"/>
    <n v="0"/>
    <n v="-720"/>
    <n v="-2506"/>
    <n v="-2505.6"/>
    <n v="0"/>
    <n v="0"/>
    <n v="0"/>
    <n v="0"/>
    <n v="0"/>
    <n v="0"/>
    <n v="0"/>
    <n v="0"/>
    <n v="0"/>
    <n v="0"/>
    <n v="-5011.6000000000004"/>
  </r>
  <r>
    <x v="11"/>
    <s v="PRESCRIPTION DATA PARAGUAY S.A.          "/>
    <x v="33"/>
    <s v="SFNETREPS - USER LICENSE"/>
    <s v="411101"/>
    <s v="VENTAS"/>
    <s v="1"/>
    <s v="VentasInternas"/>
    <s v="1"/>
    <s v="Ventas Internas"/>
    <s v="17"/>
    <s v=""/>
    <x v="5"/>
    <s v="SFNET2"/>
    <x v="7"/>
    <s v="PARAGUAY"/>
    <s v="DIRECTA"/>
    <n v="-4257.16"/>
    <n v="-4857.3100000000004"/>
    <n v="0"/>
    <n v="0"/>
    <n v="0"/>
    <n v="0"/>
    <n v="0"/>
    <n v="0"/>
    <n v="0"/>
    <n v="0"/>
    <n v="0"/>
    <n v="0"/>
    <n v="-9114.4699999999993"/>
    <n v="-31490755"/>
    <n v="-35493116"/>
    <n v="0"/>
    <n v="0"/>
    <n v="0"/>
    <n v="0"/>
    <n v="0"/>
    <n v="0"/>
    <n v="0"/>
    <n v="0"/>
    <n v="0"/>
    <n v="0"/>
    <n v="-66983871"/>
  </r>
  <r>
    <x v="11"/>
    <s v="PRESCRIPTION DATA PARAGUAY S.A.          "/>
    <x v="33"/>
    <s v="SFNETREPS - USER LICENSE"/>
    <s v="411101"/>
    <s v="VENTAS"/>
    <s v="1"/>
    <s v="VentasInternas"/>
    <s v="1"/>
    <s v="Ventas Internas"/>
    <s v="17"/>
    <s v=""/>
    <x v="5"/>
    <s v="SFNET2"/>
    <x v="8"/>
    <s v="URUGUAY"/>
    <s v="DIRECTA"/>
    <n v="0"/>
    <n v="-240"/>
    <n v="0"/>
    <n v="0"/>
    <n v="0"/>
    <n v="0"/>
    <n v="0"/>
    <n v="0"/>
    <n v="0"/>
    <n v="0"/>
    <n v="0"/>
    <n v="0"/>
    <n v="-240"/>
    <n v="0"/>
    <n v="-1750892"/>
    <n v="0"/>
    <n v="0"/>
    <n v="0"/>
    <n v="0"/>
    <n v="0"/>
    <n v="0"/>
    <n v="0"/>
    <n v="0"/>
    <n v="0"/>
    <n v="0"/>
    <n v="-1750892"/>
  </r>
  <r>
    <x v="12"/>
    <s v="PRESCRIPTION DATA DE URUGUAY S.A.        "/>
    <x v="33"/>
    <s v="SFNETREPS - USER LICENSE"/>
    <s v="411101"/>
    <s v="VENTAS"/>
    <s v="1"/>
    <s v="VentasInternas"/>
    <s v="1"/>
    <s v="Ventas Internas"/>
    <s v="17"/>
    <s v=""/>
    <x v="5"/>
    <s v="SFNET2"/>
    <x v="8"/>
    <s v="URUGUAY"/>
    <s v="DIRECTA"/>
    <n v="-6740.38"/>
    <n v="-4240.88"/>
    <n v="0"/>
    <n v="0"/>
    <n v="0"/>
    <n v="0"/>
    <n v="0"/>
    <n v="0"/>
    <n v="0"/>
    <n v="0"/>
    <n v="0"/>
    <n v="0"/>
    <n v="-10981.26"/>
    <n v="-264499.25"/>
    <n v="-167811.62"/>
    <n v="0"/>
    <n v="0"/>
    <n v="0"/>
    <n v="0"/>
    <n v="0"/>
    <n v="0"/>
    <n v="0"/>
    <n v="0"/>
    <n v="0"/>
    <n v="0"/>
    <n v="-432310.87"/>
  </r>
  <r>
    <x v="3"/>
    <s v="PHARMA MARKET                            "/>
    <x v="33"/>
    <s v="SFNETREPS - USER LICENSE"/>
    <s v="411101"/>
    <s v="VENTAS"/>
    <s v="1"/>
    <s v="VentasInternas"/>
    <s v="1"/>
    <s v="Ventas Internas"/>
    <s v="17"/>
    <s v=""/>
    <x v="5"/>
    <s v="SFNET2"/>
    <x v="2"/>
    <s v="COLOMBIA"/>
    <s v="DIRECTA"/>
    <n v="-22126.37"/>
    <n v="-21080.28"/>
    <n v="0"/>
    <n v="0"/>
    <n v="0"/>
    <n v="0"/>
    <n v="0"/>
    <n v="0"/>
    <n v="0"/>
    <n v="0"/>
    <n v="0"/>
    <n v="0"/>
    <n v="-43206.65"/>
    <n v="-101377879.73"/>
    <n v="-104018303.2"/>
    <n v="0"/>
    <n v="0"/>
    <n v="0"/>
    <n v="0"/>
    <n v="0"/>
    <n v="0"/>
    <n v="0"/>
    <n v="0"/>
    <n v="0"/>
    <n v="0"/>
    <n v="-205396182.93000001"/>
  </r>
  <r>
    <x v="10"/>
    <s v="DATA PHARMA DE CHILE S.A.                "/>
    <x v="33"/>
    <s v="SFNETREPS - USER LICENSE"/>
    <s v="411101"/>
    <s v="VENTAS"/>
    <s v="1"/>
    <s v="VentasInternas"/>
    <s v="1"/>
    <s v="Ventas Internas"/>
    <s v="17"/>
    <s v=""/>
    <x v="5"/>
    <s v="SFNET2"/>
    <x v="12"/>
    <s v="CHILE"/>
    <s v="DIRECTA"/>
    <n v="0"/>
    <n v="-5907"/>
    <n v="0"/>
    <n v="0"/>
    <n v="0"/>
    <n v="0"/>
    <n v="0"/>
    <n v="0"/>
    <n v="0"/>
    <n v="0"/>
    <n v="0"/>
    <n v="0"/>
    <n v="-5907"/>
    <n v="0"/>
    <n v="-4669859"/>
    <n v="0"/>
    <n v="0"/>
    <n v="0"/>
    <n v="0"/>
    <n v="0"/>
    <n v="0"/>
    <n v="0"/>
    <n v="0"/>
    <n v="0"/>
    <n v="0"/>
    <n v="-4669859"/>
  </r>
  <r>
    <x v="0"/>
    <s v="PRESCRIPTION DATA DEL PERU S.A.C.        "/>
    <x v="33"/>
    <s v="SFNETREPS - USER LICENSE"/>
    <s v="411101"/>
    <s v="VENTAS"/>
    <s v="1"/>
    <s v="VentasInternas"/>
    <s v="1"/>
    <s v="Ventas Internas"/>
    <s v="17"/>
    <s v=""/>
    <x v="5"/>
    <s v="SFNET2"/>
    <x v="5"/>
    <s v="CENTROAMERICA"/>
    <s v="DIRECTA"/>
    <n v="-1400"/>
    <n v="-1400"/>
    <n v="0"/>
    <n v="0"/>
    <n v="0"/>
    <n v="0"/>
    <n v="0"/>
    <n v="0"/>
    <n v="0"/>
    <n v="0"/>
    <n v="0"/>
    <n v="0"/>
    <n v="-2800"/>
    <n v="-5350.8"/>
    <n v="-5370.4"/>
    <n v="0"/>
    <n v="0"/>
    <n v="0"/>
    <n v="0"/>
    <n v="0"/>
    <n v="0"/>
    <n v="0"/>
    <n v="0"/>
    <n v="0"/>
    <n v="0"/>
    <n v="-10721.2"/>
  </r>
  <r>
    <x v="0"/>
    <s v="PRESCRIPTION DATA DEL PERU S.A.C.        "/>
    <x v="33"/>
    <s v="SFNETREPS - USER LICENSE"/>
    <s v="411101"/>
    <s v="VENTAS"/>
    <s v="1"/>
    <s v="VentasInternas"/>
    <s v="1"/>
    <s v="Ventas Internas"/>
    <s v="17"/>
    <s v=""/>
    <x v="5"/>
    <s v="SFNET2"/>
    <x v="10"/>
    <s v="PERU"/>
    <s v="DIRECTA"/>
    <n v="-2291.56"/>
    <n v="-2291.56"/>
    <n v="0"/>
    <n v="0"/>
    <n v="0"/>
    <n v="0"/>
    <n v="0"/>
    <n v="0"/>
    <n v="0"/>
    <n v="0"/>
    <n v="0"/>
    <n v="0"/>
    <n v="-4583.12"/>
    <n v="-8758.34"/>
    <n v="-8790.43"/>
    <n v="0"/>
    <n v="0"/>
    <n v="0"/>
    <n v="0"/>
    <n v="0"/>
    <n v="0"/>
    <n v="0"/>
    <n v="0"/>
    <n v="0"/>
    <n v="0"/>
    <n v="-17548.77"/>
  </r>
  <r>
    <x v="6"/>
    <s v="CUPI                                     "/>
    <x v="33"/>
    <s v="SFNETREPS - USER LICENSE"/>
    <s v="411103"/>
    <s v="VENTAS POR FACTURAR"/>
    <s v="2"/>
    <s v="Ventas Por facturar"/>
    <s v="2"/>
    <s v="Ventas Por facturar"/>
    <s v="17"/>
    <s v=""/>
    <x v="5"/>
    <s v="SFNET2"/>
    <x v="12"/>
    <s v="CHILE"/>
    <s v="DIRECTA"/>
    <n v="24370.81"/>
    <n v="-6178.69"/>
    <n v="0"/>
    <n v="0"/>
    <n v="0"/>
    <n v="0"/>
    <n v="0"/>
    <n v="0"/>
    <n v="0"/>
    <n v="0"/>
    <n v="0"/>
    <n v="0"/>
    <n v="18192.12"/>
    <n v="24370.81"/>
    <n v="-6178.69"/>
    <n v="0"/>
    <n v="0"/>
    <n v="0"/>
    <n v="0"/>
    <n v="0"/>
    <n v="0"/>
    <n v="0"/>
    <n v="0"/>
    <n v="0"/>
    <n v="0"/>
    <n v="18192.12"/>
  </r>
  <r>
    <x v="6"/>
    <s v="CUPI                                     "/>
    <x v="33"/>
    <s v="SFNETREPS - USER LICENSE"/>
    <s v="411103"/>
    <s v="VENTAS POR FACTURAR"/>
    <s v="2"/>
    <s v="Ventas Por facturar"/>
    <s v="2"/>
    <s v="Ventas Por facturar"/>
    <s v="17"/>
    <s v=""/>
    <x v="5"/>
    <s v="SFNET2"/>
    <x v="10"/>
    <s v="PERU"/>
    <s v="DIRECTA"/>
    <n v="11757.08"/>
    <n v="-1131.8499999999999"/>
    <n v="0"/>
    <n v="0"/>
    <n v="0"/>
    <n v="0"/>
    <n v="0"/>
    <n v="0"/>
    <n v="0"/>
    <n v="0"/>
    <n v="0"/>
    <n v="0"/>
    <n v="10625.23"/>
    <n v="11757.08"/>
    <n v="-1131.8499999999999"/>
    <n v="0"/>
    <n v="0"/>
    <n v="0"/>
    <n v="0"/>
    <n v="0"/>
    <n v="0"/>
    <n v="0"/>
    <n v="0"/>
    <n v="0"/>
    <n v="0"/>
    <n v="10625.23"/>
  </r>
  <r>
    <x v="6"/>
    <s v="CUPI                                     "/>
    <x v="33"/>
    <s v="SFNETREPS - USER LICENSE"/>
    <s v="411103"/>
    <s v="VENTAS POR FACTURAR"/>
    <s v="2"/>
    <s v="Ventas Por facturar"/>
    <s v="2"/>
    <s v="Ventas Por facturar"/>
    <s v="17"/>
    <s v=""/>
    <x v="5"/>
    <s v="SFNET2"/>
    <x v="7"/>
    <s v="PARAGUAY"/>
    <s v="DIRECTA"/>
    <n v="-767.33"/>
    <n v="-367.34"/>
    <n v="0"/>
    <n v="0"/>
    <n v="0"/>
    <n v="0"/>
    <n v="0"/>
    <n v="0"/>
    <n v="0"/>
    <n v="0"/>
    <n v="0"/>
    <n v="0"/>
    <n v="-1134.67"/>
    <n v="-767.34"/>
    <n v="-367.34"/>
    <n v="0"/>
    <n v="0"/>
    <n v="0"/>
    <n v="0"/>
    <n v="0"/>
    <n v="0"/>
    <n v="0"/>
    <n v="0"/>
    <n v="0"/>
    <n v="0"/>
    <n v="-1134.68"/>
  </r>
  <r>
    <x v="6"/>
    <s v="CUPI                                     "/>
    <x v="33"/>
    <s v="SFNETREPS - USER LICENSE"/>
    <s v="411103"/>
    <s v="VENTAS POR FACTURAR"/>
    <s v="2"/>
    <s v="Ventas Por facturar"/>
    <s v="2"/>
    <s v="Ventas Por facturar"/>
    <s v="17"/>
    <s v=""/>
    <x v="5"/>
    <s v="SFNET2"/>
    <x v="5"/>
    <s v="CENTROAMERICA"/>
    <s v="DIRECTA"/>
    <n v="38869.15"/>
    <n v="-2427.67"/>
    <n v="0"/>
    <n v="0"/>
    <n v="0"/>
    <n v="0"/>
    <n v="0"/>
    <n v="0"/>
    <n v="0"/>
    <n v="0"/>
    <n v="0"/>
    <n v="0"/>
    <n v="36441.480000000003"/>
    <n v="38869.15"/>
    <n v="-2427.67"/>
    <n v="0"/>
    <n v="0"/>
    <n v="0"/>
    <n v="0"/>
    <n v="0"/>
    <n v="0"/>
    <n v="0"/>
    <n v="0"/>
    <n v="0"/>
    <n v="0"/>
    <n v="36441.480000000003"/>
  </r>
  <r>
    <x v="6"/>
    <s v="CUPI                                     "/>
    <x v="33"/>
    <s v="SFNETREPS - USER LICENSE"/>
    <s v="411103"/>
    <s v="VENTAS POR FACTURAR"/>
    <s v="2"/>
    <s v="Ventas Por facturar"/>
    <s v="2"/>
    <s v="Ventas Por facturar"/>
    <s v="17"/>
    <s v=""/>
    <x v="5"/>
    <s v="SFNET2"/>
    <x v="6"/>
    <s v="MEXICO"/>
    <s v="DIRECTA"/>
    <n v="-2238"/>
    <n v="-48335"/>
    <n v="0"/>
    <n v="0"/>
    <n v="0"/>
    <n v="0"/>
    <n v="0"/>
    <n v="0"/>
    <n v="0"/>
    <n v="0"/>
    <n v="0"/>
    <n v="0"/>
    <n v="-50573"/>
    <n v="-2238"/>
    <n v="-48335"/>
    <n v="0"/>
    <n v="0"/>
    <n v="0"/>
    <n v="0"/>
    <n v="0"/>
    <n v="0"/>
    <n v="0"/>
    <n v="0"/>
    <n v="0"/>
    <n v="0"/>
    <n v="-50573"/>
  </r>
  <r>
    <x v="7"/>
    <s v="CUP AC ARG                               "/>
    <x v="33"/>
    <s v="SFNETREPS - USER LICENSE"/>
    <s v="411103"/>
    <s v="VENTAS POR FACTURAR"/>
    <s v="2"/>
    <s v="Ventas Por facturar"/>
    <s v="2"/>
    <s v="Ventas Por facturar"/>
    <s v="17"/>
    <s v=""/>
    <x v="5"/>
    <s v="SFNET2"/>
    <x v="11"/>
    <s v="ARGENTINA"/>
    <s v="DIRECTA"/>
    <n v="-4871"/>
    <n v="-4627"/>
    <n v="0"/>
    <n v="0"/>
    <n v="0"/>
    <n v="0"/>
    <n v="0"/>
    <n v="0"/>
    <n v="0"/>
    <n v="0"/>
    <n v="0"/>
    <n v="0"/>
    <n v="-9498"/>
    <n v="-4871"/>
    <n v="-4627"/>
    <n v="0"/>
    <n v="0"/>
    <n v="0"/>
    <n v="0"/>
    <n v="0"/>
    <n v="0"/>
    <n v="0"/>
    <n v="0"/>
    <n v="0"/>
    <n v="0"/>
    <n v="-9498"/>
  </r>
  <r>
    <x v="6"/>
    <s v="CUPI                                     "/>
    <x v="33"/>
    <s v="SFNETREPS - USER LICENSE"/>
    <s v="411103"/>
    <s v="VENTAS POR FACTURAR"/>
    <s v="2"/>
    <s v="Ventas Por facturar"/>
    <s v="2"/>
    <s v="Ventas Por facturar"/>
    <s v="17"/>
    <s v=""/>
    <x v="5"/>
    <s v="SFNET2"/>
    <x v="8"/>
    <s v="URUGUAY"/>
    <s v="DIRECTA"/>
    <n v="860.83"/>
    <n v="-1398.67"/>
    <n v="0"/>
    <n v="0"/>
    <n v="0"/>
    <n v="0"/>
    <n v="0"/>
    <n v="0"/>
    <n v="0"/>
    <n v="0"/>
    <n v="0"/>
    <n v="0"/>
    <n v="-537.84"/>
    <n v="860.83"/>
    <n v="-1398.67"/>
    <n v="0"/>
    <n v="0"/>
    <n v="0"/>
    <n v="0"/>
    <n v="0"/>
    <n v="0"/>
    <n v="0"/>
    <n v="0"/>
    <n v="0"/>
    <n v="0"/>
    <n v="-537.84"/>
  </r>
  <r>
    <x v="8"/>
    <s v="PRESCRIPTION DATA AG                     "/>
    <x v="33"/>
    <s v="SFNETREPS - USER LICENSE"/>
    <s v="411102"/>
    <s v="VENTAS DEL EXTERIOR"/>
    <s v="3"/>
    <s v="Ventas Externas"/>
    <s v="3"/>
    <s v="Ventas Externas"/>
    <s v="18"/>
    <s v=""/>
    <x v="5"/>
    <s v="SFNET2"/>
    <x v="5"/>
    <s v="CENTROAMERICA"/>
    <s v="DIRECTA"/>
    <n v="-6956.63"/>
    <n v="-13184.83"/>
    <n v="0"/>
    <n v="0"/>
    <n v="0"/>
    <n v="0"/>
    <n v="0"/>
    <n v="0"/>
    <n v="0"/>
    <n v="0"/>
    <n v="0"/>
    <n v="0"/>
    <n v="-20141.46"/>
    <n v="-6956.63"/>
    <n v="-13184.83"/>
    <n v="0"/>
    <n v="0"/>
    <n v="0"/>
    <n v="0"/>
    <n v="0"/>
    <n v="0"/>
    <n v="0"/>
    <n v="0"/>
    <n v="0"/>
    <n v="0"/>
    <n v="-20141.46"/>
  </r>
  <r>
    <x v="15"/>
    <s v="PHARMA DATA MEXICO, S.A. DE C.V.         "/>
    <x v="33"/>
    <s v="SFNETREPS - USER LICENSE"/>
    <s v="411102"/>
    <s v="VENTAS DEL EXTERIOR"/>
    <s v="3"/>
    <s v="Ventas Externas"/>
    <s v="3"/>
    <s v="Ventas Externas"/>
    <s v="18"/>
    <s v=""/>
    <x v="5"/>
    <s v="SFNET2"/>
    <x v="5"/>
    <s v="CENTROAMERICA"/>
    <s v="DIRECTA"/>
    <n v="0"/>
    <n v="-422"/>
    <n v="0"/>
    <n v="0"/>
    <n v="0"/>
    <n v="0"/>
    <n v="0"/>
    <n v="0"/>
    <n v="0"/>
    <n v="0"/>
    <n v="0"/>
    <n v="0"/>
    <n v="-422"/>
    <n v="0"/>
    <n v="-7998.85"/>
    <n v="0"/>
    <n v="0"/>
    <n v="0"/>
    <n v="0"/>
    <n v="0"/>
    <n v="0"/>
    <n v="0"/>
    <n v="0"/>
    <n v="0"/>
    <n v="0"/>
    <n v="-7998.85"/>
  </r>
  <r>
    <x v="15"/>
    <s v="PHARMA DATA MEXICO, S.A. DE C.V.         "/>
    <x v="33"/>
    <s v="SFNETREPS - USER LICENSE"/>
    <s v="411102"/>
    <s v="VENTAS DEL EXTERIOR"/>
    <s v="3"/>
    <s v="Ventas Externas"/>
    <s v="3"/>
    <s v="Ventas Externas"/>
    <s v="18"/>
    <s v=""/>
    <x v="5"/>
    <s v="SFNET2"/>
    <x v="6"/>
    <s v="MEXICO"/>
    <s v="DIRECTA"/>
    <n v="-17255.87"/>
    <n v="-47951.92"/>
    <n v="0"/>
    <n v="0"/>
    <n v="0"/>
    <n v="0"/>
    <n v="0"/>
    <n v="0"/>
    <n v="0"/>
    <n v="0"/>
    <n v="0"/>
    <n v="0"/>
    <n v="-65207.79"/>
    <n v="-328208.96000000002"/>
    <n v="-901692.7"/>
    <n v="0"/>
    <n v="0"/>
    <n v="0"/>
    <n v="0"/>
    <n v="0"/>
    <n v="0"/>
    <n v="0"/>
    <n v="0"/>
    <n v="0"/>
    <n v="0"/>
    <n v="-1229901.6599999999"/>
  </r>
  <r>
    <x v="6"/>
    <s v="CUPI                                     "/>
    <x v="34"/>
    <s v="SFNETREPS - HELP DESK"/>
    <s v="411103"/>
    <s v="VENTAS POR FACTURAR"/>
    <s v="2"/>
    <s v="Ventas Por facturar"/>
    <s v="2"/>
    <s v="Ventas Por facturar"/>
    <s v="17"/>
    <s v=""/>
    <x v="5"/>
    <s v="SFNET2"/>
    <x v="2"/>
    <s v="COLOMBIA"/>
    <s v="DIRECTA"/>
    <n v="54707.06"/>
    <n v="-9726.2999999999993"/>
    <n v="0"/>
    <n v="0"/>
    <n v="0"/>
    <n v="0"/>
    <n v="0"/>
    <n v="0"/>
    <n v="0"/>
    <n v="0"/>
    <n v="0"/>
    <n v="0"/>
    <n v="44980.76"/>
    <n v="54707.06"/>
    <n v="-9726.2999999999993"/>
    <n v="0"/>
    <n v="0"/>
    <n v="0"/>
    <n v="0"/>
    <n v="0"/>
    <n v="0"/>
    <n v="0"/>
    <n v="0"/>
    <n v="0"/>
    <n v="0"/>
    <n v="44980.76"/>
  </r>
  <r>
    <x v="15"/>
    <s v="PHARMA DATA MEXICO, S.A. DE C.V.         "/>
    <x v="34"/>
    <s v="SFNETREPS - HELP DESK"/>
    <s v="411102"/>
    <s v="VENTAS DEL EXTERIOR"/>
    <s v="3"/>
    <s v="Ventas Externas"/>
    <s v="3"/>
    <s v="Ventas Externas"/>
    <s v="18"/>
    <s v=""/>
    <x v="5"/>
    <s v="SFNET2"/>
    <x v="6"/>
    <s v="MEXICO"/>
    <s v="DIRECTA"/>
    <n v="-349.98"/>
    <n v="-349.99"/>
    <n v="0"/>
    <n v="0"/>
    <n v="0"/>
    <n v="0"/>
    <n v="0"/>
    <n v="0"/>
    <n v="0"/>
    <n v="0"/>
    <n v="0"/>
    <n v="0"/>
    <n v="-699.97"/>
    <n v="-6592.42"/>
    <n v="-6437.83"/>
    <n v="0"/>
    <n v="0"/>
    <n v="0"/>
    <n v="0"/>
    <n v="0"/>
    <n v="0"/>
    <n v="0"/>
    <n v="0"/>
    <n v="0"/>
    <n v="0"/>
    <n v="-13030.25"/>
  </r>
  <r>
    <x v="3"/>
    <s v="PHARMA MARKET                            "/>
    <x v="35"/>
    <s v="SFNET REPS- MODULOS ADICIONALES"/>
    <s v="411101"/>
    <s v="VENTAS"/>
    <s v="1"/>
    <s v="VentasInternas"/>
    <s v="1"/>
    <s v="Ventas Internas"/>
    <s v="17"/>
    <s v=""/>
    <x v="5"/>
    <s v="SFNET2"/>
    <x v="2"/>
    <s v="COLOMBIA"/>
    <s v="DIRECTA"/>
    <n v="-144.94999999999999"/>
    <n v="-134.11000000000001"/>
    <n v="0"/>
    <n v="0"/>
    <n v="0"/>
    <n v="0"/>
    <n v="0"/>
    <n v="0"/>
    <n v="0"/>
    <n v="0"/>
    <n v="0"/>
    <n v="0"/>
    <n v="-279.06"/>
    <n v="-659715.83999999997"/>
    <n v="-659715.83999999997"/>
    <n v="0"/>
    <n v="0"/>
    <n v="0"/>
    <n v="0"/>
    <n v="0"/>
    <n v="0"/>
    <n v="0"/>
    <n v="0"/>
    <n v="0"/>
    <n v="0"/>
    <n v="-1319431.6799999999"/>
  </r>
  <r>
    <x v="11"/>
    <s v="PRESCRIPTION DATA PARAGUAY S.A.          "/>
    <x v="35"/>
    <s v="SFNET REPS- MODULOS ADICIONALES"/>
    <s v="411101"/>
    <s v="VENTAS"/>
    <s v="1"/>
    <s v="VentasInternas"/>
    <s v="1"/>
    <s v="Ventas Internas"/>
    <s v="17"/>
    <s v=""/>
    <x v="5"/>
    <s v="SFNET2"/>
    <x v="7"/>
    <s v="PARAGUAY"/>
    <s v="DIRECTA"/>
    <n v="-95"/>
    <n v="-95"/>
    <n v="0"/>
    <n v="0"/>
    <n v="0"/>
    <n v="0"/>
    <n v="0"/>
    <n v="0"/>
    <n v="0"/>
    <n v="0"/>
    <n v="0"/>
    <n v="0"/>
    <n v="-190"/>
    <n v="-702407"/>
    <n v="-695277"/>
    <n v="0"/>
    <n v="0"/>
    <n v="0"/>
    <n v="0"/>
    <n v="0"/>
    <n v="0"/>
    <n v="0"/>
    <n v="0"/>
    <n v="0"/>
    <n v="0"/>
    <n v="-1397684"/>
  </r>
  <r>
    <x v="6"/>
    <s v="CUPI                                     "/>
    <x v="35"/>
    <s v="SFNET REPS- MODULOS ADICIONALES"/>
    <s v="411105"/>
    <s v="INGRESOS DIFERIDOS"/>
    <s v="1"/>
    <s v="VentasInternas"/>
    <s v="1"/>
    <s v="Ventas Internas"/>
    <s v="17"/>
    <s v=""/>
    <x v="5"/>
    <s v="SFNET2"/>
    <x v="6"/>
    <s v="MEXICO"/>
    <s v="DIRECTA"/>
    <n v="3735"/>
    <n v="3810.4"/>
    <n v="0"/>
    <n v="0"/>
    <n v="0"/>
    <n v="0"/>
    <n v="0"/>
    <n v="0"/>
    <n v="0"/>
    <n v="0"/>
    <n v="0"/>
    <n v="0"/>
    <n v="7545.4"/>
    <n v="3735"/>
    <n v="3810.4"/>
    <n v="0"/>
    <n v="0"/>
    <n v="0"/>
    <n v="0"/>
    <n v="0"/>
    <n v="0"/>
    <n v="0"/>
    <n v="0"/>
    <n v="0"/>
    <n v="0"/>
    <n v="7545.4"/>
  </r>
  <r>
    <x v="15"/>
    <s v="PHARMA DATA MEXICO, S.A. DE C.V.         "/>
    <x v="35"/>
    <s v="SFNET REPS- MODULOS ADICIONALES"/>
    <s v="411105"/>
    <s v="INGRESOS DIFERIDOS"/>
    <s v="1"/>
    <s v="VentasInternas"/>
    <s v="1"/>
    <s v="Ventas Internas"/>
    <s v="17"/>
    <s v=""/>
    <x v="5"/>
    <s v="SFNET2"/>
    <x v="6"/>
    <s v="MEXICO"/>
    <s v="DIRECTA"/>
    <n v="-3735"/>
    <n v="-3810.4"/>
    <n v="0"/>
    <n v="0"/>
    <n v="0"/>
    <n v="0"/>
    <n v="0"/>
    <n v="0"/>
    <n v="0"/>
    <n v="0"/>
    <n v="0"/>
    <n v="0"/>
    <n v="-7545.4"/>
    <n v="-70140.81"/>
    <n v="-70140.81"/>
    <n v="0"/>
    <n v="0"/>
    <n v="0"/>
    <n v="0"/>
    <n v="0"/>
    <n v="0"/>
    <n v="0"/>
    <n v="0"/>
    <n v="0"/>
    <n v="0"/>
    <n v="-140281.62"/>
  </r>
  <r>
    <x v="6"/>
    <s v="CUPI                                     "/>
    <x v="35"/>
    <s v="SFNET REPS- MODULOS ADICIONALES"/>
    <s v="411103"/>
    <s v="VENTAS POR FACTURAR"/>
    <s v="2"/>
    <s v="Ventas Por facturar"/>
    <s v="2"/>
    <s v="Ventas Por facturar"/>
    <s v="17"/>
    <s v=""/>
    <x v="5"/>
    <s v="SFNET2"/>
    <x v="7"/>
    <s v="PARAGUAY"/>
    <s v="DIRECTA"/>
    <n v="95"/>
    <n v="95"/>
    <n v="0"/>
    <n v="0"/>
    <n v="0"/>
    <n v="0"/>
    <n v="0"/>
    <n v="0"/>
    <n v="0"/>
    <n v="0"/>
    <n v="0"/>
    <n v="0"/>
    <n v="190"/>
    <n v="95"/>
    <n v="95"/>
    <n v="0"/>
    <n v="0"/>
    <n v="0"/>
    <n v="0"/>
    <n v="0"/>
    <n v="0"/>
    <n v="0"/>
    <n v="0"/>
    <n v="0"/>
    <n v="0"/>
    <n v="190"/>
  </r>
  <r>
    <x v="6"/>
    <s v="CUPI                                     "/>
    <x v="35"/>
    <s v="SFNET REPS- MODULOS ADICIONALES"/>
    <s v="411103"/>
    <s v="VENTAS POR FACTURAR"/>
    <s v="2"/>
    <s v="Ventas Por facturar"/>
    <s v="2"/>
    <s v="Ventas Por facturar"/>
    <s v="17"/>
    <s v=""/>
    <x v="5"/>
    <s v="SFNET2"/>
    <x v="5"/>
    <s v="CENTROAMERICA"/>
    <s v="DIRECTA"/>
    <n v="-780.68"/>
    <n v="199.32"/>
    <n v="0"/>
    <n v="0"/>
    <n v="0"/>
    <n v="0"/>
    <n v="0"/>
    <n v="0"/>
    <n v="0"/>
    <n v="0"/>
    <n v="0"/>
    <n v="0"/>
    <n v="-581.36"/>
    <n v="-780.68"/>
    <n v="199.32"/>
    <n v="0"/>
    <n v="0"/>
    <n v="0"/>
    <n v="0"/>
    <n v="0"/>
    <n v="0"/>
    <n v="0"/>
    <n v="0"/>
    <n v="0"/>
    <n v="0"/>
    <n v="-581.36"/>
  </r>
  <r>
    <x v="6"/>
    <s v="CUPI                                     "/>
    <x v="35"/>
    <s v="SFNET REPS- MODULOS ADICIONALES"/>
    <s v="411103"/>
    <s v="VENTAS POR FACTURAR"/>
    <s v="2"/>
    <s v="Ventas Por facturar"/>
    <s v="2"/>
    <s v="Ventas Por facturar"/>
    <s v="17"/>
    <s v=""/>
    <x v="5"/>
    <s v="SFNET2"/>
    <x v="6"/>
    <s v="MEXICO"/>
    <s v="DIRECTA"/>
    <n v="-10835"/>
    <n v="-6108"/>
    <n v="0"/>
    <n v="0"/>
    <n v="0"/>
    <n v="0"/>
    <n v="0"/>
    <n v="0"/>
    <n v="0"/>
    <n v="0"/>
    <n v="0"/>
    <n v="0"/>
    <n v="-16943"/>
    <n v="-10835"/>
    <n v="-6108"/>
    <n v="0"/>
    <n v="0"/>
    <n v="0"/>
    <n v="0"/>
    <n v="0"/>
    <n v="0"/>
    <n v="0"/>
    <n v="0"/>
    <n v="0"/>
    <n v="0"/>
    <n v="-16943"/>
  </r>
  <r>
    <x v="8"/>
    <s v="PRESCRIPTION DATA AG                     "/>
    <x v="35"/>
    <s v="SFNET REPS- MODULOS ADICIONALES"/>
    <s v="411102"/>
    <s v="VENTAS DEL EXTERIOR"/>
    <s v="3"/>
    <s v="Ventas Externas"/>
    <s v="3"/>
    <s v="Ventas Externas"/>
    <s v="18"/>
    <s v=""/>
    <x v="5"/>
    <s v="SFNET2"/>
    <x v="5"/>
    <s v="CENTROAMERICA"/>
    <s v="DIRECTA"/>
    <n v="-655.20000000000005"/>
    <n v="-1635.2"/>
    <n v="0"/>
    <n v="0"/>
    <n v="0"/>
    <n v="0"/>
    <n v="0"/>
    <n v="0"/>
    <n v="0"/>
    <n v="0"/>
    <n v="0"/>
    <n v="0"/>
    <n v="-2290.4"/>
    <n v="-655.20000000000005"/>
    <n v="-1635.2"/>
    <n v="0"/>
    <n v="0"/>
    <n v="0"/>
    <n v="0"/>
    <n v="0"/>
    <n v="0"/>
    <n v="0"/>
    <n v="0"/>
    <n v="0"/>
    <n v="0"/>
    <n v="-2290.4"/>
  </r>
  <r>
    <x v="15"/>
    <s v="PHARMA DATA MEXICO, S.A. DE C.V.         "/>
    <x v="35"/>
    <s v="SFNET REPS- MODULOS ADICIONALES"/>
    <s v="411102"/>
    <s v="VENTAS DEL EXTERIOR"/>
    <s v="3"/>
    <s v="Ventas Externas"/>
    <s v="3"/>
    <s v="Ventas Externas"/>
    <s v="18"/>
    <s v=""/>
    <x v="5"/>
    <s v="SFNET2"/>
    <x v="6"/>
    <s v="MEXICO"/>
    <s v="DIRECTA"/>
    <n v="-3414.48"/>
    <n v="-7507.25"/>
    <n v="0"/>
    <n v="0"/>
    <n v="0"/>
    <n v="0"/>
    <n v="0"/>
    <n v="0"/>
    <n v="0"/>
    <n v="0"/>
    <n v="0"/>
    <n v="0"/>
    <n v="-10921.73"/>
    <n v="-65039.93"/>
    <n v="-141747.07"/>
    <n v="0"/>
    <n v="0"/>
    <n v="0"/>
    <n v="0"/>
    <n v="0"/>
    <n v="0"/>
    <n v="0"/>
    <n v="0"/>
    <n v="0"/>
    <n v="0"/>
    <n v="-206787"/>
  </r>
  <r>
    <x v="0"/>
    <s v="PRESCRIPTION DATA DEL PERU S.A.C.        "/>
    <x v="36"/>
    <s v="SFNET REPS -HOSTING"/>
    <s v="411101"/>
    <s v="VENTAS"/>
    <s v="1"/>
    <s v="VentasInternas"/>
    <s v="1"/>
    <s v="Ventas Internas"/>
    <s v="17"/>
    <s v=""/>
    <x v="5"/>
    <s v="SFNET2"/>
    <x v="10"/>
    <s v="PERU"/>
    <s v="DIRECTA"/>
    <n v="-218.47"/>
    <n v="-218.47"/>
    <n v="0"/>
    <n v="0"/>
    <n v="0"/>
    <n v="0"/>
    <n v="0"/>
    <n v="0"/>
    <n v="0"/>
    <n v="0"/>
    <n v="0"/>
    <n v="0"/>
    <n v="-436.94"/>
    <n v="-834.99"/>
    <n v="-838.05"/>
    <n v="0"/>
    <n v="0"/>
    <n v="0"/>
    <n v="0"/>
    <n v="0"/>
    <n v="0"/>
    <n v="0"/>
    <n v="0"/>
    <n v="0"/>
    <n v="0"/>
    <n v="-1673.04"/>
  </r>
  <r>
    <x v="3"/>
    <s v="PHARMA MARKET                            "/>
    <x v="36"/>
    <s v="SFNET REPS -HOSTING"/>
    <s v="411101"/>
    <s v="VENTAS"/>
    <s v="1"/>
    <s v="VentasInternas"/>
    <s v="1"/>
    <s v="Ventas Internas"/>
    <s v="17"/>
    <s v=""/>
    <x v="5"/>
    <s v="SFNET2"/>
    <x v="2"/>
    <s v="COLOMBIA"/>
    <s v="DIRECTA"/>
    <n v="-2528.48"/>
    <n v="-2313.81"/>
    <n v="0"/>
    <n v="0"/>
    <n v="0"/>
    <n v="0"/>
    <n v="0"/>
    <n v="0"/>
    <n v="0"/>
    <n v="0"/>
    <n v="0"/>
    <n v="0"/>
    <n v="-4842.29"/>
    <n v="-11672071.09"/>
    <n v="-11418959.59"/>
    <n v="0"/>
    <n v="0"/>
    <n v="0"/>
    <n v="0"/>
    <n v="0"/>
    <n v="0"/>
    <n v="0"/>
    <n v="0"/>
    <n v="0"/>
    <n v="0"/>
    <n v="-23091030.68"/>
  </r>
  <r>
    <x v="2"/>
    <s v="PRESCRIPTION DATA S.L.                   "/>
    <x v="36"/>
    <s v="SFNET REPS -HOSTING"/>
    <s v="411101"/>
    <s v="VENTAS"/>
    <s v="1"/>
    <s v="VentasInternas"/>
    <s v="1"/>
    <s v="Ventas Internas"/>
    <s v="17"/>
    <s v=""/>
    <x v="5"/>
    <s v="SFNET2"/>
    <x v="6"/>
    <s v="MEXICO"/>
    <s v="DIRECTA"/>
    <n v="-4605"/>
    <n v="0"/>
    <n v="0"/>
    <n v="0"/>
    <n v="0"/>
    <n v="0"/>
    <n v="0"/>
    <n v="0"/>
    <n v="0"/>
    <n v="0"/>
    <n v="0"/>
    <n v="0"/>
    <n v="-4605"/>
    <n v="-4251"/>
    <n v="0"/>
    <n v="0"/>
    <n v="0"/>
    <n v="0"/>
    <n v="0"/>
    <n v="0"/>
    <n v="0"/>
    <n v="0"/>
    <n v="0"/>
    <n v="0"/>
    <n v="0"/>
    <n v="-4251"/>
  </r>
  <r>
    <x v="11"/>
    <s v="PRESCRIPTION DATA PARAGUAY S.A.          "/>
    <x v="36"/>
    <s v="SFNET REPS -HOSTING"/>
    <s v="411101"/>
    <s v="VENTAS"/>
    <s v="1"/>
    <s v="VentasInternas"/>
    <s v="1"/>
    <s v="Ventas Internas"/>
    <s v="17"/>
    <s v=""/>
    <x v="5"/>
    <s v="SFNET2"/>
    <x v="7"/>
    <s v="PARAGUAY"/>
    <s v="DIRECTA"/>
    <n v="-901"/>
    <n v="-701"/>
    <n v="0"/>
    <n v="0"/>
    <n v="0"/>
    <n v="0"/>
    <n v="0"/>
    <n v="0"/>
    <n v="0"/>
    <n v="0"/>
    <n v="0"/>
    <n v="0"/>
    <n v="-1602"/>
    <n v="-6662792"/>
    <n v="-6576114"/>
    <n v="0"/>
    <n v="0"/>
    <n v="0"/>
    <n v="0"/>
    <n v="0"/>
    <n v="0"/>
    <n v="0"/>
    <n v="0"/>
    <n v="0"/>
    <n v="0"/>
    <n v="-13238906"/>
  </r>
  <r>
    <x v="2"/>
    <s v="PRESCRIPTION DATA S.L.                   "/>
    <x v="36"/>
    <s v="SFNET REPS -HOSTING"/>
    <s v="411101"/>
    <s v="VENTAS"/>
    <s v="1"/>
    <s v="VentasInternas"/>
    <s v="1"/>
    <s v="Ventas Internas"/>
    <s v="17"/>
    <s v=""/>
    <x v="5"/>
    <s v="SFNET2"/>
    <x v="12"/>
    <s v="CHILE"/>
    <s v="DIRECTA"/>
    <n v="-1951"/>
    <n v="0"/>
    <n v="0"/>
    <n v="0"/>
    <n v="0"/>
    <n v="0"/>
    <n v="0"/>
    <n v="0"/>
    <n v="0"/>
    <n v="0"/>
    <n v="0"/>
    <n v="0"/>
    <n v="-1951"/>
    <n v="-1801"/>
    <n v="0"/>
    <n v="0"/>
    <n v="0"/>
    <n v="0"/>
    <n v="0"/>
    <n v="0"/>
    <n v="0"/>
    <n v="0"/>
    <n v="0"/>
    <n v="0"/>
    <n v="0"/>
    <n v="-1801"/>
  </r>
  <r>
    <x v="2"/>
    <s v="PRESCRIPTION DATA S.L.                   "/>
    <x v="36"/>
    <s v="SFNET REPS -HOSTING"/>
    <s v="411101"/>
    <s v="VENTAS"/>
    <s v="1"/>
    <s v="VentasInternas"/>
    <s v="1"/>
    <s v="Ventas Internas"/>
    <s v="17"/>
    <s v=""/>
    <x v="5"/>
    <s v="SFNET2"/>
    <x v="2"/>
    <s v="COLOMBIA"/>
    <s v="DIRECTA"/>
    <n v="-4086"/>
    <n v="0"/>
    <n v="0"/>
    <n v="0"/>
    <n v="0"/>
    <n v="0"/>
    <n v="0"/>
    <n v="0"/>
    <n v="0"/>
    <n v="0"/>
    <n v="0"/>
    <n v="0"/>
    <n v="-4086"/>
    <n v="-3771"/>
    <n v="0"/>
    <n v="0"/>
    <n v="0"/>
    <n v="0"/>
    <n v="0"/>
    <n v="0"/>
    <n v="0"/>
    <n v="0"/>
    <n v="0"/>
    <n v="0"/>
    <n v="0"/>
    <n v="-3771"/>
  </r>
  <r>
    <x v="2"/>
    <s v="PRESCRIPTION DATA S.L.                   "/>
    <x v="36"/>
    <s v="SFNET REPS -HOSTING"/>
    <s v="411101"/>
    <s v="VENTAS"/>
    <s v="1"/>
    <s v="VentasInternas"/>
    <s v="1"/>
    <s v="Ventas Internas"/>
    <s v="17"/>
    <s v=""/>
    <x v="5"/>
    <s v="SFNET2"/>
    <x v="4"/>
    <s v="ECUADOR"/>
    <s v="DIRECTA"/>
    <n v="-923"/>
    <n v="0"/>
    <n v="0"/>
    <n v="0"/>
    <n v="0"/>
    <n v="0"/>
    <n v="0"/>
    <n v="0"/>
    <n v="0"/>
    <n v="0"/>
    <n v="0"/>
    <n v="0"/>
    <n v="-923"/>
    <n v="-852"/>
    <n v="0"/>
    <n v="0"/>
    <n v="0"/>
    <n v="0"/>
    <n v="0"/>
    <n v="0"/>
    <n v="0"/>
    <n v="0"/>
    <n v="0"/>
    <n v="0"/>
    <n v="0"/>
    <n v="-852"/>
  </r>
  <r>
    <x v="10"/>
    <s v="DATA PHARMA DE CHILE S.A.                "/>
    <x v="36"/>
    <s v="SFNET REPS -HOSTING"/>
    <s v="411101"/>
    <s v="VENTAS"/>
    <s v="1"/>
    <s v="VentasInternas"/>
    <s v="1"/>
    <s v="Ventas Internas"/>
    <s v="17"/>
    <s v=""/>
    <x v="8"/>
    <s v="CONSULTORIA"/>
    <x v="12"/>
    <s v="CHILE"/>
    <s v="DIRECTA"/>
    <n v="-451"/>
    <n v="0"/>
    <n v="0"/>
    <n v="0"/>
    <n v="0"/>
    <n v="0"/>
    <n v="0"/>
    <n v="0"/>
    <n v="0"/>
    <n v="0"/>
    <n v="0"/>
    <n v="0"/>
    <n v="-451"/>
    <n v="-372377"/>
    <n v="0"/>
    <n v="0"/>
    <n v="0"/>
    <n v="0"/>
    <n v="0"/>
    <n v="0"/>
    <n v="0"/>
    <n v="0"/>
    <n v="0"/>
    <n v="0"/>
    <n v="0"/>
    <n v="-372377"/>
  </r>
  <r>
    <x v="17"/>
    <s v="LIDER FILE S.A.                          "/>
    <x v="36"/>
    <s v="SFNET REPS -HOSTING"/>
    <s v="411101"/>
    <s v="VENTAS"/>
    <s v="1"/>
    <s v="VentasInternas"/>
    <s v="1"/>
    <s v="Ventas Internas"/>
    <s v="17"/>
    <s v=""/>
    <x v="5"/>
    <s v="SFNET2"/>
    <x v="11"/>
    <s v="ARGENTINA"/>
    <s v="DIRECTA"/>
    <n v="-29.45"/>
    <n v="-27.59"/>
    <n v="0"/>
    <n v="0"/>
    <n v="0"/>
    <n v="0"/>
    <n v="0"/>
    <n v="0"/>
    <n v="0"/>
    <n v="0"/>
    <n v="0"/>
    <n v="0"/>
    <n v="-57.04"/>
    <n v="-5574.01"/>
    <n v="-5574.01"/>
    <n v="0"/>
    <n v="0"/>
    <n v="0"/>
    <n v="0"/>
    <n v="0"/>
    <n v="0"/>
    <n v="0"/>
    <n v="0"/>
    <n v="0"/>
    <n v="0"/>
    <n v="-11148.02"/>
  </r>
  <r>
    <x v="12"/>
    <s v="PRESCRIPTION DATA DE URUGUAY S.A.        "/>
    <x v="36"/>
    <s v="SFNET REPS -HOSTING"/>
    <s v="411101"/>
    <s v="VENTAS"/>
    <s v="1"/>
    <s v="VentasInternas"/>
    <s v="1"/>
    <s v="Ventas Internas"/>
    <s v="17"/>
    <s v=""/>
    <x v="5"/>
    <s v="SFNET2"/>
    <x v="8"/>
    <s v="URUGUAY"/>
    <s v="DIRECTA"/>
    <n v="-1032"/>
    <n v="-768"/>
    <n v="0"/>
    <n v="0"/>
    <n v="0"/>
    <n v="0"/>
    <n v="0"/>
    <n v="0"/>
    <n v="0"/>
    <n v="0"/>
    <n v="0"/>
    <n v="0"/>
    <n v="-1800"/>
    <n v="-40496.71"/>
    <n v="-30389.759999999998"/>
    <n v="0"/>
    <n v="0"/>
    <n v="0"/>
    <n v="0"/>
    <n v="0"/>
    <n v="0"/>
    <n v="0"/>
    <n v="0"/>
    <n v="0"/>
    <n v="0"/>
    <n v="-70886.47"/>
  </r>
  <r>
    <x v="2"/>
    <s v="PRESCRIPTION DATA S.L.                   "/>
    <x v="36"/>
    <s v="SFNET REPS -HOSTING"/>
    <s v="411101"/>
    <s v="VENTAS"/>
    <s v="1"/>
    <s v="VentasInternas"/>
    <s v="1"/>
    <s v="Ventas Internas"/>
    <s v="17"/>
    <s v=""/>
    <x v="5"/>
    <s v="SFNET2"/>
    <x v="5"/>
    <s v="CENTROAMERICA"/>
    <s v="DIRECTA"/>
    <n v="-3061"/>
    <n v="0"/>
    <n v="0"/>
    <n v="0"/>
    <n v="0"/>
    <n v="0"/>
    <n v="0"/>
    <n v="0"/>
    <n v="0"/>
    <n v="0"/>
    <n v="0"/>
    <n v="0"/>
    <n v="-3061"/>
    <n v="-2825"/>
    <n v="0"/>
    <n v="0"/>
    <n v="0"/>
    <n v="0"/>
    <n v="0"/>
    <n v="0"/>
    <n v="0"/>
    <n v="0"/>
    <n v="0"/>
    <n v="0"/>
    <n v="0"/>
    <n v="-2825"/>
  </r>
  <r>
    <x v="2"/>
    <s v="PRESCRIPTION DATA S.L.                   "/>
    <x v="36"/>
    <s v="SFNET REPS -HOSTING"/>
    <s v="411101"/>
    <s v="VENTAS"/>
    <s v="1"/>
    <s v="VentasInternas"/>
    <s v="1"/>
    <s v="Ventas Internas"/>
    <s v="17"/>
    <s v=""/>
    <x v="5"/>
    <s v="SFNET2"/>
    <x v="10"/>
    <s v="PERU"/>
    <s v="DIRECTA"/>
    <n v="-823"/>
    <n v="0"/>
    <n v="0"/>
    <n v="0"/>
    <n v="0"/>
    <n v="0"/>
    <n v="0"/>
    <n v="0"/>
    <n v="0"/>
    <n v="0"/>
    <n v="0"/>
    <n v="0"/>
    <n v="-823"/>
    <n v="-760"/>
    <n v="0"/>
    <n v="0"/>
    <n v="0"/>
    <n v="0"/>
    <n v="0"/>
    <n v="0"/>
    <n v="0"/>
    <n v="0"/>
    <n v="0"/>
    <n v="0"/>
    <n v="0"/>
    <n v="-760"/>
  </r>
  <r>
    <x v="10"/>
    <s v="DATA PHARMA DE CHILE S.A.                "/>
    <x v="36"/>
    <s v="SFNET REPS -HOSTING"/>
    <s v="411101"/>
    <s v="VENTAS"/>
    <s v="1"/>
    <s v="VentasInternas"/>
    <s v="1"/>
    <s v="Ventas Internas"/>
    <s v="17"/>
    <s v=""/>
    <x v="7"/>
    <s v="SFNET"/>
    <x v="12"/>
    <s v="CHILE"/>
    <s v="DIRECTA"/>
    <n v="-812"/>
    <n v="0"/>
    <n v="0"/>
    <n v="0"/>
    <n v="0"/>
    <n v="0"/>
    <n v="0"/>
    <n v="0"/>
    <n v="0"/>
    <n v="0"/>
    <n v="0"/>
    <n v="0"/>
    <n v="-812"/>
    <n v="-658020"/>
    <n v="0"/>
    <n v="0"/>
    <n v="0"/>
    <n v="0"/>
    <n v="0"/>
    <n v="0"/>
    <n v="0"/>
    <n v="0"/>
    <n v="0"/>
    <n v="0"/>
    <n v="0"/>
    <n v="-658020"/>
  </r>
  <r>
    <x v="10"/>
    <s v="DATA PHARMA DE CHILE S.A.                "/>
    <x v="36"/>
    <s v="SFNET REPS -HOSTING"/>
    <s v="411101"/>
    <s v="VENTAS"/>
    <s v="1"/>
    <s v="VentasInternas"/>
    <s v="1"/>
    <s v="Ventas Internas"/>
    <s v="17"/>
    <s v=""/>
    <x v="5"/>
    <s v="SFNET2"/>
    <x v="12"/>
    <s v="CHILE"/>
    <s v="DIRECTA"/>
    <n v="0"/>
    <n v="-1263"/>
    <n v="0"/>
    <n v="0"/>
    <n v="0"/>
    <n v="0"/>
    <n v="0"/>
    <n v="0"/>
    <n v="0"/>
    <n v="0"/>
    <n v="0"/>
    <n v="0"/>
    <n v="-1263"/>
    <n v="0"/>
    <n v="-1001072"/>
    <n v="0"/>
    <n v="0"/>
    <n v="0"/>
    <n v="0"/>
    <n v="0"/>
    <n v="0"/>
    <n v="0"/>
    <n v="0"/>
    <n v="0"/>
    <n v="0"/>
    <n v="-1001072"/>
  </r>
  <r>
    <x v="6"/>
    <s v="CUPI                                     "/>
    <x v="36"/>
    <s v="SFNET REPS -HOSTING"/>
    <s v="411101"/>
    <s v="VENTAS"/>
    <s v="1"/>
    <s v="VentasInternas"/>
    <s v="1"/>
    <s v="Ventas Internas"/>
    <s v="17"/>
    <s v=""/>
    <x v="5"/>
    <s v="SFNET2"/>
    <x v="4"/>
    <s v="ECUADOR"/>
    <s v="DIRECTA"/>
    <n v="592.5"/>
    <n v="-330.4"/>
    <n v="0"/>
    <n v="0"/>
    <n v="0"/>
    <n v="0"/>
    <n v="0"/>
    <n v="0"/>
    <n v="0"/>
    <n v="0"/>
    <n v="0"/>
    <n v="0"/>
    <n v="262.10000000000002"/>
    <n v="592.5"/>
    <n v="-330.4"/>
    <n v="0"/>
    <n v="0"/>
    <n v="0"/>
    <n v="0"/>
    <n v="0"/>
    <n v="0"/>
    <n v="0"/>
    <n v="0"/>
    <n v="0"/>
    <n v="0"/>
    <n v="262.10000000000002"/>
  </r>
  <r>
    <x v="6"/>
    <s v="CUPI                                     "/>
    <x v="36"/>
    <s v="SFNET REPS -HOSTING"/>
    <s v="411103"/>
    <s v="VENTAS POR FACTURAR"/>
    <s v="2"/>
    <s v="Ventas Por facturar"/>
    <s v="2"/>
    <s v="Ventas Por facturar"/>
    <s v="17"/>
    <s v=""/>
    <x v="5"/>
    <s v="SFNET2"/>
    <x v="5"/>
    <s v="CENTROAMERICA"/>
    <s v="DIRECTA"/>
    <n v="29.49"/>
    <n v="1444.08"/>
    <n v="0"/>
    <n v="0"/>
    <n v="0"/>
    <n v="0"/>
    <n v="0"/>
    <n v="0"/>
    <n v="0"/>
    <n v="0"/>
    <n v="0"/>
    <n v="0"/>
    <n v="1473.57"/>
    <n v="29.49"/>
    <n v="1444.08"/>
    <n v="0"/>
    <n v="0"/>
    <n v="0"/>
    <n v="0"/>
    <n v="0"/>
    <n v="0"/>
    <n v="0"/>
    <n v="0"/>
    <n v="0"/>
    <n v="0"/>
    <n v="1473.57"/>
  </r>
  <r>
    <x v="6"/>
    <s v="CUPI                                     "/>
    <x v="36"/>
    <s v="SFNET REPS -HOSTING"/>
    <s v="411103"/>
    <s v="VENTAS POR FACTURAR"/>
    <s v="2"/>
    <s v="Ventas Por facturar"/>
    <s v="2"/>
    <s v="Ventas Por facturar"/>
    <s v="17"/>
    <s v=""/>
    <x v="5"/>
    <s v="SFNET2"/>
    <x v="6"/>
    <s v="MEXICO"/>
    <s v="DIRECTA"/>
    <n v="3949"/>
    <n v="-159"/>
    <n v="0"/>
    <n v="0"/>
    <n v="0"/>
    <n v="0"/>
    <n v="0"/>
    <n v="0"/>
    <n v="0"/>
    <n v="0"/>
    <n v="0"/>
    <n v="0"/>
    <n v="3790"/>
    <n v="3949"/>
    <n v="-159"/>
    <n v="0"/>
    <n v="0"/>
    <n v="0"/>
    <n v="0"/>
    <n v="0"/>
    <n v="0"/>
    <n v="0"/>
    <n v="0"/>
    <n v="0"/>
    <n v="0"/>
    <n v="3790"/>
  </r>
  <r>
    <x v="6"/>
    <s v="CUPI                                     "/>
    <x v="36"/>
    <s v="SFNET REPS -HOSTING"/>
    <s v="411103"/>
    <s v="VENTAS POR FACTURAR"/>
    <s v="2"/>
    <s v="Ventas Por facturar"/>
    <s v="2"/>
    <s v="Ventas Por facturar"/>
    <s v="17"/>
    <s v=""/>
    <x v="5"/>
    <s v="SFNET2"/>
    <x v="7"/>
    <s v="PARAGUAY"/>
    <s v="DIRECTA"/>
    <n v="-225"/>
    <n v="-225"/>
    <n v="0"/>
    <n v="0"/>
    <n v="0"/>
    <n v="0"/>
    <n v="0"/>
    <n v="0"/>
    <n v="0"/>
    <n v="0"/>
    <n v="0"/>
    <n v="0"/>
    <n v="-450"/>
    <n v="-225"/>
    <n v="-225"/>
    <n v="0"/>
    <n v="0"/>
    <n v="0"/>
    <n v="0"/>
    <n v="0"/>
    <n v="0"/>
    <n v="0"/>
    <n v="0"/>
    <n v="0"/>
    <n v="0"/>
    <n v="-450"/>
  </r>
  <r>
    <x v="6"/>
    <s v="CUPI                                     "/>
    <x v="36"/>
    <s v="SFNET REPS -HOSTING"/>
    <s v="411103"/>
    <s v="VENTAS POR FACTURAR"/>
    <s v="2"/>
    <s v="Ventas Por facturar"/>
    <s v="2"/>
    <s v="Ventas Por facturar"/>
    <s v="17"/>
    <s v=""/>
    <x v="5"/>
    <s v="SFNET2"/>
    <x v="10"/>
    <s v="PERU"/>
    <s v="DIRECTA"/>
    <n v="751.78"/>
    <n v="-70.92"/>
    <n v="0"/>
    <n v="0"/>
    <n v="0"/>
    <n v="0"/>
    <n v="0"/>
    <n v="0"/>
    <n v="0"/>
    <n v="0"/>
    <n v="0"/>
    <n v="0"/>
    <n v="680.86"/>
    <n v="751.78"/>
    <n v="-70.92"/>
    <n v="0"/>
    <n v="0"/>
    <n v="0"/>
    <n v="0"/>
    <n v="0"/>
    <n v="0"/>
    <n v="0"/>
    <n v="0"/>
    <n v="0"/>
    <n v="0"/>
    <n v="680.86"/>
  </r>
  <r>
    <x v="6"/>
    <s v="CUPI                                     "/>
    <x v="36"/>
    <s v="SFNET REPS -HOSTING"/>
    <s v="411103"/>
    <s v="VENTAS POR FACTURAR"/>
    <s v="2"/>
    <s v="Ventas Por facturar"/>
    <s v="2"/>
    <s v="Ventas Por facturar"/>
    <s v="17"/>
    <s v=""/>
    <x v="5"/>
    <s v="SFNET2"/>
    <x v="12"/>
    <s v="CHILE"/>
    <s v="DIRECTA"/>
    <n v="671.87"/>
    <n v="-1297.73"/>
    <n v="0"/>
    <n v="0"/>
    <n v="0"/>
    <n v="0"/>
    <n v="0"/>
    <n v="0"/>
    <n v="0"/>
    <n v="0"/>
    <n v="0"/>
    <n v="0"/>
    <n v="-625.86"/>
    <n v="671.87"/>
    <n v="-1297.73"/>
    <n v="0"/>
    <n v="0"/>
    <n v="0"/>
    <n v="0"/>
    <n v="0"/>
    <n v="0"/>
    <n v="0"/>
    <n v="0"/>
    <n v="0"/>
    <n v="0"/>
    <n v="-625.86"/>
  </r>
  <r>
    <x v="6"/>
    <s v="CUPI                                     "/>
    <x v="36"/>
    <s v="SFNET REPS -HOSTING"/>
    <s v="411103"/>
    <s v="VENTAS POR FACTURAR"/>
    <s v="2"/>
    <s v="Ventas Por facturar"/>
    <s v="2"/>
    <s v="Ventas Por facturar"/>
    <s v="17"/>
    <s v=""/>
    <x v="5"/>
    <s v="SFNET2"/>
    <x v="8"/>
    <s v="URUGUAY"/>
    <s v="DIRECTA"/>
    <n v="0"/>
    <n v="-264"/>
    <n v="0"/>
    <n v="0"/>
    <n v="0"/>
    <n v="0"/>
    <n v="0"/>
    <n v="0"/>
    <n v="0"/>
    <n v="0"/>
    <n v="0"/>
    <n v="0"/>
    <n v="-264"/>
    <n v="0"/>
    <n v="-264"/>
    <n v="0"/>
    <n v="0"/>
    <n v="0"/>
    <n v="0"/>
    <n v="0"/>
    <n v="0"/>
    <n v="0"/>
    <n v="0"/>
    <n v="0"/>
    <n v="0"/>
    <n v="-264"/>
  </r>
  <r>
    <x v="7"/>
    <s v="CUP AC ARG                               "/>
    <x v="36"/>
    <s v="SFNET REPS -HOSTING"/>
    <s v="411103"/>
    <s v="VENTAS POR FACTURAR"/>
    <s v="2"/>
    <s v="Ventas Por facturar"/>
    <s v="2"/>
    <s v="Ventas Por facturar"/>
    <s v="17"/>
    <s v=""/>
    <x v="5"/>
    <s v="SFNET2"/>
    <x v="11"/>
    <s v="ARGENTINA"/>
    <s v="DIRECTA"/>
    <n v="-90"/>
    <n v="-87"/>
    <n v="0"/>
    <n v="0"/>
    <n v="0"/>
    <n v="0"/>
    <n v="0"/>
    <n v="0"/>
    <n v="0"/>
    <n v="0"/>
    <n v="0"/>
    <n v="0"/>
    <n v="-177"/>
    <n v="-90"/>
    <n v="-87"/>
    <n v="0"/>
    <n v="0"/>
    <n v="0"/>
    <n v="0"/>
    <n v="0"/>
    <n v="0"/>
    <n v="0"/>
    <n v="0"/>
    <n v="0"/>
    <n v="0"/>
    <n v="-177"/>
  </r>
  <r>
    <x v="8"/>
    <s v="PRESCRIPTION DATA AG                     "/>
    <x v="36"/>
    <s v="SFNET REPS -HOSTING"/>
    <s v="411102"/>
    <s v="VENTAS DEL EXTERIOR"/>
    <s v="3"/>
    <s v="Ventas Externas"/>
    <s v="3"/>
    <s v="Ventas Externas"/>
    <s v="18"/>
    <s v=""/>
    <x v="5"/>
    <s v="SFNET2"/>
    <x v="5"/>
    <s v="CENTROAMERICA"/>
    <s v="DIRECTA"/>
    <n v="-3352.12"/>
    <n v="-7825.74"/>
    <n v="0"/>
    <n v="0"/>
    <n v="0"/>
    <n v="0"/>
    <n v="0"/>
    <n v="0"/>
    <n v="0"/>
    <n v="0"/>
    <n v="0"/>
    <n v="0"/>
    <n v="-11177.86"/>
    <n v="-3352.12"/>
    <n v="-7825.74"/>
    <n v="0"/>
    <n v="0"/>
    <n v="0"/>
    <n v="0"/>
    <n v="0"/>
    <n v="0"/>
    <n v="0"/>
    <n v="0"/>
    <n v="0"/>
    <n v="0"/>
    <n v="-11177.86"/>
  </r>
  <r>
    <x v="15"/>
    <s v="PHARMA DATA MEXICO, S.A. DE C.V.         "/>
    <x v="36"/>
    <s v="SFNET REPS -HOSTING"/>
    <s v="411102"/>
    <s v="VENTAS DEL EXTERIOR"/>
    <s v="3"/>
    <s v="Ventas Externas"/>
    <s v="3"/>
    <s v="Ventas Externas"/>
    <s v="18"/>
    <s v=""/>
    <x v="5"/>
    <s v="SFNET2"/>
    <x v="6"/>
    <s v="MEXICO"/>
    <s v="DIRECTA"/>
    <n v="0"/>
    <n v="-494"/>
    <n v="0"/>
    <n v="0"/>
    <n v="0"/>
    <n v="0"/>
    <n v="0"/>
    <n v="0"/>
    <n v="0"/>
    <n v="0"/>
    <n v="0"/>
    <n v="0"/>
    <n v="-494"/>
    <n v="0"/>
    <n v="-9096.6200000000008"/>
    <n v="0"/>
    <n v="0"/>
    <n v="0"/>
    <n v="0"/>
    <n v="0"/>
    <n v="0"/>
    <n v="0"/>
    <n v="0"/>
    <n v="0"/>
    <n v="0"/>
    <n v="-9096.6200000000008"/>
  </r>
  <r>
    <x v="12"/>
    <s v="PRESCRIPTION DATA DE URUGUAY S.A.        "/>
    <x v="36"/>
    <s v="SFNET REPS -HOSTING"/>
    <s v="517102"/>
    <s v="REDONDEO"/>
    <s v="5"/>
    <s v="Egresos / Ingresos Financieros"/>
    <s v="5"/>
    <s v="Egresos / Ingresos Financieros"/>
    <s v="15"/>
    <s v=""/>
    <x v="5"/>
    <s v="SFNET2"/>
    <x v="8"/>
    <s v="URUGUAY"/>
    <s v="DIRECTA"/>
    <n v="0"/>
    <n v="0"/>
    <n v="0"/>
    <n v="0"/>
    <n v="0"/>
    <n v="0"/>
    <n v="0"/>
    <n v="0"/>
    <n v="0"/>
    <n v="0"/>
    <n v="0"/>
    <n v="0"/>
    <n v="0"/>
    <n v="0"/>
    <n v="0.01"/>
    <n v="0"/>
    <n v="0"/>
    <n v="0"/>
    <n v="0"/>
    <n v="0"/>
    <n v="0"/>
    <n v="0"/>
    <n v="0"/>
    <n v="0"/>
    <n v="0"/>
    <n v="0.01"/>
  </r>
  <r>
    <x v="6"/>
    <s v="CUPI                                     "/>
    <x v="37"/>
    <s v="SFNET REPS- CAPACITACION"/>
    <s v="411103"/>
    <s v="VENTAS POR FACTURAR"/>
    <s v="2"/>
    <s v="Ventas Por facturar"/>
    <s v="2"/>
    <s v="Ventas Por facturar"/>
    <s v="17"/>
    <s v=""/>
    <x v="5"/>
    <s v="SFNET2"/>
    <x v="2"/>
    <s v="COLOMBIA"/>
    <s v="DIRECTA"/>
    <n v="2776.82"/>
    <n v="-1422.72"/>
    <n v="0"/>
    <n v="0"/>
    <n v="0"/>
    <n v="0"/>
    <n v="0"/>
    <n v="0"/>
    <n v="0"/>
    <n v="0"/>
    <n v="0"/>
    <n v="0"/>
    <n v="1354.1"/>
    <n v="2776.82"/>
    <n v="-1422.72"/>
    <n v="0"/>
    <n v="0"/>
    <n v="0"/>
    <n v="0"/>
    <n v="0"/>
    <n v="0"/>
    <n v="0"/>
    <n v="0"/>
    <n v="0"/>
    <n v="0"/>
    <n v="1354.1"/>
  </r>
  <r>
    <x v="17"/>
    <s v="LIDER FILE S.A.                          "/>
    <x v="38"/>
    <s v="SFNET REPS- OTROS"/>
    <s v="411101"/>
    <s v="VENTAS"/>
    <s v="1"/>
    <s v="VentasInternas"/>
    <s v="1"/>
    <s v="Ventas Internas"/>
    <s v="17"/>
    <s v=""/>
    <x v="5"/>
    <s v="SFNET2"/>
    <x v="11"/>
    <s v="ARGENTINA"/>
    <s v="DIRECTA"/>
    <n v="-42.93"/>
    <n v="-40.22"/>
    <n v="0"/>
    <n v="0"/>
    <n v="0"/>
    <n v="0"/>
    <n v="0"/>
    <n v="0"/>
    <n v="0"/>
    <n v="0"/>
    <n v="0"/>
    <n v="0"/>
    <n v="-83.15"/>
    <n v="-8125"/>
    <n v="-8125"/>
    <n v="0"/>
    <n v="0"/>
    <n v="0"/>
    <n v="0"/>
    <n v="0"/>
    <n v="0"/>
    <n v="0"/>
    <n v="0"/>
    <n v="0"/>
    <n v="0"/>
    <n v="-16250"/>
  </r>
  <r>
    <x v="2"/>
    <s v="PRESCRIPTION DATA S.L.                   "/>
    <x v="39"/>
    <s v="CLOSE-UP DASHBOARDS - IMPLEMENTATION"/>
    <s v="411101"/>
    <s v="VENTAS"/>
    <s v="1"/>
    <s v="VentasInternas"/>
    <s v="1"/>
    <s v="Ventas Internas"/>
    <s v="17"/>
    <s v=""/>
    <x v="9"/>
    <s v="BUSSINES INTELIGENCE"/>
    <x v="12"/>
    <s v="CHILE"/>
    <s v="DIRECTA"/>
    <n v="-6898"/>
    <n v="0"/>
    <n v="0"/>
    <n v="0"/>
    <n v="0"/>
    <n v="0"/>
    <n v="0"/>
    <n v="0"/>
    <n v="0"/>
    <n v="0"/>
    <n v="0"/>
    <n v="0"/>
    <n v="-6898"/>
    <n v="-6368"/>
    <n v="0"/>
    <n v="0"/>
    <n v="0"/>
    <n v="0"/>
    <n v="0"/>
    <n v="0"/>
    <n v="0"/>
    <n v="0"/>
    <n v="0"/>
    <n v="0"/>
    <n v="0"/>
    <n v="-6368"/>
  </r>
  <r>
    <x v="2"/>
    <s v="PRESCRIPTION DATA S.L.                   "/>
    <x v="39"/>
    <s v="CLOSE-UP DASHBOARDS - IMPLEMENTATION"/>
    <s v="411101"/>
    <s v="VENTAS"/>
    <s v="1"/>
    <s v="VentasInternas"/>
    <s v="1"/>
    <s v="Ventas Internas"/>
    <s v="17"/>
    <s v=""/>
    <x v="9"/>
    <s v="BUSSINES INTELIGENCE"/>
    <x v="2"/>
    <s v="COLOMBIA"/>
    <s v="DIRECTA"/>
    <n v="-25868"/>
    <n v="0"/>
    <n v="0"/>
    <n v="0"/>
    <n v="0"/>
    <n v="0"/>
    <n v="0"/>
    <n v="0"/>
    <n v="0"/>
    <n v="0"/>
    <n v="0"/>
    <n v="0"/>
    <n v="-25868"/>
    <n v="-23879"/>
    <n v="0"/>
    <n v="0"/>
    <n v="0"/>
    <n v="0"/>
    <n v="0"/>
    <n v="0"/>
    <n v="0"/>
    <n v="0"/>
    <n v="0"/>
    <n v="0"/>
    <n v="0"/>
    <n v="-23879"/>
  </r>
  <r>
    <x v="2"/>
    <s v="PRESCRIPTION DATA S.L.                   "/>
    <x v="39"/>
    <s v="CLOSE-UP DASHBOARDS - IMPLEMENTATION"/>
    <s v="411101"/>
    <s v="VENTAS"/>
    <s v="1"/>
    <s v="VentasInternas"/>
    <s v="1"/>
    <s v="Ventas Internas"/>
    <s v="17"/>
    <s v=""/>
    <x v="9"/>
    <s v="BUSSINES INTELIGENCE"/>
    <x v="4"/>
    <s v="ECUADOR"/>
    <s v="DIRECTA"/>
    <n v="-6898"/>
    <n v="0"/>
    <n v="0"/>
    <n v="0"/>
    <n v="0"/>
    <n v="0"/>
    <n v="0"/>
    <n v="0"/>
    <n v="0"/>
    <n v="0"/>
    <n v="0"/>
    <n v="0"/>
    <n v="-6898"/>
    <n v="-6368"/>
    <n v="0"/>
    <n v="0"/>
    <n v="0"/>
    <n v="0"/>
    <n v="0"/>
    <n v="0"/>
    <n v="0"/>
    <n v="0"/>
    <n v="0"/>
    <n v="0"/>
    <n v="0"/>
    <n v="-6368"/>
  </r>
  <r>
    <x v="6"/>
    <s v="CUPI                                     "/>
    <x v="39"/>
    <s v="CLOSE-UP DASHBOARDS - IMPLEMENTATION"/>
    <s v="411101"/>
    <s v="VENTAS"/>
    <s v="1"/>
    <s v="VentasInternas"/>
    <s v="1"/>
    <s v="Ventas Internas"/>
    <s v="17"/>
    <s v=""/>
    <x v="9"/>
    <s v="BUSSINES INTELIGENCE"/>
    <x v="4"/>
    <s v="ECUADOR"/>
    <s v="DIRECTA"/>
    <n v="1246.25"/>
    <n v="-6.56"/>
    <n v="0"/>
    <n v="0"/>
    <n v="0"/>
    <n v="0"/>
    <n v="0"/>
    <n v="0"/>
    <n v="0"/>
    <n v="0"/>
    <n v="0"/>
    <n v="0"/>
    <n v="1239.69"/>
    <n v="1246.25"/>
    <n v="-6.56"/>
    <n v="0"/>
    <n v="0"/>
    <n v="0"/>
    <n v="0"/>
    <n v="0"/>
    <n v="0"/>
    <n v="0"/>
    <n v="0"/>
    <n v="0"/>
    <n v="0"/>
    <n v="1239.69"/>
  </r>
  <r>
    <x v="2"/>
    <s v="PRESCRIPTION DATA S.L.                   "/>
    <x v="39"/>
    <s v="CLOSE-UP DASHBOARDS - IMPLEMENTATION"/>
    <s v="411101"/>
    <s v="VENTAS"/>
    <s v="1"/>
    <s v="VentasInternas"/>
    <s v="1"/>
    <s v="Ventas Internas"/>
    <s v="17"/>
    <s v=""/>
    <x v="9"/>
    <s v="BUSSINES INTELIGENCE"/>
    <x v="10"/>
    <s v="PERU"/>
    <s v="DIRECTA"/>
    <n v="-6898"/>
    <n v="0"/>
    <n v="0"/>
    <n v="0"/>
    <n v="0"/>
    <n v="0"/>
    <n v="0"/>
    <n v="0"/>
    <n v="0"/>
    <n v="0"/>
    <n v="0"/>
    <n v="0"/>
    <n v="-6898"/>
    <n v="-6368"/>
    <n v="0"/>
    <n v="0"/>
    <n v="0"/>
    <n v="0"/>
    <n v="0"/>
    <n v="0"/>
    <n v="0"/>
    <n v="0"/>
    <n v="0"/>
    <n v="0"/>
    <n v="0"/>
    <n v="-6368"/>
  </r>
  <r>
    <x v="6"/>
    <s v="CUPI                                     "/>
    <x v="39"/>
    <s v="CLOSE-UP DASHBOARDS - IMPLEMENTATION"/>
    <s v="411103"/>
    <s v="VENTAS POR FACTURAR"/>
    <s v="2"/>
    <s v="Ventas Por facturar"/>
    <s v="2"/>
    <s v="Ventas Por facturar"/>
    <s v="17"/>
    <s v=""/>
    <x v="9"/>
    <s v="BUSSINES INTELIGENCE"/>
    <x v="3"/>
    <s v="BRASIL"/>
    <s v="DIRECTA"/>
    <n v="0"/>
    <n v="-769"/>
    <n v="0"/>
    <n v="0"/>
    <n v="0"/>
    <n v="0"/>
    <n v="0"/>
    <n v="0"/>
    <n v="0"/>
    <n v="0"/>
    <n v="0"/>
    <n v="0"/>
    <n v="-769"/>
    <n v="0"/>
    <n v="-769"/>
    <n v="0"/>
    <n v="0"/>
    <n v="0"/>
    <n v="0"/>
    <n v="0"/>
    <n v="0"/>
    <n v="0"/>
    <n v="0"/>
    <n v="0"/>
    <n v="0"/>
    <n v="-769"/>
  </r>
  <r>
    <x v="6"/>
    <s v="CUPI                                     "/>
    <x v="39"/>
    <s v="CLOSE-UP DASHBOARDS - IMPLEMENTATION"/>
    <s v="411103"/>
    <s v="VENTAS POR FACTURAR"/>
    <s v="2"/>
    <s v="Ventas Por facturar"/>
    <s v="2"/>
    <s v="Ventas Por facturar"/>
    <s v="17"/>
    <s v=""/>
    <x v="9"/>
    <s v="BUSSINES INTELIGENCE"/>
    <x v="6"/>
    <s v="MEXICO"/>
    <s v="DIRECTA"/>
    <n v="-17456"/>
    <n v="-12241"/>
    <n v="0"/>
    <n v="0"/>
    <n v="0"/>
    <n v="0"/>
    <n v="0"/>
    <n v="0"/>
    <n v="0"/>
    <n v="0"/>
    <n v="0"/>
    <n v="0"/>
    <n v="-29697"/>
    <n v="-17456"/>
    <n v="-12241"/>
    <n v="0"/>
    <n v="0"/>
    <n v="0"/>
    <n v="0"/>
    <n v="0"/>
    <n v="0"/>
    <n v="0"/>
    <n v="0"/>
    <n v="0"/>
    <n v="0"/>
    <n v="-29697"/>
  </r>
  <r>
    <x v="6"/>
    <s v="CUPI                                     "/>
    <x v="39"/>
    <s v="CLOSE-UP DASHBOARDS - IMPLEMENTATION"/>
    <s v="411103"/>
    <s v="VENTAS POR FACTURAR"/>
    <s v="2"/>
    <s v="Ventas Por facturar"/>
    <s v="2"/>
    <s v="Ventas Por facturar"/>
    <s v="17"/>
    <s v=""/>
    <x v="9"/>
    <s v="BUSSINES INTELIGENCE"/>
    <x v="10"/>
    <s v="PERU"/>
    <s v="DIRECTA"/>
    <n v="5923.27"/>
    <n v="-970.46"/>
    <n v="0"/>
    <n v="0"/>
    <n v="0"/>
    <n v="0"/>
    <n v="0"/>
    <n v="0"/>
    <n v="0"/>
    <n v="0"/>
    <n v="0"/>
    <n v="0"/>
    <n v="4952.8100000000004"/>
    <n v="5923.27"/>
    <n v="-970.46"/>
    <n v="0"/>
    <n v="0"/>
    <n v="0"/>
    <n v="0"/>
    <n v="0"/>
    <n v="0"/>
    <n v="0"/>
    <n v="0"/>
    <n v="0"/>
    <n v="0"/>
    <n v="4952.8100000000004"/>
  </r>
  <r>
    <x v="8"/>
    <s v="PRESCRIPTION DATA AG                     "/>
    <x v="39"/>
    <s v="CLOSE-UP DASHBOARDS - IMPLEMENTATION"/>
    <s v="411102"/>
    <s v="VENTAS DEL EXTERIOR"/>
    <s v="3"/>
    <s v="Ventas Externas"/>
    <s v="3"/>
    <s v="Ventas Externas"/>
    <s v="18"/>
    <s v=""/>
    <x v="9"/>
    <s v="BUSSINES INTELIGENCE"/>
    <x v="2"/>
    <s v="COLOMBIA"/>
    <s v="DIRECTA"/>
    <n v="0"/>
    <n v="-6236.76"/>
    <n v="0"/>
    <n v="0"/>
    <n v="0"/>
    <n v="0"/>
    <n v="0"/>
    <n v="0"/>
    <n v="0"/>
    <n v="0"/>
    <n v="0"/>
    <n v="0"/>
    <n v="-6236.76"/>
    <n v="0"/>
    <n v="-6236.76"/>
    <n v="0"/>
    <n v="0"/>
    <n v="0"/>
    <n v="0"/>
    <n v="0"/>
    <n v="0"/>
    <n v="0"/>
    <n v="0"/>
    <n v="0"/>
    <n v="0"/>
    <n v="-6236.76"/>
  </r>
  <r>
    <x v="8"/>
    <s v="PRESCRIPTION DATA AG                     "/>
    <x v="39"/>
    <s v="CLOSE-UP DASHBOARDS - IMPLEMENTATION"/>
    <s v="411102"/>
    <s v="VENTAS DEL EXTERIOR"/>
    <s v="3"/>
    <s v="Ventas Externas"/>
    <s v="3"/>
    <s v="Ventas Externas"/>
    <s v="18"/>
    <s v=""/>
    <x v="9"/>
    <s v="BUSSINES INTELIGENCE"/>
    <x v="4"/>
    <s v="ECUADOR"/>
    <s v="DIRECTA"/>
    <n v="0"/>
    <n v="-6236.82"/>
    <n v="0"/>
    <n v="0"/>
    <n v="0"/>
    <n v="0"/>
    <n v="0"/>
    <n v="0"/>
    <n v="0"/>
    <n v="0"/>
    <n v="0"/>
    <n v="0"/>
    <n v="-6236.82"/>
    <n v="0"/>
    <n v="-6236.82"/>
    <n v="0"/>
    <n v="0"/>
    <n v="0"/>
    <n v="0"/>
    <n v="0"/>
    <n v="0"/>
    <n v="0"/>
    <n v="0"/>
    <n v="0"/>
    <n v="0"/>
    <n v="-6236.82"/>
  </r>
  <r>
    <x v="8"/>
    <s v="PRESCRIPTION DATA AG                     "/>
    <x v="39"/>
    <s v="CLOSE-UP DASHBOARDS - IMPLEMENTATION"/>
    <s v="411102"/>
    <s v="VENTAS DEL EXTERIOR"/>
    <s v="3"/>
    <s v="Ventas Externas"/>
    <s v="3"/>
    <s v="Ventas Externas"/>
    <s v="18"/>
    <s v=""/>
    <x v="9"/>
    <s v="BUSSINES INTELIGENCE"/>
    <x v="11"/>
    <s v="ARGENTINA"/>
    <s v="DIRECTA"/>
    <n v="0"/>
    <n v="-6236.76"/>
    <n v="0"/>
    <n v="0"/>
    <n v="0"/>
    <n v="0"/>
    <n v="0"/>
    <n v="0"/>
    <n v="0"/>
    <n v="0"/>
    <n v="0"/>
    <n v="0"/>
    <n v="-6236.76"/>
    <n v="0"/>
    <n v="-6236.76"/>
    <n v="0"/>
    <n v="0"/>
    <n v="0"/>
    <n v="0"/>
    <n v="0"/>
    <n v="0"/>
    <n v="0"/>
    <n v="0"/>
    <n v="0"/>
    <n v="0"/>
    <n v="-6236.76"/>
  </r>
  <r>
    <x v="4"/>
    <s v="LEADER UP SISTEMAS LTDA                  "/>
    <x v="40"/>
    <s v="CLOSE-UP DASHBOARDS - FEE"/>
    <s v="411101"/>
    <s v="VENTAS"/>
    <s v="1"/>
    <s v="VentasInternas"/>
    <s v="1"/>
    <s v="Ventas Internas"/>
    <s v="17"/>
    <s v=""/>
    <x v="9"/>
    <s v="BUSSINES INTELIGENCE"/>
    <x v="3"/>
    <s v="BRASIL"/>
    <s v="DIRECTA"/>
    <n v="-9271.24"/>
    <n v="-10004.85"/>
    <n v="0"/>
    <n v="0"/>
    <n v="0"/>
    <n v="0"/>
    <n v="0"/>
    <n v="0"/>
    <n v="0"/>
    <n v="0"/>
    <n v="0"/>
    <n v="0"/>
    <n v="-19276.09"/>
    <n v="-50888.75"/>
    <n v="-52086.77"/>
    <n v="0"/>
    <n v="0"/>
    <n v="0"/>
    <n v="0"/>
    <n v="0"/>
    <n v="0"/>
    <n v="0"/>
    <n v="0"/>
    <n v="0"/>
    <n v="0"/>
    <n v="-102975.52"/>
  </r>
  <r>
    <x v="17"/>
    <s v="LIDER FILE S.A.                          "/>
    <x v="40"/>
    <s v="CLOSE-UP DASHBOARDS - FEE"/>
    <s v="411101"/>
    <s v="VENTAS"/>
    <s v="1"/>
    <s v="VentasInternas"/>
    <s v="1"/>
    <s v="Ventas Internas"/>
    <s v="17"/>
    <s v=""/>
    <x v="9"/>
    <s v="BUSSINES INTELIGENCE"/>
    <x v="11"/>
    <s v="ARGENTINA"/>
    <s v="DIRECTA"/>
    <n v="-420.97"/>
    <n v="-394.4"/>
    <n v="0"/>
    <n v="0"/>
    <n v="0"/>
    <n v="0"/>
    <n v="0"/>
    <n v="0"/>
    <n v="0"/>
    <n v="0"/>
    <n v="0"/>
    <n v="0"/>
    <n v="-815.37"/>
    <n v="-79669"/>
    <n v="-79669"/>
    <n v="0"/>
    <n v="0"/>
    <n v="0"/>
    <n v="0"/>
    <n v="0"/>
    <n v="0"/>
    <n v="0"/>
    <n v="0"/>
    <n v="0"/>
    <n v="0"/>
    <n v="-159338"/>
  </r>
  <r>
    <x v="6"/>
    <s v="CUPI                                     "/>
    <x v="40"/>
    <s v="CLOSE-UP DASHBOARDS - FEE"/>
    <s v="411103"/>
    <s v="VENTAS POR FACTURAR"/>
    <s v="2"/>
    <s v="Ventas Por facturar"/>
    <s v="2"/>
    <s v="Ventas Por facturar"/>
    <s v="17"/>
    <s v=""/>
    <x v="9"/>
    <s v="BUSSINES INTELIGENCE"/>
    <x v="3"/>
    <s v="BRASIL"/>
    <s v="DIRECTA"/>
    <n v="-14389"/>
    <n v="-14371"/>
    <n v="0"/>
    <n v="0"/>
    <n v="0"/>
    <n v="0"/>
    <n v="0"/>
    <n v="0"/>
    <n v="0"/>
    <n v="0"/>
    <n v="0"/>
    <n v="0"/>
    <n v="-28760"/>
    <n v="-14389"/>
    <n v="-14371"/>
    <n v="0"/>
    <n v="0"/>
    <n v="0"/>
    <n v="0"/>
    <n v="0"/>
    <n v="0"/>
    <n v="0"/>
    <n v="0"/>
    <n v="0"/>
    <n v="0"/>
    <n v="-28760"/>
  </r>
  <r>
    <x v="6"/>
    <s v="CUPI                                     "/>
    <x v="40"/>
    <s v="CLOSE-UP DASHBOARDS - FEE"/>
    <s v="411103"/>
    <s v="VENTAS POR FACTURAR"/>
    <s v="2"/>
    <s v="Ventas Por facturar"/>
    <s v="2"/>
    <s v="Ventas Por facturar"/>
    <s v="17"/>
    <s v=""/>
    <x v="9"/>
    <s v="BUSSINES INTELIGENCE"/>
    <x v="2"/>
    <s v="COLOMBIA"/>
    <s v="DIRECTA"/>
    <n v="22105.15"/>
    <n v="1444.43"/>
    <n v="0"/>
    <n v="0"/>
    <n v="0"/>
    <n v="0"/>
    <n v="0"/>
    <n v="0"/>
    <n v="0"/>
    <n v="0"/>
    <n v="0"/>
    <n v="0"/>
    <n v="23549.58"/>
    <n v="22051.15"/>
    <n v="1444.43"/>
    <n v="0"/>
    <n v="0"/>
    <n v="0"/>
    <n v="0"/>
    <n v="0"/>
    <n v="0"/>
    <n v="0"/>
    <n v="0"/>
    <n v="0"/>
    <n v="0"/>
    <n v="23495.58"/>
  </r>
  <r>
    <x v="4"/>
    <s v="LEADER UP SISTEMAS LTDA                  "/>
    <x v="41"/>
    <s v="PHARMACEUTICAL BI - FEE"/>
    <s v="411101"/>
    <s v="VENTAS"/>
    <s v="1"/>
    <s v="VentasInternas"/>
    <s v="1"/>
    <s v="Ventas Internas"/>
    <s v="17"/>
    <s v=""/>
    <x v="9"/>
    <s v="BUSSINES INTELIGENCE"/>
    <x v="3"/>
    <s v="BRASIL"/>
    <s v="DIRECTA"/>
    <n v="-2697.39"/>
    <n v="-2261.4699999999998"/>
    <n v="0"/>
    <n v="0"/>
    <n v="0"/>
    <n v="0"/>
    <n v="0"/>
    <n v="0"/>
    <n v="0"/>
    <n v="0"/>
    <n v="0"/>
    <n v="0"/>
    <n v="-4958.8599999999997"/>
    <n v="-13813.92"/>
    <n v="-11782.68"/>
    <n v="0"/>
    <n v="0"/>
    <n v="0"/>
    <n v="0"/>
    <n v="0"/>
    <n v="0"/>
    <n v="0"/>
    <n v="0"/>
    <n v="0"/>
    <n v="0"/>
    <n v="-25596.6"/>
  </r>
  <r>
    <x v="6"/>
    <s v="CUPI                                     "/>
    <x v="41"/>
    <s v="PHARMACEUTICAL BI - FEE"/>
    <s v="411103"/>
    <s v="VENTAS POR FACTURAR"/>
    <s v="2"/>
    <s v="Ventas Por facturar"/>
    <s v="2"/>
    <s v="Ventas Por facturar"/>
    <s v="17"/>
    <s v=""/>
    <x v="9"/>
    <s v="BUSSINES INTELIGENCE"/>
    <x v="3"/>
    <s v="BRASIL"/>
    <s v="DIRECTA"/>
    <n v="391"/>
    <n v="0"/>
    <n v="0"/>
    <n v="0"/>
    <n v="0"/>
    <n v="0"/>
    <n v="0"/>
    <n v="0"/>
    <n v="0"/>
    <n v="0"/>
    <n v="0"/>
    <n v="0"/>
    <n v="391"/>
    <n v="391"/>
    <n v="0"/>
    <n v="0"/>
    <n v="0"/>
    <n v="0"/>
    <n v="0"/>
    <n v="0"/>
    <n v="0"/>
    <n v="0"/>
    <n v="0"/>
    <n v="0"/>
    <n v="0"/>
    <n v="391"/>
  </r>
  <r>
    <x v="4"/>
    <s v="LEADER UP SISTEMAS LTDA                  "/>
    <x v="42"/>
    <s v="CLOSE-UP REWARDS"/>
    <s v="411101"/>
    <s v="VENTAS"/>
    <s v="1"/>
    <s v="VentasInternas"/>
    <s v="1"/>
    <s v="Ventas Internas"/>
    <s v="17"/>
    <s v=""/>
    <x v="10"/>
    <s v="REWARDS"/>
    <x v="5"/>
    <s v="CENTROAMERICA"/>
    <s v="DIRECTA"/>
    <n v="-1828.3"/>
    <n v="0"/>
    <n v="0"/>
    <n v="0"/>
    <n v="0"/>
    <n v="0"/>
    <n v="0"/>
    <n v="0"/>
    <n v="0"/>
    <n v="0"/>
    <n v="0"/>
    <n v="0"/>
    <n v="-1828.3"/>
    <n v="-9345.33"/>
    <n v="0"/>
    <n v="0"/>
    <n v="0"/>
    <n v="0"/>
    <n v="0"/>
    <n v="0"/>
    <n v="0"/>
    <n v="0"/>
    <n v="0"/>
    <n v="0"/>
    <n v="0"/>
    <n v="-9345.33"/>
  </r>
  <r>
    <x v="4"/>
    <s v="LEADER UP SISTEMAS LTDA                  "/>
    <x v="42"/>
    <s v="CLOSE-UP REWARDS"/>
    <s v="411101"/>
    <s v="VENTAS"/>
    <s v="1"/>
    <s v="VentasInternas"/>
    <s v="1"/>
    <s v="Ventas Internas"/>
    <s v="17"/>
    <s v=""/>
    <x v="10"/>
    <s v="REWARDS"/>
    <x v="3"/>
    <s v="BRASIL"/>
    <s v="DIRECTA"/>
    <n v="-21413.73"/>
    <n v="-20183.12"/>
    <n v="0"/>
    <n v="0"/>
    <n v="0"/>
    <n v="0"/>
    <n v="0"/>
    <n v="0"/>
    <n v="0"/>
    <n v="0"/>
    <n v="0"/>
    <n v="0"/>
    <n v="-41596.85"/>
    <n v="-111037.34"/>
    <n v="-104491.64"/>
    <n v="0"/>
    <n v="0"/>
    <n v="0"/>
    <n v="0"/>
    <n v="0"/>
    <n v="0"/>
    <n v="0"/>
    <n v="0"/>
    <n v="0"/>
    <n v="0"/>
    <n v="-215528.98"/>
  </r>
  <r>
    <x v="4"/>
    <s v="LEADER UP SISTEMAS LTDA                  "/>
    <x v="42"/>
    <s v="CLOSE-UP REWARDS"/>
    <s v="411101"/>
    <s v="VENTAS"/>
    <s v="1"/>
    <s v="VentasInternas"/>
    <s v="1"/>
    <s v="Ventas Internas"/>
    <s v="17"/>
    <s v=""/>
    <x v="10"/>
    <s v="REWARDS"/>
    <x v="6"/>
    <s v="MEXICO"/>
    <s v="DIRECTA"/>
    <n v="-2272"/>
    <n v="0"/>
    <n v="0"/>
    <n v="0"/>
    <n v="0"/>
    <n v="0"/>
    <n v="0"/>
    <n v="0"/>
    <n v="0"/>
    <n v="0"/>
    <n v="0"/>
    <n v="0"/>
    <n v="-2272"/>
    <n v="-11613.33"/>
    <n v="0"/>
    <n v="0"/>
    <n v="0"/>
    <n v="0"/>
    <n v="0"/>
    <n v="0"/>
    <n v="0"/>
    <n v="0"/>
    <n v="0"/>
    <n v="0"/>
    <n v="0"/>
    <n v="-11613.33"/>
  </r>
  <r>
    <x v="6"/>
    <s v="CUPI                                     "/>
    <x v="42"/>
    <s v="CLOSE-UP REWARDS"/>
    <s v="411103"/>
    <s v="VENTAS POR FACTURAR"/>
    <s v="2"/>
    <s v="Ventas Por facturar"/>
    <s v="2"/>
    <s v="Ventas Por facturar"/>
    <s v="17"/>
    <s v=""/>
    <x v="10"/>
    <s v="REWARDS"/>
    <x v="6"/>
    <s v="MEXICO"/>
    <s v="DIRECTA"/>
    <n v="-5708"/>
    <n v="-7763"/>
    <n v="0"/>
    <n v="0"/>
    <n v="0"/>
    <n v="0"/>
    <n v="0"/>
    <n v="0"/>
    <n v="0"/>
    <n v="0"/>
    <n v="0"/>
    <n v="0"/>
    <n v="-13471"/>
    <n v="-5708"/>
    <n v="-7763"/>
    <n v="0"/>
    <n v="0"/>
    <n v="0"/>
    <n v="0"/>
    <n v="0"/>
    <n v="0"/>
    <n v="0"/>
    <n v="0"/>
    <n v="0"/>
    <n v="0"/>
    <n v="-13471"/>
  </r>
  <r>
    <x v="6"/>
    <s v="CUPI                                     "/>
    <x v="42"/>
    <s v="CLOSE-UP REWARDS"/>
    <s v="411103"/>
    <s v="VENTAS POR FACTURAR"/>
    <s v="2"/>
    <s v="Ventas Por facturar"/>
    <s v="2"/>
    <s v="Ventas Por facturar"/>
    <s v="17"/>
    <s v=""/>
    <x v="10"/>
    <s v="REWARDS"/>
    <x v="5"/>
    <s v="CENTROAMERICA"/>
    <s v="DIRECTA"/>
    <n v="0"/>
    <n v="-1901.97"/>
    <n v="0"/>
    <n v="0"/>
    <n v="0"/>
    <n v="0"/>
    <n v="0"/>
    <n v="0"/>
    <n v="0"/>
    <n v="0"/>
    <n v="0"/>
    <n v="0"/>
    <n v="-1901.97"/>
    <n v="0"/>
    <n v="-1901.97"/>
    <n v="0"/>
    <n v="0"/>
    <n v="0"/>
    <n v="0"/>
    <n v="0"/>
    <n v="0"/>
    <n v="0"/>
    <n v="0"/>
    <n v="0"/>
    <n v="0"/>
    <n v="-1901.97"/>
  </r>
  <r>
    <x v="6"/>
    <s v="CUPI                                     "/>
    <x v="42"/>
    <s v="CLOSE-UP REWARDS"/>
    <s v="411103"/>
    <s v="VENTAS POR FACTURAR"/>
    <s v="2"/>
    <s v="Ventas Por facturar"/>
    <s v="2"/>
    <s v="Ventas Por facturar"/>
    <s v="17"/>
    <s v=""/>
    <x v="10"/>
    <s v="REWARDS"/>
    <x v="3"/>
    <s v="BRASIL"/>
    <s v="DIRECTA"/>
    <n v="-6356"/>
    <n v="-6341"/>
    <n v="0"/>
    <n v="0"/>
    <n v="0"/>
    <n v="0"/>
    <n v="0"/>
    <n v="0"/>
    <n v="0"/>
    <n v="0"/>
    <n v="0"/>
    <n v="0"/>
    <n v="-12697"/>
    <n v="-6356"/>
    <n v="-6341"/>
    <n v="0"/>
    <n v="0"/>
    <n v="0"/>
    <n v="0"/>
    <n v="0"/>
    <n v="0"/>
    <n v="0"/>
    <n v="0"/>
    <n v="0"/>
    <n v="0"/>
    <n v="-12697"/>
  </r>
  <r>
    <x v="16"/>
    <s v="PRESCRIPTION DATA ECUADOR S.A.           "/>
    <x v="43"/>
    <s v="CONSULTORIA"/>
    <s v="411101"/>
    <s v="VENTAS"/>
    <s v="1"/>
    <s v="VentasInternas"/>
    <s v="1"/>
    <s v="Ventas Internas"/>
    <s v="17"/>
    <s v=""/>
    <x v="8"/>
    <s v="CONSULTORIA"/>
    <x v="4"/>
    <s v="ECUADOR"/>
    <s v="DIRECTA"/>
    <n v="0"/>
    <n v="-1750"/>
    <n v="0"/>
    <n v="0"/>
    <n v="0"/>
    <n v="0"/>
    <n v="0"/>
    <n v="0"/>
    <n v="0"/>
    <n v="0"/>
    <n v="0"/>
    <n v="0"/>
    <n v="-1750"/>
    <n v="0"/>
    <n v="-1750"/>
    <n v="0"/>
    <n v="0"/>
    <n v="0"/>
    <n v="0"/>
    <n v="0"/>
    <n v="0"/>
    <n v="0"/>
    <n v="0"/>
    <n v="0"/>
    <n v="0"/>
    <n v="-1750"/>
  </r>
  <r>
    <x v="6"/>
    <s v="CUPI                                     "/>
    <x v="43"/>
    <s v="CONSULTORIA"/>
    <s v="411101"/>
    <s v="VENTAS"/>
    <s v="1"/>
    <s v="VentasInternas"/>
    <s v="1"/>
    <s v="Ventas Internas"/>
    <s v="17"/>
    <s v=""/>
    <x v="8"/>
    <s v="CONSULTORIA"/>
    <x v="4"/>
    <s v="ECUADOR"/>
    <s v="DIRECTA"/>
    <n v="-875"/>
    <n v="875"/>
    <n v="0"/>
    <n v="0"/>
    <n v="0"/>
    <n v="0"/>
    <n v="0"/>
    <n v="0"/>
    <n v="0"/>
    <n v="0"/>
    <n v="0"/>
    <n v="0"/>
    <n v="0"/>
    <n v="-875"/>
    <n v="875"/>
    <n v="0"/>
    <n v="0"/>
    <n v="0"/>
    <n v="0"/>
    <n v="0"/>
    <n v="0"/>
    <n v="0"/>
    <n v="0"/>
    <n v="0"/>
    <n v="0"/>
    <n v="0"/>
  </r>
  <r>
    <x v="4"/>
    <s v="LEADER UP SISTEMAS LTDA                  "/>
    <x v="43"/>
    <s v="CONSULTORIA"/>
    <s v="411101"/>
    <s v="VENTAS"/>
    <s v="1"/>
    <s v="VentasInternas"/>
    <s v="1"/>
    <s v="Ventas Internas"/>
    <s v="17"/>
    <s v=""/>
    <x v="8"/>
    <s v="CONSULTORIA"/>
    <x v="3"/>
    <s v="BRASIL"/>
    <s v="DIRECTA"/>
    <n v="-47427.71"/>
    <n v="-6456.27"/>
    <n v="0"/>
    <n v="0"/>
    <n v="0"/>
    <n v="0"/>
    <n v="0"/>
    <n v="0"/>
    <n v="0"/>
    <n v="0"/>
    <n v="0"/>
    <n v="0"/>
    <n v="-53883.98"/>
    <n v="-243728.66"/>
    <n v="-32951.660000000003"/>
    <n v="0"/>
    <n v="0"/>
    <n v="0"/>
    <n v="0"/>
    <n v="0"/>
    <n v="0"/>
    <n v="0"/>
    <n v="0"/>
    <n v="0"/>
    <n v="0"/>
    <n v="-276680.32000000001"/>
  </r>
  <r>
    <x v="3"/>
    <s v="PHARMA MARKET                            "/>
    <x v="43"/>
    <s v="CONSULTORIA"/>
    <s v="411101"/>
    <s v="VENTAS"/>
    <s v="1"/>
    <s v="VentasInternas"/>
    <s v="1"/>
    <s v="Ventas Internas"/>
    <s v="17"/>
    <s v=""/>
    <x v="8"/>
    <s v="CONSULTORIA"/>
    <x v="2"/>
    <s v="COLOMBIA"/>
    <s v="DIRECTA"/>
    <n v="0"/>
    <n v="-2160"/>
    <n v="0"/>
    <n v="0"/>
    <n v="0"/>
    <n v="0"/>
    <n v="0"/>
    <n v="0"/>
    <n v="0"/>
    <n v="0"/>
    <n v="0"/>
    <n v="0"/>
    <n v="-2160"/>
    <n v="0"/>
    <n v="-10692712.800000001"/>
    <n v="0"/>
    <n v="0"/>
    <n v="0"/>
    <n v="0"/>
    <n v="0"/>
    <n v="0"/>
    <n v="0"/>
    <n v="0"/>
    <n v="0"/>
    <n v="0"/>
    <n v="-10692712.800000001"/>
  </r>
  <r>
    <x v="7"/>
    <s v="CUP AC ARG                               "/>
    <x v="43"/>
    <s v="CONSULTORIA"/>
    <s v="411103"/>
    <s v="VENTAS POR FACTURAR"/>
    <s v="2"/>
    <s v="Ventas Por facturar"/>
    <s v="2"/>
    <s v="Ventas Por facturar"/>
    <s v="17"/>
    <s v=""/>
    <x v="8"/>
    <s v="CONSULTORIA"/>
    <x v="11"/>
    <s v="ARGENTINA"/>
    <s v="DIRECTA"/>
    <n v="-890"/>
    <n v="2227"/>
    <n v="0"/>
    <n v="0"/>
    <n v="0"/>
    <n v="0"/>
    <n v="0"/>
    <n v="0"/>
    <n v="0"/>
    <n v="0"/>
    <n v="0"/>
    <n v="0"/>
    <n v="1337"/>
    <n v="-890"/>
    <n v="2227"/>
    <n v="0"/>
    <n v="0"/>
    <n v="0"/>
    <n v="0"/>
    <n v="0"/>
    <n v="0"/>
    <n v="0"/>
    <n v="0"/>
    <n v="0"/>
    <n v="0"/>
    <n v="1337"/>
  </r>
  <r>
    <x v="6"/>
    <s v="CUPI                                     "/>
    <x v="43"/>
    <s v="CONSULTORIA"/>
    <s v="411103"/>
    <s v="VENTAS POR FACTURAR"/>
    <s v="2"/>
    <s v="Ventas Por facturar"/>
    <s v="2"/>
    <s v="Ventas Por facturar"/>
    <s v="17"/>
    <s v=""/>
    <x v="8"/>
    <s v="CONSULTORIA"/>
    <x v="6"/>
    <s v="MEXICO"/>
    <s v="DIRECTA"/>
    <n v="72065"/>
    <n v="44318"/>
    <n v="0"/>
    <n v="0"/>
    <n v="0"/>
    <n v="0"/>
    <n v="0"/>
    <n v="0"/>
    <n v="0"/>
    <n v="0"/>
    <n v="0"/>
    <n v="0"/>
    <n v="116383"/>
    <n v="72065"/>
    <n v="44318"/>
    <n v="0"/>
    <n v="0"/>
    <n v="0"/>
    <n v="0"/>
    <n v="0"/>
    <n v="0"/>
    <n v="0"/>
    <n v="0"/>
    <n v="0"/>
    <n v="0"/>
    <n v="116383"/>
  </r>
  <r>
    <x v="6"/>
    <s v="CUPI                                     "/>
    <x v="43"/>
    <s v="CONSULTORIA"/>
    <s v="411103"/>
    <s v="VENTAS POR FACTURAR"/>
    <s v="2"/>
    <s v="Ventas Por facturar"/>
    <s v="2"/>
    <s v="Ventas Por facturar"/>
    <s v="17"/>
    <s v=""/>
    <x v="8"/>
    <s v="CONSULTORIA"/>
    <x v="3"/>
    <s v="BRASIL"/>
    <s v="DIRECTA"/>
    <n v="-105038"/>
    <n v="-5067"/>
    <n v="0"/>
    <n v="0"/>
    <n v="0"/>
    <n v="0"/>
    <n v="0"/>
    <n v="0"/>
    <n v="0"/>
    <n v="0"/>
    <n v="0"/>
    <n v="0"/>
    <n v="-110105"/>
    <n v="-105038"/>
    <n v="-5067"/>
    <n v="0"/>
    <n v="0"/>
    <n v="0"/>
    <n v="0"/>
    <n v="0"/>
    <n v="0"/>
    <n v="0"/>
    <n v="0"/>
    <n v="0"/>
    <n v="0"/>
    <n v="-110105"/>
  </r>
  <r>
    <x v="18"/>
    <s v="CLOSE UP USA                             "/>
    <x v="43"/>
    <s v="CONSULTORIA"/>
    <s v="411102"/>
    <s v="VENTAS DEL EXTERIOR"/>
    <s v="3"/>
    <s v="Ventas Externas"/>
    <s v="3"/>
    <s v="Ventas Externas"/>
    <s v="18"/>
    <s v=""/>
    <x v="8"/>
    <s v="CONSULTORIA"/>
    <x v="13"/>
    <s v="ESTADOS UNIDOS"/>
    <s v="DIRECTA"/>
    <n v="0"/>
    <n v="-9000"/>
    <n v="0"/>
    <n v="0"/>
    <n v="0"/>
    <n v="0"/>
    <n v="0"/>
    <n v="0"/>
    <n v="0"/>
    <n v="0"/>
    <n v="0"/>
    <n v="0"/>
    <n v="-9000"/>
    <n v="0"/>
    <n v="-9000"/>
    <n v="0"/>
    <n v="0"/>
    <n v="0"/>
    <n v="0"/>
    <n v="0"/>
    <n v="0"/>
    <n v="0"/>
    <n v="0"/>
    <n v="0"/>
    <n v="0"/>
    <n v="-9000"/>
  </r>
  <r>
    <x v="14"/>
    <s v="DATA PHARMA                              "/>
    <x v="43"/>
    <s v="CONSULTORIA"/>
    <s v="411102"/>
    <s v="VENTAS DEL EXTERIOR"/>
    <s v="3"/>
    <s v="Ventas Externas"/>
    <s v="3"/>
    <s v="Ventas Externas"/>
    <s v="18"/>
    <s v=""/>
    <x v="8"/>
    <s v="CONSULTORIA"/>
    <x v="6"/>
    <s v="MEXICO"/>
    <s v="DIRECTA"/>
    <n v="-35696"/>
    <n v="-47413"/>
    <n v="0"/>
    <n v="0"/>
    <n v="0"/>
    <n v="0"/>
    <n v="0"/>
    <n v="0"/>
    <n v="0"/>
    <n v="0"/>
    <n v="0"/>
    <n v="0"/>
    <n v="-83109"/>
    <n v="-35696"/>
    <n v="-47413"/>
    <n v="0"/>
    <n v="0"/>
    <n v="0"/>
    <n v="0"/>
    <n v="0"/>
    <n v="0"/>
    <n v="0"/>
    <n v="0"/>
    <n v="0"/>
    <n v="0"/>
    <n v="-83109"/>
  </r>
  <r>
    <x v="18"/>
    <s v="CLOSE UP USA                             "/>
    <x v="43"/>
    <s v="CONSULTORIA"/>
    <s v="411102"/>
    <s v="VENTAS DEL EXTERIOR"/>
    <s v="3"/>
    <s v="Ventas Externas"/>
    <s v="3"/>
    <s v="Ventas Externas"/>
    <s v="18"/>
    <s v=""/>
    <x v="8"/>
    <s v="CONSULTORIA"/>
    <x v="6"/>
    <s v="MEXICO"/>
    <s v="DIREC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s v="PHARMA DATA MEXICO, S.A. DE C.V.         "/>
    <x v="43"/>
    <s v="CONSULTORIA"/>
    <s v="411102"/>
    <s v="VENTAS DEL EXTERIOR"/>
    <s v="3"/>
    <s v="Ventas Externas"/>
    <s v="3"/>
    <s v="Ventas Externas"/>
    <s v="18"/>
    <s v=""/>
    <x v="8"/>
    <s v="CONSULTORIA"/>
    <x v="6"/>
    <s v="MEXICO"/>
    <s v="DIRECTA"/>
    <n v="-65768.95"/>
    <n v="-35329.29"/>
    <n v="0"/>
    <n v="0"/>
    <n v="0"/>
    <n v="0"/>
    <n v="0"/>
    <n v="0"/>
    <n v="0"/>
    <n v="0"/>
    <n v="0"/>
    <n v="0"/>
    <n v="-101098.24000000001"/>
    <n v="-1224979.6000000001"/>
    <n v="-649953"/>
    <n v="0"/>
    <n v="0"/>
    <n v="0"/>
    <n v="0"/>
    <n v="0"/>
    <n v="0"/>
    <n v="0"/>
    <n v="0"/>
    <n v="0"/>
    <n v="0"/>
    <n v="-1874932.6"/>
  </r>
  <r>
    <x v="6"/>
    <s v="CUPI                                     "/>
    <x v="44"/>
    <s v="PESQUISA - ADHOC"/>
    <s v="411103"/>
    <s v="VENTAS POR FACTURAR"/>
    <s v="2"/>
    <s v="Ventas Por facturar"/>
    <s v="2"/>
    <s v="Ventas Por facturar"/>
    <s v="17"/>
    <s v=""/>
    <x v="11"/>
    <s v="PESQUISA"/>
    <x v="2"/>
    <s v="COLOMBIA"/>
    <s v="DIRECTA"/>
    <n v="-6949.66"/>
    <n v="610.34"/>
    <n v="0"/>
    <n v="0"/>
    <n v="0"/>
    <n v="0"/>
    <n v="0"/>
    <n v="0"/>
    <n v="0"/>
    <n v="0"/>
    <n v="0"/>
    <n v="0"/>
    <n v="-6339.32"/>
    <n v="-6949.66"/>
    <n v="610.34"/>
    <n v="0"/>
    <n v="0"/>
    <n v="0"/>
    <n v="0"/>
    <n v="0"/>
    <n v="0"/>
    <n v="0"/>
    <n v="0"/>
    <n v="0"/>
    <n v="0"/>
    <n v="-6339.32"/>
  </r>
  <r>
    <x v="6"/>
    <s v="CUPI                                     "/>
    <x v="44"/>
    <s v="PESQUISA - ADHOC"/>
    <s v="411103"/>
    <s v="VENTAS POR FACTURAR"/>
    <s v="2"/>
    <s v="Ventas Por facturar"/>
    <s v="2"/>
    <s v="Ventas Por facturar"/>
    <s v="17"/>
    <s v=""/>
    <x v="11"/>
    <s v="PESQUISA"/>
    <x v="3"/>
    <s v="BRASIL"/>
    <s v="DIRECTA"/>
    <n v="-60808"/>
    <n v="-37053"/>
    <n v="0"/>
    <n v="0"/>
    <n v="0"/>
    <n v="0"/>
    <n v="0"/>
    <n v="0"/>
    <n v="0"/>
    <n v="0"/>
    <n v="0"/>
    <n v="0"/>
    <n v="-97861"/>
    <n v="-60808"/>
    <n v="-37053"/>
    <n v="0"/>
    <n v="0"/>
    <n v="0"/>
    <n v="0"/>
    <n v="0"/>
    <n v="0"/>
    <n v="0"/>
    <n v="0"/>
    <n v="0"/>
    <n v="0"/>
    <n v="-97861"/>
  </r>
  <r>
    <x v="4"/>
    <s v="LEADER UP SISTEMAS LTDA                  "/>
    <x v="45"/>
    <s v="PESQUISA - PANEIS"/>
    <s v="411101"/>
    <s v="VENTAS"/>
    <s v="1"/>
    <s v="VentasInternas"/>
    <s v="1"/>
    <s v="Ventas Internas"/>
    <s v="17"/>
    <s v=""/>
    <x v="11"/>
    <s v="PESQUISA"/>
    <x v="3"/>
    <s v="BRASIL"/>
    <s v="DIRECTA"/>
    <n v="-139561.44"/>
    <n v="-16400.02"/>
    <n v="0"/>
    <n v="0"/>
    <n v="0"/>
    <n v="0"/>
    <n v="0"/>
    <n v="0"/>
    <n v="0"/>
    <n v="0"/>
    <n v="0"/>
    <n v="0"/>
    <n v="-155961.46"/>
    <n v="-744318.97"/>
    <n v="-84843.96"/>
    <n v="0"/>
    <n v="0"/>
    <n v="0"/>
    <n v="0"/>
    <n v="0"/>
    <n v="0"/>
    <n v="0"/>
    <n v="0"/>
    <n v="0"/>
    <n v="0"/>
    <n v="-829162.93"/>
  </r>
  <r>
    <x v="6"/>
    <s v="CUPI                                     "/>
    <x v="45"/>
    <s v="PESQUISA - PANEIS"/>
    <s v="411103"/>
    <s v="VENTAS POR FACTURAR"/>
    <s v="2"/>
    <s v="Ventas Por facturar"/>
    <s v="2"/>
    <s v="Ventas Por facturar"/>
    <s v="17"/>
    <s v=""/>
    <x v="11"/>
    <s v="PESQUISA"/>
    <x v="3"/>
    <s v="BRASIL"/>
    <s v="DIRECTA"/>
    <n v="28930"/>
    <n v="-96741"/>
    <n v="0"/>
    <n v="0"/>
    <n v="0"/>
    <n v="0"/>
    <n v="0"/>
    <n v="0"/>
    <n v="0"/>
    <n v="0"/>
    <n v="0"/>
    <n v="0"/>
    <n v="-67811"/>
    <n v="28930"/>
    <n v="-96741"/>
    <n v="0"/>
    <n v="0"/>
    <n v="0"/>
    <n v="0"/>
    <n v="0"/>
    <n v="0"/>
    <n v="0"/>
    <n v="0"/>
    <n v="0"/>
    <n v="0"/>
    <n v="-67811"/>
  </r>
  <r>
    <x v="4"/>
    <s v="LEADER UP SISTEMAS LTDA                  "/>
    <x v="46"/>
    <s v="PUBLIMARK"/>
    <s v="411101"/>
    <s v="VENTAS"/>
    <s v="1"/>
    <s v="VentasInternas"/>
    <s v="1"/>
    <s v="Ventas Internas"/>
    <s v="17"/>
    <s v=""/>
    <x v="12"/>
    <s v="PUBLIMARK"/>
    <x v="3"/>
    <s v="BRASIL"/>
    <s v="DIRECTA"/>
    <n v="-11467.37"/>
    <n v="-4318.99"/>
    <n v="0"/>
    <n v="0"/>
    <n v="0"/>
    <n v="0"/>
    <n v="0"/>
    <n v="0"/>
    <n v="0"/>
    <n v="0"/>
    <n v="0"/>
    <n v="0"/>
    <n v="-15786.36"/>
    <n v="-59076.54"/>
    <n v="-22269.29"/>
    <n v="0"/>
    <n v="0"/>
    <n v="0"/>
    <n v="0"/>
    <n v="0"/>
    <n v="0"/>
    <n v="0"/>
    <n v="0"/>
    <n v="0"/>
    <n v="0"/>
    <n v="-81345.83"/>
  </r>
  <r>
    <x v="6"/>
    <s v="CUPI                                     "/>
    <x v="46"/>
    <s v="PUBLIMARK"/>
    <s v="411103"/>
    <s v="VENTAS POR FACTURAR"/>
    <s v="2"/>
    <s v="Ventas Por facturar"/>
    <s v="2"/>
    <s v="Ventas Por facturar"/>
    <s v="17"/>
    <s v=""/>
    <x v="12"/>
    <s v="PUBLIMARK"/>
    <x v="3"/>
    <s v="BRASIL"/>
    <s v="DIRECTA"/>
    <n v="-7888"/>
    <n v="-978"/>
    <n v="0"/>
    <n v="0"/>
    <n v="0"/>
    <n v="0"/>
    <n v="0"/>
    <n v="0"/>
    <n v="0"/>
    <n v="0"/>
    <n v="0"/>
    <n v="0"/>
    <n v="-8866"/>
    <n v="-7888"/>
    <n v="-978"/>
    <n v="0"/>
    <n v="0"/>
    <n v="0"/>
    <n v="0"/>
    <n v="0"/>
    <n v="0"/>
    <n v="0"/>
    <n v="0"/>
    <n v="0"/>
    <n v="0"/>
    <n v="-8866"/>
  </r>
  <r>
    <x v="8"/>
    <s v="PRESCRIPTION DATA AG                     "/>
    <x v="46"/>
    <s v="PUBLIMARK"/>
    <s v="411102"/>
    <s v="VENTAS DEL EXTERIOR"/>
    <s v="3"/>
    <s v="Ventas Externas"/>
    <s v="3"/>
    <s v="Ventas Externas"/>
    <s v="18"/>
    <s v=""/>
    <x v="12"/>
    <s v="PUBLIMARK"/>
    <x v="2"/>
    <s v="COLOMBIA"/>
    <s v="DIRECTA"/>
    <n v="0"/>
    <n v="-3708.22"/>
    <n v="0"/>
    <n v="0"/>
    <n v="0"/>
    <n v="0"/>
    <n v="0"/>
    <n v="0"/>
    <n v="0"/>
    <n v="0"/>
    <n v="0"/>
    <n v="0"/>
    <n v="-3708.22"/>
    <n v="0"/>
    <n v="-3708.22"/>
    <n v="0"/>
    <n v="0"/>
    <n v="0"/>
    <n v="0"/>
    <n v="0"/>
    <n v="0"/>
    <n v="0"/>
    <n v="0"/>
    <n v="0"/>
    <n v="0"/>
    <n v="-3708.22"/>
  </r>
  <r>
    <x v="14"/>
    <s v="DATA PHARMA                              "/>
    <x v="47"/>
    <s v="INFLUENCE MAPPING"/>
    <s v="411102"/>
    <s v="VENTAS DEL EXTERIOR"/>
    <s v="3"/>
    <s v="Ventas Externas"/>
    <s v="3"/>
    <s v="Ventas Externas"/>
    <s v="18"/>
    <s v=""/>
    <x v="6"/>
    <s v="INFLUENCE MAPPING"/>
    <x v="6"/>
    <s v="MEXICO"/>
    <s v="DIRECTA"/>
    <n v="-844"/>
    <n v="0"/>
    <n v="0"/>
    <n v="0"/>
    <n v="0"/>
    <n v="0"/>
    <n v="0"/>
    <n v="0"/>
    <n v="0"/>
    <n v="0"/>
    <n v="0"/>
    <n v="0"/>
    <n v="-844"/>
    <n v="-844"/>
    <n v="0"/>
    <n v="0"/>
    <n v="0"/>
    <n v="0"/>
    <n v="0"/>
    <n v="0"/>
    <n v="0"/>
    <n v="0"/>
    <n v="0"/>
    <n v="0"/>
    <n v="0"/>
    <n v="-844"/>
  </r>
  <r>
    <x v="14"/>
    <s v="DATA PHARMA                              "/>
    <x v="48"/>
    <s v="OTROS INGRESOS"/>
    <s v="421303"/>
    <s v="RESULTADO POR TENENCIA RENTA FIJA"/>
    <s v=""/>
    <s v=""/>
    <s v=""/>
    <s v=""/>
    <s v=""/>
    <s v=""/>
    <x v="3"/>
    <s v="INDIRECTOS"/>
    <x v="15"/>
    <s v="INTERNACIONAL"/>
    <s v="DIRECTA"/>
    <n v="-37200"/>
    <n v="32400.05"/>
    <n v="0"/>
    <n v="0"/>
    <n v="0"/>
    <n v="0"/>
    <n v="0"/>
    <n v="0"/>
    <n v="0"/>
    <n v="0"/>
    <n v="0"/>
    <n v="0"/>
    <n v="-4799.95"/>
    <n v="-37200"/>
    <n v="32400.05"/>
    <n v="0"/>
    <n v="0"/>
    <n v="0"/>
    <n v="0"/>
    <n v="0"/>
    <n v="0"/>
    <n v="0"/>
    <n v="0"/>
    <n v="0"/>
    <n v="0"/>
    <n v="-4799.95"/>
  </r>
  <r>
    <x v="20"/>
    <s v="ARISWEN S.A.                             "/>
    <x v="48"/>
    <s v="OTROS INGRESOS"/>
    <s v="421303"/>
    <s v="RESULTADO POR TENENCIA RENTA FIJA"/>
    <s v=""/>
    <s v=""/>
    <s v=""/>
    <s v=""/>
    <s v=""/>
    <s v=""/>
    <x v="3"/>
    <s v="INDIRECTOS"/>
    <x v="15"/>
    <s v="INTERNACIONAL"/>
    <s v="DIRECTA"/>
    <n v="-2046"/>
    <n v="1245"/>
    <n v="0"/>
    <n v="0"/>
    <n v="0"/>
    <n v="0"/>
    <n v="0"/>
    <n v="0"/>
    <n v="0"/>
    <n v="0"/>
    <n v="0"/>
    <n v="0"/>
    <n v="-801"/>
    <n v="-2046"/>
    <n v="1245"/>
    <n v="0"/>
    <n v="0"/>
    <n v="0"/>
    <n v="0"/>
    <n v="0"/>
    <n v="0"/>
    <n v="0"/>
    <n v="0"/>
    <n v="0"/>
    <n v="0"/>
    <n v="-801"/>
  </r>
  <r>
    <x v="21"/>
    <s v="BONDELI S.A.                             "/>
    <x v="48"/>
    <s v="OTROS INGRESOS"/>
    <s v="421303"/>
    <s v="RESULTADO POR TENENCIA RENTA FIJA"/>
    <s v=""/>
    <s v=""/>
    <s v=""/>
    <s v=""/>
    <s v=""/>
    <s v=""/>
    <x v="3"/>
    <s v="INDIRECTOS"/>
    <x v="15"/>
    <s v="INTERNACIONAL"/>
    <s v="DIRECTA"/>
    <n v="-877"/>
    <n v="250.44"/>
    <n v="0"/>
    <n v="0"/>
    <n v="0"/>
    <n v="0"/>
    <n v="0"/>
    <n v="0"/>
    <n v="0"/>
    <n v="0"/>
    <n v="0"/>
    <n v="0"/>
    <n v="-626.55999999999995"/>
    <n v="-877"/>
    <n v="250.44"/>
    <n v="0"/>
    <n v="0"/>
    <n v="0"/>
    <n v="0"/>
    <n v="0"/>
    <n v="0"/>
    <n v="0"/>
    <n v="0"/>
    <n v="0"/>
    <n v="0"/>
    <n v="-626.55999999999995"/>
  </r>
  <r>
    <x v="22"/>
    <s v="PHARMA BOOKS                             "/>
    <x v="48"/>
    <s v="OTROS INGRESOS"/>
    <s v="421303"/>
    <s v="RESULTADO POR TENENCIA RENTA FIJA"/>
    <s v=""/>
    <s v=""/>
    <s v=""/>
    <s v=""/>
    <s v=""/>
    <s v=""/>
    <x v="3"/>
    <s v="INDIRECTOS"/>
    <x v="15"/>
    <s v="INTERNACIONAL"/>
    <s v="DIRECTA"/>
    <n v="-3162"/>
    <n v="-1088.94"/>
    <n v="0"/>
    <n v="0"/>
    <n v="0"/>
    <n v="0"/>
    <n v="0"/>
    <n v="0"/>
    <n v="0"/>
    <n v="0"/>
    <n v="0"/>
    <n v="0"/>
    <n v="-4250.9399999999996"/>
    <n v="-3162"/>
    <n v="-1088.94"/>
    <n v="0"/>
    <n v="0"/>
    <n v="0"/>
    <n v="0"/>
    <n v="0"/>
    <n v="0"/>
    <n v="0"/>
    <n v="0"/>
    <n v="0"/>
    <n v="0"/>
    <n v="-4250.9399999999996"/>
  </r>
  <r>
    <x v="23"/>
    <s v="FILTESP INVERSIONES S.A.                 "/>
    <x v="48"/>
    <s v="OTROS INGRESOS"/>
    <s v="421303"/>
    <s v="RESULTADO POR TENENCIA RENTA FIJA"/>
    <s v=""/>
    <s v=""/>
    <s v=""/>
    <s v=""/>
    <s v=""/>
    <s v=""/>
    <x v="3"/>
    <s v="INDIRECTOS"/>
    <x v="15"/>
    <s v="INTERNACIONAL"/>
    <s v="DIRECTA"/>
    <n v="-2268"/>
    <n v="1337.42"/>
    <n v="0"/>
    <n v="0"/>
    <n v="0"/>
    <n v="0"/>
    <n v="0"/>
    <n v="0"/>
    <n v="0"/>
    <n v="0"/>
    <n v="0"/>
    <n v="0"/>
    <n v="-930.58"/>
    <n v="-2268"/>
    <n v="1337.42"/>
    <n v="0"/>
    <n v="0"/>
    <n v="0"/>
    <n v="0"/>
    <n v="0"/>
    <n v="0"/>
    <n v="0"/>
    <n v="0"/>
    <n v="0"/>
    <n v="0"/>
    <n v="-930.58"/>
  </r>
  <r>
    <x v="4"/>
    <s v="LEADER UP SISTEMAS LTDA                  "/>
    <x v="48"/>
    <s v="OTROS INGRESOS"/>
    <s v="411101"/>
    <s v="VENTAS"/>
    <s v="1"/>
    <s v="VentasInternas"/>
    <s v="1"/>
    <s v="Ventas Internas"/>
    <s v="17"/>
    <s v=""/>
    <x v="1"/>
    <s v="AUDITORIA"/>
    <x v="3"/>
    <s v="BRASIL"/>
    <s v="DIRECTA"/>
    <n v="-4569.84"/>
    <n v="-4225.3"/>
    <n v="0"/>
    <n v="0"/>
    <n v="0"/>
    <n v="0"/>
    <n v="0"/>
    <n v="0"/>
    <n v="0"/>
    <n v="0"/>
    <n v="0"/>
    <n v="0"/>
    <n v="-8795.14"/>
    <n v="-23287.33"/>
    <n v="-21883.18"/>
    <n v="0"/>
    <n v="0"/>
    <n v="0"/>
    <n v="0"/>
    <n v="0"/>
    <n v="0"/>
    <n v="0"/>
    <n v="0"/>
    <n v="0"/>
    <n v="0"/>
    <n v="-45170.51"/>
  </r>
  <r>
    <x v="4"/>
    <s v="LEADER UP SISTEMAS LTDA                  "/>
    <x v="48"/>
    <s v="OTROS INGRESOS"/>
    <s v="411101"/>
    <s v="VENTAS"/>
    <s v="1"/>
    <s v="VentasInternas"/>
    <s v="1"/>
    <s v="Ventas Internas"/>
    <s v="17"/>
    <s v=""/>
    <x v="2"/>
    <s v="AUDITORIA DE VENTAS"/>
    <x v="3"/>
    <s v="BRASIL"/>
    <s v="DIRECTA"/>
    <n v="-2058.67"/>
    <n v="-1908.14"/>
    <n v="0"/>
    <n v="0"/>
    <n v="0"/>
    <n v="0"/>
    <n v="0"/>
    <n v="0"/>
    <n v="0"/>
    <n v="0"/>
    <n v="0"/>
    <n v="0"/>
    <n v="-3966.81"/>
    <n v="-10490.34"/>
    <n v="-9888.57"/>
    <n v="0"/>
    <n v="0"/>
    <n v="0"/>
    <n v="0"/>
    <n v="0"/>
    <n v="0"/>
    <n v="0"/>
    <n v="0"/>
    <n v="0"/>
    <n v="0"/>
    <n v="-20378.91"/>
  </r>
  <r>
    <x v="4"/>
    <s v="LEADER UP SISTEMAS LTDA                  "/>
    <x v="48"/>
    <s v="OTROS INGRESOS"/>
    <s v="411101"/>
    <s v="VENTAS"/>
    <s v="1"/>
    <s v="VentasInternas"/>
    <s v="1"/>
    <s v="Ventas Internas"/>
    <s v="17"/>
    <s v=""/>
    <x v="7"/>
    <s v="SFNET"/>
    <x v="3"/>
    <s v="BRASIL"/>
    <s v="DIRECTA"/>
    <n v="-109.47"/>
    <n v="-85.76"/>
    <n v="0"/>
    <n v="0"/>
    <n v="0"/>
    <n v="0"/>
    <n v="0"/>
    <n v="0"/>
    <n v="0"/>
    <n v="0"/>
    <n v="0"/>
    <n v="0"/>
    <n v="-195.23"/>
    <n v="-566.54"/>
    <n v="-448.08"/>
    <n v="0"/>
    <n v="0"/>
    <n v="0"/>
    <n v="0"/>
    <n v="0"/>
    <n v="0"/>
    <n v="0"/>
    <n v="0"/>
    <n v="0"/>
    <n v="0"/>
    <n v="-1014.62"/>
  </r>
  <r>
    <x v="6"/>
    <s v="CUPI                                     "/>
    <x v="48"/>
    <s v="OTROS INGRESOS"/>
    <s v="411103"/>
    <s v="VENTAS POR FACTURAR"/>
    <s v="2"/>
    <s v="Ventas Por facturar"/>
    <s v="2"/>
    <s v="Ventas Por facturar"/>
    <s v="17"/>
    <s v=""/>
    <x v="3"/>
    <s v="INDIRECTOS"/>
    <x v="3"/>
    <s v="BRASIL"/>
    <s v="DIRECTA"/>
    <n v="870"/>
    <n v="1167"/>
    <n v="0"/>
    <n v="0"/>
    <n v="0"/>
    <n v="0"/>
    <n v="0"/>
    <n v="0"/>
    <n v="0"/>
    <n v="0"/>
    <n v="0"/>
    <n v="0"/>
    <n v="2037"/>
    <n v="870"/>
    <n v="1167"/>
    <n v="0"/>
    <n v="0"/>
    <n v="0"/>
    <n v="0"/>
    <n v="0"/>
    <n v="0"/>
    <n v="0"/>
    <n v="0"/>
    <n v="0"/>
    <n v="0"/>
    <n v="2037"/>
  </r>
  <r>
    <x v="6"/>
    <s v="CUPI                                     "/>
    <x v="48"/>
    <s v="OTROS INGRESOS"/>
    <s v="411103"/>
    <s v="VENTAS POR FACTURAR"/>
    <s v="2"/>
    <s v="Ventas Por facturar"/>
    <s v="2"/>
    <s v="Ventas Por facturar"/>
    <s v="17"/>
    <s v=""/>
    <x v="3"/>
    <s v="INDIRECTOS"/>
    <x v="5"/>
    <s v="CENTROAMERICA"/>
    <s v="DIRECTA"/>
    <n v="-3228.52"/>
    <n v="-2866.36"/>
    <n v="0"/>
    <n v="0"/>
    <n v="0"/>
    <n v="0"/>
    <n v="0"/>
    <n v="0"/>
    <n v="0"/>
    <n v="0"/>
    <n v="0"/>
    <n v="0"/>
    <n v="-6094.88"/>
    <n v="-3228.52"/>
    <n v="-2866.36"/>
    <n v="0"/>
    <n v="0"/>
    <n v="0"/>
    <n v="0"/>
    <n v="0"/>
    <n v="0"/>
    <n v="0"/>
    <n v="0"/>
    <n v="0"/>
    <n v="0"/>
    <n v="-6094.88"/>
  </r>
  <r>
    <x v="6"/>
    <s v="CUPI                                     "/>
    <x v="48"/>
    <s v="OTROS INGRESOS"/>
    <s v="411103"/>
    <s v="VENTAS POR FACTURAR"/>
    <s v="2"/>
    <s v="Ventas Por facturar"/>
    <s v="2"/>
    <s v="Ventas Por facturar"/>
    <s v="17"/>
    <s v=""/>
    <x v="3"/>
    <s v="INDIRECTOS"/>
    <x v="6"/>
    <s v="MEXICO"/>
    <s v="DIRECTA"/>
    <n v="-3439"/>
    <n v="-3439"/>
    <n v="0"/>
    <n v="0"/>
    <n v="0"/>
    <n v="0"/>
    <n v="0"/>
    <n v="0"/>
    <n v="0"/>
    <n v="0"/>
    <n v="0"/>
    <n v="0"/>
    <n v="-6878"/>
    <n v="-3439"/>
    <n v="-3439"/>
    <n v="0"/>
    <n v="0"/>
    <n v="0"/>
    <n v="0"/>
    <n v="0"/>
    <n v="0"/>
    <n v="0"/>
    <n v="0"/>
    <n v="0"/>
    <n v="0"/>
    <n v="-6878"/>
  </r>
  <r>
    <x v="13"/>
    <s v="PRESCRIPTION DATA CENTROAMERICANA S.A.   "/>
    <x v="48"/>
    <s v="OTROS INGRESOS"/>
    <s v="411102"/>
    <s v="VENTAS DEL EXTERIOR"/>
    <s v="3"/>
    <s v="Ventas Externas"/>
    <s v="3"/>
    <s v="Ventas Externas"/>
    <s v="18"/>
    <s v=""/>
    <x v="3"/>
    <s v="INDIRECTOS"/>
    <x v="5"/>
    <s v="CENTROAMERICA"/>
    <s v="DIRECTA"/>
    <n v="-2841"/>
    <n v="-4226"/>
    <n v="0"/>
    <n v="0"/>
    <n v="0"/>
    <n v="0"/>
    <n v="0"/>
    <n v="0"/>
    <n v="0"/>
    <n v="0"/>
    <n v="0"/>
    <n v="0"/>
    <n v="-7067"/>
    <n v="-22299"/>
    <n v="-33030"/>
    <n v="0"/>
    <n v="0"/>
    <n v="0"/>
    <n v="0"/>
    <n v="0"/>
    <n v="0"/>
    <n v="0"/>
    <n v="0"/>
    <n v="0"/>
    <n v="0"/>
    <n v="-55329"/>
  </r>
  <r>
    <x v="18"/>
    <s v="CLOSE UP USA                             "/>
    <x v="48"/>
    <s v="OTROS INGRESOS"/>
    <s v="411102"/>
    <s v="VENTAS DEL EXTERIOR"/>
    <s v="3"/>
    <s v="Ventas Externas"/>
    <s v="3"/>
    <s v="Ventas Externas"/>
    <s v="18"/>
    <s v=""/>
    <x v="3"/>
    <s v="INDIRECTOS"/>
    <x v="13"/>
    <s v="ESTADOS UNIDOS"/>
    <s v="DIRECTA"/>
    <n v="-410.32"/>
    <n v="0"/>
    <n v="0"/>
    <n v="0"/>
    <n v="0"/>
    <n v="0"/>
    <n v="0"/>
    <n v="0"/>
    <n v="0"/>
    <n v="0"/>
    <n v="0"/>
    <n v="0"/>
    <n v="-410.32"/>
    <n v="-410.32"/>
    <n v="0"/>
    <n v="0"/>
    <n v="0"/>
    <n v="0"/>
    <n v="0"/>
    <n v="0"/>
    <n v="0"/>
    <n v="0"/>
    <n v="0"/>
    <n v="0"/>
    <n v="0"/>
    <n v="-410.32"/>
  </r>
  <r>
    <x v="8"/>
    <s v="PRESCRIPTION DATA AG                     "/>
    <x v="48"/>
    <s v="OTROS INGRESOS"/>
    <s v="411102"/>
    <s v="VENTAS DEL EXTERIOR"/>
    <s v="3"/>
    <s v="Ventas Externas"/>
    <s v="3"/>
    <s v="Ventas Externas"/>
    <s v="18"/>
    <s v=""/>
    <x v="3"/>
    <s v="INDIRECTOS"/>
    <x v="5"/>
    <s v="CENTROAMERICA"/>
    <s v="DIRECTA"/>
    <n v="-15576.81"/>
    <n v="-16310.66"/>
    <n v="0"/>
    <n v="0"/>
    <n v="0"/>
    <n v="0"/>
    <n v="0"/>
    <n v="0"/>
    <n v="0"/>
    <n v="0"/>
    <n v="0"/>
    <n v="0"/>
    <n v="-31887.47"/>
    <n v="-15576.81"/>
    <n v="-16310.66"/>
    <n v="0"/>
    <n v="0"/>
    <n v="0"/>
    <n v="0"/>
    <n v="0"/>
    <n v="0"/>
    <n v="0"/>
    <n v="0"/>
    <n v="0"/>
    <n v="0"/>
    <n v="-31887.47"/>
  </r>
  <r>
    <x v="14"/>
    <s v="DATA PHARMA                              "/>
    <x v="48"/>
    <s v="OTROS INGRESOS"/>
    <s v="421101"/>
    <s v="INTERESES GANAD O RENDIMIENTO FINANCIER"/>
    <s v="4"/>
    <s v="Otros Ingresos"/>
    <s v="4"/>
    <s v="Otros Ingresos"/>
    <s v="12"/>
    <s v=""/>
    <x v="3"/>
    <s v="INDIRECTOS"/>
    <x v="15"/>
    <s v="INTERNACIONAL"/>
    <s v="DIRECTA"/>
    <n v="-559432.47"/>
    <n v="412120.64"/>
    <n v="0"/>
    <n v="0"/>
    <n v="0"/>
    <n v="0"/>
    <n v="0"/>
    <n v="0"/>
    <n v="0"/>
    <n v="0"/>
    <n v="0"/>
    <n v="0"/>
    <n v="-147311.82999999999"/>
    <n v="-559432.47"/>
    <n v="412120.64"/>
    <n v="0"/>
    <n v="0"/>
    <n v="0"/>
    <n v="0"/>
    <n v="0"/>
    <n v="0"/>
    <n v="0"/>
    <n v="0"/>
    <n v="0"/>
    <n v="0"/>
    <n v="-147311.82999999999"/>
  </r>
  <r>
    <x v="24"/>
    <s v="PHARMA REPORTS S.L.                      "/>
    <x v="48"/>
    <s v="OTROS INGRESOS"/>
    <s v="421101"/>
    <s v="INTERESES GANAD O RENDIMIENTO FINANCIER"/>
    <s v="4"/>
    <s v="Otros Ingresos"/>
    <s v="4"/>
    <s v="Otros Ingresos"/>
    <s v="12"/>
    <s v=""/>
    <x v="3"/>
    <s v="INDIRECTOS"/>
    <x v="16"/>
    <s v="PLANTA"/>
    <s v="DIRECTA"/>
    <n v="0"/>
    <n v="-16734.150000000001"/>
    <n v="0"/>
    <n v="0"/>
    <n v="0"/>
    <n v="0"/>
    <n v="0"/>
    <n v="0"/>
    <n v="0"/>
    <n v="0"/>
    <n v="0"/>
    <n v="0"/>
    <n v="-16734.150000000001"/>
    <n v="0"/>
    <n v="-16734.150000000001"/>
    <n v="0"/>
    <n v="0"/>
    <n v="0"/>
    <n v="0"/>
    <n v="0"/>
    <n v="0"/>
    <n v="0"/>
    <n v="0"/>
    <n v="0"/>
    <n v="0"/>
    <n v="-16734.150000000001"/>
  </r>
  <r>
    <x v="3"/>
    <s v="PHARMA MARKET                            "/>
    <x v="48"/>
    <s v="OTROS INGRESOS"/>
    <s v="421101"/>
    <s v="INTERESES GANAD O RENDIMIENTO FINANCIER"/>
    <s v="4"/>
    <s v="Otros Ingresos"/>
    <s v="4"/>
    <s v="Otros Ingresos"/>
    <s v="12"/>
    <s v=""/>
    <x v="3"/>
    <s v="INDIRECTOS"/>
    <x v="2"/>
    <s v="COLOMBIA"/>
    <s v="DIRECTA"/>
    <n v="-572.88"/>
    <n v="-585.1"/>
    <n v="0"/>
    <n v="0"/>
    <n v="0"/>
    <n v="0"/>
    <n v="0"/>
    <n v="0"/>
    <n v="0"/>
    <n v="0"/>
    <n v="0"/>
    <n v="0"/>
    <n v="-1157.98"/>
    <n v="-2653737.75"/>
    <n v="-2813282.58"/>
    <n v="0"/>
    <n v="0"/>
    <n v="0"/>
    <n v="0"/>
    <n v="0"/>
    <n v="0"/>
    <n v="0"/>
    <n v="0"/>
    <n v="0"/>
    <n v="0"/>
    <n v="-5467020.3300000001"/>
  </r>
  <r>
    <x v="4"/>
    <s v="LEADER UP SISTEMAS LTDA                  "/>
    <x v="48"/>
    <s v="OTROS INGRESOS"/>
    <s v="421301"/>
    <s v="OTROS INGRESOS"/>
    <s v="4"/>
    <s v="Otros Ingresos"/>
    <s v="4"/>
    <s v="Otros Ingresos"/>
    <s v="12"/>
    <s v=""/>
    <x v="3"/>
    <s v="INDIRECTOS"/>
    <x v="3"/>
    <s v="BRASIL"/>
    <s v="DIRECTA"/>
    <n v="0.15"/>
    <n v="-47.75"/>
    <n v="0"/>
    <n v="0"/>
    <n v="0"/>
    <n v="0"/>
    <n v="0"/>
    <n v="0"/>
    <n v="0"/>
    <n v="0"/>
    <n v="0"/>
    <n v="0"/>
    <n v="-47.6"/>
    <n v="0.78"/>
    <n v="-248.44"/>
    <n v="0"/>
    <n v="0"/>
    <n v="0"/>
    <n v="0"/>
    <n v="0"/>
    <n v="0"/>
    <n v="0"/>
    <n v="0"/>
    <n v="0"/>
    <n v="0"/>
    <n v="-247.66"/>
  </r>
  <r>
    <x v="5"/>
    <s v="PHARMA SERVICES COMERCIAL LTDA.          "/>
    <x v="48"/>
    <s v="OTROS INGRESOS"/>
    <s v="421301"/>
    <s v="OTROS INGRESOS"/>
    <s v="4"/>
    <s v="Otros Ingresos"/>
    <s v="4"/>
    <s v="Otros Ingresos"/>
    <s v="12"/>
    <s v=""/>
    <x v="3"/>
    <s v="INDIRECTOS"/>
    <x v="3"/>
    <s v="BRASIL"/>
    <s v="DIRECTA"/>
    <n v="0"/>
    <n v="0"/>
    <n v="0"/>
    <n v="0"/>
    <n v="0"/>
    <n v="0"/>
    <n v="0"/>
    <n v="0"/>
    <n v="0"/>
    <n v="0"/>
    <n v="0"/>
    <n v="0"/>
    <n v="0"/>
    <n v="-0.01"/>
    <n v="0"/>
    <n v="0"/>
    <n v="0"/>
    <n v="0"/>
    <n v="0"/>
    <n v="0"/>
    <n v="0"/>
    <n v="0"/>
    <n v="0"/>
    <n v="0"/>
    <n v="0"/>
    <n v="-0.01"/>
  </r>
  <r>
    <x v="1"/>
    <s v="CLOSE UP S.A.                            "/>
    <x v="48"/>
    <s v="OTROS INGRESOS"/>
    <s v="411201"/>
    <s v="REEMBOLSOS DE EXPORTACION"/>
    <s v="4"/>
    <s v="Otros Ingresos"/>
    <s v="4"/>
    <s v="Otros Ingresos"/>
    <s v="12"/>
    <s v=""/>
    <x v="3"/>
    <s v="INDIRECTOS"/>
    <x v="3"/>
    <s v="BRASIL"/>
    <s v="DIRECTA"/>
    <n v="0"/>
    <n v="-10432.9"/>
    <n v="0"/>
    <n v="0"/>
    <n v="0"/>
    <n v="0"/>
    <n v="0"/>
    <n v="0"/>
    <n v="0"/>
    <n v="0"/>
    <n v="0"/>
    <n v="0"/>
    <n v="-10432.9"/>
    <n v="0"/>
    <n v="-2123095.14"/>
    <n v="0"/>
    <n v="0"/>
    <n v="0"/>
    <n v="0"/>
    <n v="0"/>
    <n v="0"/>
    <n v="0"/>
    <n v="0"/>
    <n v="0"/>
    <n v="0"/>
    <n v="-2123095.14"/>
  </r>
  <r>
    <x v="20"/>
    <s v="ARISWEN S.A.                             "/>
    <x v="48"/>
    <s v="OTROS INGRESOS"/>
    <s v="421101"/>
    <s v="INTERESES GANAD O RENDIMIENTO FINANCIER"/>
    <s v="4"/>
    <s v="Otros Ingresos"/>
    <s v="4"/>
    <s v="Otros Ingresos"/>
    <s v="12"/>
    <s v=""/>
    <x v="3"/>
    <s v="INDIRECTOS"/>
    <x v="15"/>
    <s v="INTERNACIONAL"/>
    <s v="DIRECTA"/>
    <n v="-182736"/>
    <n v="252028.58"/>
    <n v="0"/>
    <n v="0"/>
    <n v="0"/>
    <n v="0"/>
    <n v="0"/>
    <n v="0"/>
    <n v="0"/>
    <n v="0"/>
    <n v="0"/>
    <n v="0"/>
    <n v="69292.58"/>
    <n v="-182736"/>
    <n v="252028.58"/>
    <n v="0"/>
    <n v="0"/>
    <n v="0"/>
    <n v="0"/>
    <n v="0"/>
    <n v="0"/>
    <n v="0"/>
    <n v="0"/>
    <n v="0"/>
    <n v="0"/>
    <n v="69292.58"/>
  </r>
  <r>
    <x v="25"/>
    <s v="DATA BOOKS CORP.                         "/>
    <x v="48"/>
    <s v="OTROS INGRESOS"/>
    <s v="421101"/>
    <s v="INTERESES GANAD O RENDIMIENTO FINANCIER"/>
    <s v="4"/>
    <s v="Otros Ingresos"/>
    <s v="4"/>
    <s v="Otros Ingresos"/>
    <s v="12"/>
    <s v=""/>
    <x v="3"/>
    <s v="INDIRECTOS"/>
    <x v="15"/>
    <s v="INTERNACIONAL"/>
    <s v="DIRECTA"/>
    <n v="-459894.53"/>
    <n v="240996.84"/>
    <n v="0"/>
    <n v="0"/>
    <n v="0"/>
    <n v="0"/>
    <n v="0"/>
    <n v="0"/>
    <n v="0"/>
    <n v="0"/>
    <n v="0"/>
    <n v="0"/>
    <n v="-218897.69"/>
    <n v="-459894.53"/>
    <n v="240996.84"/>
    <n v="0"/>
    <n v="0"/>
    <n v="0"/>
    <n v="0"/>
    <n v="0"/>
    <n v="0"/>
    <n v="0"/>
    <n v="0"/>
    <n v="0"/>
    <n v="0"/>
    <n v="-218897.69"/>
  </r>
  <r>
    <x v="26"/>
    <s v="PHARMACEUTICAL INFO CORP.                "/>
    <x v="48"/>
    <s v="OTROS INGRESOS"/>
    <s v="421101"/>
    <s v="INTERESES GANAD O RENDIMIENTO FINANCIER"/>
    <s v="4"/>
    <s v="Otros Ingresos"/>
    <s v="4"/>
    <s v="Otros Ingresos"/>
    <s v="12"/>
    <s v=""/>
    <x v="3"/>
    <s v="INDIRECTOS"/>
    <x v="15"/>
    <s v="INTERNACIONAL"/>
    <s v="DIRECTA"/>
    <n v="-21580.77"/>
    <n v="-820.53"/>
    <n v="0"/>
    <n v="0"/>
    <n v="0"/>
    <n v="0"/>
    <n v="0"/>
    <n v="0"/>
    <n v="0"/>
    <n v="0"/>
    <n v="0"/>
    <n v="0"/>
    <n v="-22401.3"/>
    <n v="-21580.77"/>
    <n v="-820.53"/>
    <n v="0"/>
    <n v="0"/>
    <n v="0"/>
    <n v="0"/>
    <n v="0"/>
    <n v="0"/>
    <n v="0"/>
    <n v="0"/>
    <n v="0"/>
    <n v="0"/>
    <n v="-22401.3"/>
  </r>
  <r>
    <x v="1"/>
    <s v="CLOSE UP S.A.                            "/>
    <x v="48"/>
    <s v="OTROS INGRESOS"/>
    <s v="411201"/>
    <s v="REEMBOLSOS DE EXPORTACION"/>
    <s v="4"/>
    <s v="Otros Ingresos"/>
    <s v="4"/>
    <s v="Otros Ingresos"/>
    <s v="12"/>
    <s v=""/>
    <x v="3"/>
    <s v="INDIRECTOS"/>
    <x v="9"/>
    <s v="BOLIVIA"/>
    <s v="DIRECTA"/>
    <n v="0"/>
    <n v="-1026.76"/>
    <n v="0"/>
    <n v="0"/>
    <n v="0"/>
    <n v="0"/>
    <n v="0"/>
    <n v="0"/>
    <n v="0"/>
    <n v="0"/>
    <n v="0"/>
    <n v="0"/>
    <n v="-1026.76"/>
    <n v="0"/>
    <n v="-208945.66"/>
    <n v="0"/>
    <n v="0"/>
    <n v="0"/>
    <n v="0"/>
    <n v="0"/>
    <n v="0"/>
    <n v="0"/>
    <n v="0"/>
    <n v="0"/>
    <n v="0"/>
    <n v="-208945.66"/>
  </r>
  <r>
    <x v="2"/>
    <s v="PRESCRIPTION DATA S.L.                   "/>
    <x v="48"/>
    <s v="OTROS INGRESOS"/>
    <s v="421101"/>
    <s v="INTERESES GANAD O RENDIMIENTO FINANCIER"/>
    <s v="4"/>
    <s v="Otros Ingresos"/>
    <s v="4"/>
    <s v="Otros Ingresos"/>
    <s v="12"/>
    <s v=""/>
    <x v="3"/>
    <s v="INDIRECTOS"/>
    <x v="1"/>
    <s v="ESPANA"/>
    <s v="DIRECTA"/>
    <n v="0"/>
    <n v="-8137.05"/>
    <n v="0"/>
    <n v="0"/>
    <n v="0"/>
    <n v="0"/>
    <n v="0"/>
    <n v="0"/>
    <n v="0"/>
    <n v="0"/>
    <n v="0"/>
    <n v="0"/>
    <n v="-8137.05"/>
    <n v="0"/>
    <n v="-7662.74"/>
    <n v="0"/>
    <n v="0"/>
    <n v="0"/>
    <n v="0"/>
    <n v="0"/>
    <n v="0"/>
    <n v="0"/>
    <n v="0"/>
    <n v="0"/>
    <n v="0"/>
    <n v="-7662.74"/>
  </r>
  <r>
    <x v="4"/>
    <s v="LEADER UP SISTEMAS LTDA                  "/>
    <x v="49"/>
    <s v="I/E FINANCIEROS"/>
    <s v="521101"/>
    <s v="INTERESES PAGADOS"/>
    <s v="120"/>
    <s v="Egresos/Ingresos Financieros"/>
    <s v="120"/>
    <s v="Egresos / Ingresos Financieros"/>
    <s v="15"/>
    <s v=""/>
    <x v="13"/>
    <s v="I/E FINANCIEROS"/>
    <x v="3"/>
    <s v="BRASIL"/>
    <s v="DIRECTA"/>
    <n v="-49.08"/>
    <n v="-46.07"/>
    <n v="0"/>
    <n v="0"/>
    <n v="0"/>
    <n v="0"/>
    <n v="0"/>
    <n v="0"/>
    <n v="0"/>
    <n v="0"/>
    <n v="0"/>
    <n v="0"/>
    <n v="-95.15"/>
    <n v="-251.59"/>
    <n v="-238.59"/>
    <n v="0"/>
    <n v="0"/>
    <n v="0"/>
    <n v="0"/>
    <n v="0"/>
    <n v="0"/>
    <n v="0"/>
    <n v="0"/>
    <n v="0"/>
    <n v="0"/>
    <n v="-490.18"/>
  </r>
  <r>
    <x v="4"/>
    <s v="LEADER UP SISTEMAS LTDA                  "/>
    <x v="49"/>
    <s v="I/E FINANCIEROS"/>
    <s v="421301"/>
    <s v="OTROS INGRESOS"/>
    <s v="4"/>
    <s v="Otros Ingresos"/>
    <s v="4"/>
    <s v="Otros Ingresos"/>
    <s v="12"/>
    <s v=""/>
    <x v="13"/>
    <s v="I/E FINANCIEROS"/>
    <x v="3"/>
    <s v="BRASIL"/>
    <s v="DIRECTA"/>
    <n v="-451.13"/>
    <n v="-475.89"/>
    <n v="0"/>
    <n v="0"/>
    <n v="0"/>
    <n v="0"/>
    <n v="0"/>
    <n v="0"/>
    <n v="0"/>
    <n v="0"/>
    <n v="0"/>
    <n v="0"/>
    <n v="-927.02"/>
    <n v="-2298.83"/>
    <n v="-2470.5300000000002"/>
    <n v="0"/>
    <n v="0"/>
    <n v="0"/>
    <n v="0"/>
    <n v="0"/>
    <n v="0"/>
    <n v="0"/>
    <n v="0"/>
    <n v="0"/>
    <n v="0"/>
    <n v="-4769.3599999999997"/>
  </r>
  <r>
    <x v="5"/>
    <s v="PHARMA SERVICES COMERCIAL LTDA.          "/>
    <x v="49"/>
    <s v="I/E FINANCIEROS"/>
    <s v="421301"/>
    <s v="OTROS INGRESOS"/>
    <s v="4"/>
    <s v="Otros Ingresos"/>
    <s v="4"/>
    <s v="Otros Ingresos"/>
    <s v="12"/>
    <s v=""/>
    <x v="13"/>
    <s v="I/E FINANCIEROS"/>
    <x v="3"/>
    <s v="BRASIL"/>
    <s v="DIRECTA"/>
    <n v="-192.09"/>
    <n v="-161.97"/>
    <n v="0"/>
    <n v="0"/>
    <n v="0"/>
    <n v="0"/>
    <n v="0"/>
    <n v="0"/>
    <n v="0"/>
    <n v="0"/>
    <n v="0"/>
    <n v="0"/>
    <n v="-354.06"/>
    <n v="-978.86"/>
    <n v="-841.62"/>
    <n v="0"/>
    <n v="0"/>
    <n v="0"/>
    <n v="0"/>
    <n v="0"/>
    <n v="0"/>
    <n v="0"/>
    <n v="0"/>
    <n v="0"/>
    <n v="0"/>
    <n v="-1820.48"/>
  </r>
  <r>
    <x v="1"/>
    <s v="CLOSE UP S.A.                            "/>
    <x v="49"/>
    <s v="I/E FINANCIEROS"/>
    <s v="517102"/>
    <s v="REDONDEO"/>
    <s v="5"/>
    <s v="Egresos / Ingresos Financieros"/>
    <s v="5"/>
    <s v="Egresos / Ingresos Financieros"/>
    <s v="15"/>
    <s v=""/>
    <x v="13"/>
    <s v="I/E FINANCIEROS"/>
    <x v="11"/>
    <s v="ARGENTINA"/>
    <s v="DIRECTA"/>
    <n v="0"/>
    <n v="0"/>
    <n v="0"/>
    <n v="0"/>
    <n v="0"/>
    <n v="0"/>
    <n v="0"/>
    <n v="0"/>
    <n v="0"/>
    <n v="0"/>
    <n v="0"/>
    <n v="0"/>
    <n v="0"/>
    <n v="-0.02"/>
    <n v="-0.35"/>
    <n v="0"/>
    <n v="0"/>
    <n v="0"/>
    <n v="0"/>
    <n v="0"/>
    <n v="0"/>
    <n v="0"/>
    <n v="0"/>
    <n v="0"/>
    <n v="0"/>
    <n v="-0.37"/>
  </r>
  <r>
    <x v="17"/>
    <s v="LIDER FILE S.A.                          "/>
    <x v="49"/>
    <s v="I/E FINANCIEROS"/>
    <s v="517102"/>
    <s v="REDONDEO"/>
    <s v="5"/>
    <s v="Egresos / Ingresos Financieros"/>
    <s v="5"/>
    <s v="Egresos / Ingresos Financieros"/>
    <s v="15"/>
    <s v=""/>
    <x v="13"/>
    <s v="I/E FINANCIEROS"/>
    <x v="11"/>
    <s v="ARGENTINA"/>
    <s v="DIRECTA"/>
    <n v="0"/>
    <n v="0"/>
    <n v="0"/>
    <n v="0"/>
    <n v="0"/>
    <n v="0"/>
    <n v="0"/>
    <n v="0"/>
    <n v="0"/>
    <n v="0"/>
    <n v="0"/>
    <n v="0"/>
    <n v="0"/>
    <n v="-0.79"/>
    <n v="-0.02"/>
    <n v="0"/>
    <n v="0"/>
    <n v="0"/>
    <n v="0"/>
    <n v="0"/>
    <n v="0"/>
    <n v="0"/>
    <n v="0"/>
    <n v="0"/>
    <n v="0"/>
    <n v="-0.81"/>
  </r>
  <r>
    <x v="27"/>
    <s v="CUP AC NOAR                              "/>
    <x v="50"/>
    <s v="INTERCOMPANY"/>
    <s v="411101"/>
    <s v="VENTAS"/>
    <s v="1"/>
    <s v="VentasInternas"/>
    <s v="1"/>
    <s v="Ventas Internas"/>
    <s v="17"/>
    <s v=""/>
    <x v="14"/>
    <s v="INTERCOMPANY"/>
    <x v="1"/>
    <s v="ESPANA"/>
    <s v="DIRECTA"/>
    <n v="53080"/>
    <n v="52033.1"/>
    <n v="0"/>
    <n v="0"/>
    <n v="0"/>
    <n v="0"/>
    <n v="0"/>
    <n v="0"/>
    <n v="0"/>
    <n v="0"/>
    <n v="0"/>
    <n v="0"/>
    <n v="105113.1"/>
    <n v="53080"/>
    <n v="52033.1"/>
    <n v="0"/>
    <n v="0"/>
    <n v="0"/>
    <n v="0"/>
    <n v="0"/>
    <n v="0"/>
    <n v="0"/>
    <n v="0"/>
    <n v="0"/>
    <n v="0"/>
    <n v="105113.1"/>
  </r>
  <r>
    <x v="28"/>
    <s v="MICRODATA SERVICIOS S.L.                 "/>
    <x v="50"/>
    <s v="INTERCOMPANY"/>
    <s v="411101"/>
    <s v="VENTAS"/>
    <s v="1"/>
    <s v="VentasInternas"/>
    <s v="1"/>
    <s v="Ventas Internas"/>
    <s v="17"/>
    <s v=""/>
    <x v="14"/>
    <s v="INTERCOMPANY"/>
    <x v="1"/>
    <s v="ESPANA"/>
    <s v="DIRECTA"/>
    <n v="-53082"/>
    <n v="-52033"/>
    <n v="0"/>
    <n v="0"/>
    <n v="0"/>
    <n v="0"/>
    <n v="0"/>
    <n v="0"/>
    <n v="0"/>
    <n v="0"/>
    <n v="0"/>
    <n v="0"/>
    <n v="-105115"/>
    <n v="-49000"/>
    <n v="-49000"/>
    <n v="0"/>
    <n v="0"/>
    <n v="0"/>
    <n v="0"/>
    <n v="0"/>
    <n v="0"/>
    <n v="0"/>
    <n v="0"/>
    <n v="0"/>
    <n v="0"/>
    <n v="-98000"/>
  </r>
  <r>
    <x v="1"/>
    <s v="CLOSE UP S.A.  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11"/>
    <s v="ARGENTINA"/>
    <s v="DIRECTA"/>
    <n v="-113230.41"/>
    <n v="-175888.46"/>
    <n v="0"/>
    <n v="0"/>
    <n v="0"/>
    <n v="0"/>
    <n v="0"/>
    <n v="0"/>
    <n v="0"/>
    <n v="0"/>
    <n v="0"/>
    <n v="0"/>
    <n v="-289118.87"/>
    <n v="-21446315.920000002"/>
    <n v="-37666141.890000001"/>
    <n v="0"/>
    <n v="0"/>
    <n v="0"/>
    <n v="0"/>
    <n v="0"/>
    <n v="0"/>
    <n v="0"/>
    <n v="0"/>
    <n v="0"/>
    <n v="0"/>
    <n v="-59112457.810000002"/>
  </r>
  <r>
    <x v="7"/>
    <s v="CUP AC ARG     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11"/>
    <s v="ARGENTINA"/>
    <s v="DIRECTA"/>
    <n v="128731"/>
    <n v="191388.46"/>
    <n v="0"/>
    <n v="0"/>
    <n v="0"/>
    <n v="0"/>
    <n v="0"/>
    <n v="0"/>
    <n v="0"/>
    <n v="0"/>
    <n v="0"/>
    <n v="0"/>
    <n v="320119.46000000002"/>
    <n v="128731"/>
    <n v="191388.46"/>
    <n v="0"/>
    <n v="0"/>
    <n v="0"/>
    <n v="0"/>
    <n v="0"/>
    <n v="0"/>
    <n v="0"/>
    <n v="0"/>
    <n v="0"/>
    <n v="0"/>
    <n v="320119.46000000002"/>
  </r>
  <r>
    <x v="8"/>
    <s v="PRESCRIPTION DATA AG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15"/>
    <s v="INTERNACIONAL"/>
    <s v="DIRECTA"/>
    <n v="-21417"/>
    <n v="-21417"/>
    <n v="0"/>
    <n v="0"/>
    <n v="0"/>
    <n v="0"/>
    <n v="0"/>
    <n v="0"/>
    <n v="0"/>
    <n v="0"/>
    <n v="0"/>
    <n v="0"/>
    <n v="-42834"/>
    <n v="-21417"/>
    <n v="-21417"/>
    <n v="0"/>
    <n v="0"/>
    <n v="0"/>
    <n v="0"/>
    <n v="0"/>
    <n v="0"/>
    <n v="0"/>
    <n v="0"/>
    <n v="0"/>
    <n v="0"/>
    <n v="-42834"/>
  </r>
  <r>
    <x v="27"/>
    <s v="CUP AC NOAR    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6"/>
    <s v="MEXICO"/>
    <s v="DIRECTA"/>
    <n v="85000"/>
    <n v="85000"/>
    <n v="0"/>
    <n v="0"/>
    <n v="0"/>
    <n v="0"/>
    <n v="0"/>
    <n v="0"/>
    <n v="0"/>
    <n v="0"/>
    <n v="0"/>
    <n v="0"/>
    <n v="170000"/>
    <n v="85000"/>
    <n v="85000"/>
    <n v="0"/>
    <n v="0"/>
    <n v="0"/>
    <n v="0"/>
    <n v="0"/>
    <n v="0"/>
    <n v="0"/>
    <n v="0"/>
    <n v="0"/>
    <n v="0"/>
    <n v="170000"/>
  </r>
  <r>
    <x v="27"/>
    <s v="CUP AC NOAR    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2"/>
    <s v="COLOMBIA"/>
    <s v="DIRECTA"/>
    <n v="9317"/>
    <n v="9317"/>
    <n v="0"/>
    <n v="0"/>
    <n v="0"/>
    <n v="0"/>
    <n v="0"/>
    <n v="0"/>
    <n v="0"/>
    <n v="0"/>
    <n v="0"/>
    <n v="0"/>
    <n v="18634"/>
    <n v="9317"/>
    <n v="9317"/>
    <n v="0"/>
    <n v="0"/>
    <n v="0"/>
    <n v="0"/>
    <n v="0"/>
    <n v="0"/>
    <n v="0"/>
    <n v="0"/>
    <n v="0"/>
    <n v="0"/>
    <n v="18634"/>
  </r>
  <r>
    <x v="27"/>
    <s v="CUP AC NOAR    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7"/>
    <s v="PARAGUAY"/>
    <s v="DIRECTA"/>
    <n v="7954.54"/>
    <n v="7954.54"/>
    <n v="0"/>
    <n v="0"/>
    <n v="0"/>
    <n v="0"/>
    <n v="0"/>
    <n v="0"/>
    <n v="0"/>
    <n v="0"/>
    <n v="0"/>
    <n v="0"/>
    <n v="15909.08"/>
    <n v="7954.54"/>
    <n v="7954.54"/>
    <n v="0"/>
    <n v="0"/>
    <n v="0"/>
    <n v="0"/>
    <n v="0"/>
    <n v="0"/>
    <n v="0"/>
    <n v="0"/>
    <n v="0"/>
    <n v="0"/>
    <n v="15909.08"/>
  </r>
  <r>
    <x v="18"/>
    <s v="CLOSE UP USA   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15"/>
    <s v="INTERNACIONAL"/>
    <s v="DIRECTA"/>
    <n v="-36000"/>
    <n v="0"/>
    <n v="0"/>
    <n v="0"/>
    <n v="0"/>
    <n v="0"/>
    <n v="0"/>
    <n v="0"/>
    <n v="0"/>
    <n v="0"/>
    <n v="0"/>
    <n v="0"/>
    <n v="-36000"/>
    <n v="-36000"/>
    <n v="0"/>
    <n v="0"/>
    <n v="0"/>
    <n v="0"/>
    <n v="0"/>
    <n v="0"/>
    <n v="0"/>
    <n v="0"/>
    <n v="0"/>
    <n v="0"/>
    <n v="0"/>
    <n v="-36000"/>
  </r>
  <r>
    <x v="14"/>
    <s v="DATA PHARMA    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15"/>
    <s v="INTERNACIONAL"/>
    <s v="DIRECTA"/>
    <n v="-13314"/>
    <n v="-13314"/>
    <n v="0"/>
    <n v="0"/>
    <n v="0"/>
    <n v="0"/>
    <n v="0"/>
    <n v="0"/>
    <n v="0"/>
    <n v="0"/>
    <n v="0"/>
    <n v="0"/>
    <n v="-26628"/>
    <n v="-13314"/>
    <n v="-13314"/>
    <n v="0"/>
    <n v="0"/>
    <n v="0"/>
    <n v="0"/>
    <n v="0"/>
    <n v="0"/>
    <n v="0"/>
    <n v="0"/>
    <n v="0"/>
    <n v="0"/>
    <n v="-26628"/>
  </r>
  <r>
    <x v="22"/>
    <s v="PHARMA BOOKS   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9"/>
    <s v="BOLIVIA"/>
    <s v="DIRECTA"/>
    <n v="-14668"/>
    <n v="-18661"/>
    <n v="0"/>
    <n v="0"/>
    <n v="0"/>
    <n v="0"/>
    <n v="0"/>
    <n v="0"/>
    <n v="0"/>
    <n v="0"/>
    <n v="0"/>
    <n v="0"/>
    <n v="-33329"/>
    <n v="-14668"/>
    <n v="-18661"/>
    <n v="0"/>
    <n v="0"/>
    <n v="0"/>
    <n v="0"/>
    <n v="0"/>
    <n v="0"/>
    <n v="0"/>
    <n v="0"/>
    <n v="0"/>
    <n v="0"/>
    <n v="-33329"/>
  </r>
  <r>
    <x v="22"/>
    <s v="PHARMA BOOKS   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2"/>
    <s v="COLOMBIA"/>
    <s v="DIRECTA"/>
    <n v="-9317"/>
    <n v="-5324"/>
    <n v="0"/>
    <n v="0"/>
    <n v="0"/>
    <n v="0"/>
    <n v="0"/>
    <n v="0"/>
    <n v="0"/>
    <n v="0"/>
    <n v="0"/>
    <n v="0"/>
    <n v="-14641"/>
    <n v="-9317"/>
    <n v="-5324"/>
    <n v="0"/>
    <n v="0"/>
    <n v="0"/>
    <n v="0"/>
    <n v="0"/>
    <n v="0"/>
    <n v="0"/>
    <n v="0"/>
    <n v="0"/>
    <n v="0"/>
    <n v="-14641"/>
  </r>
  <r>
    <x v="17"/>
    <s v="LIDER FILE S.A.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11"/>
    <s v="ARGENTINA"/>
    <s v="DIRECTA"/>
    <n v="-15500"/>
    <n v="-15500"/>
    <n v="0"/>
    <n v="0"/>
    <n v="0"/>
    <n v="0"/>
    <n v="0"/>
    <n v="0"/>
    <n v="0"/>
    <n v="0"/>
    <n v="0"/>
    <n v="0"/>
    <n v="-31000"/>
    <n v="-2769230"/>
    <n v="-3027305"/>
    <n v="0"/>
    <n v="0"/>
    <n v="0"/>
    <n v="0"/>
    <n v="0"/>
    <n v="0"/>
    <n v="0"/>
    <n v="0"/>
    <n v="0"/>
    <n v="0"/>
    <n v="-5796535"/>
  </r>
  <r>
    <x v="11"/>
    <s v="PRESCRIPTION DATA PARAGUAY S.A.          "/>
    <x v="50"/>
    <s v="INTERCOMPANY"/>
    <s v="411102"/>
    <s v="VENTAS DEL EXTERIOR"/>
    <s v="3"/>
    <s v="Ventas Externas"/>
    <s v="3"/>
    <s v="Ventas Externas"/>
    <s v="18"/>
    <s v=""/>
    <x v="14"/>
    <s v="INTERCOMPANY"/>
    <x v="7"/>
    <s v="PARAGUAY"/>
    <s v="DIRECTA"/>
    <n v="-7954.55"/>
    <n v="-7954.55"/>
    <n v="0"/>
    <n v="0"/>
    <n v="0"/>
    <n v="0"/>
    <n v="0"/>
    <n v="0"/>
    <n v="0"/>
    <n v="0"/>
    <n v="0"/>
    <n v="0"/>
    <n v="-15909.1"/>
    <n v="-58758272"/>
    <n v="-58217045"/>
    <n v="0"/>
    <n v="0"/>
    <n v="0"/>
    <n v="0"/>
    <n v="0"/>
    <n v="0"/>
    <n v="0"/>
    <n v="0"/>
    <n v="0"/>
    <n v="0"/>
    <n v="-116975317"/>
  </r>
  <r>
    <x v="29"/>
    <s v="DATA PANEL, S.A. DE C.V.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6"/>
    <s v="MEXICO"/>
    <s v="DIRECTA"/>
    <n v="-85000"/>
    <n v="-85000"/>
    <n v="0"/>
    <n v="0"/>
    <n v="0"/>
    <n v="0"/>
    <n v="0"/>
    <n v="0"/>
    <n v="0"/>
    <n v="0"/>
    <n v="0"/>
    <n v="0"/>
    <n v="-170000"/>
    <n v="-1617779.5"/>
    <n v="-1576724.5"/>
    <n v="0"/>
    <n v="0"/>
    <n v="0"/>
    <n v="0"/>
    <n v="0"/>
    <n v="0"/>
    <n v="0"/>
    <n v="0"/>
    <n v="0"/>
    <n v="0"/>
    <n v="-3194504"/>
  </r>
  <r>
    <x v="27"/>
    <s v="CUP AC NOAR    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9"/>
    <s v="BOLIVIA"/>
    <s v="DIRECTA"/>
    <n v="15408"/>
    <n v="15408"/>
    <n v="0"/>
    <n v="0"/>
    <n v="0"/>
    <n v="0"/>
    <n v="0"/>
    <n v="0"/>
    <n v="0"/>
    <n v="0"/>
    <n v="0"/>
    <n v="0"/>
    <n v="30816"/>
    <n v="15408"/>
    <n v="15408"/>
    <n v="0"/>
    <n v="0"/>
    <n v="0"/>
    <n v="0"/>
    <n v="0"/>
    <n v="0"/>
    <n v="0"/>
    <n v="0"/>
    <n v="0"/>
    <n v="0"/>
    <n v="30816"/>
  </r>
  <r>
    <x v="27"/>
    <s v="CUP AC NOAR    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15"/>
    <s v="INTERNACIONAL"/>
    <s v="DIRECTA"/>
    <n v="52731"/>
    <n v="52731"/>
    <n v="0"/>
    <n v="0"/>
    <n v="0"/>
    <n v="0"/>
    <n v="0"/>
    <n v="0"/>
    <n v="0"/>
    <n v="0"/>
    <n v="0"/>
    <n v="0"/>
    <n v="105462"/>
    <n v="52731"/>
    <n v="52731"/>
    <n v="0"/>
    <n v="0"/>
    <n v="0"/>
    <n v="0"/>
    <n v="0"/>
    <n v="0"/>
    <n v="0"/>
    <n v="0"/>
    <n v="0"/>
    <n v="0"/>
    <n v="105462"/>
  </r>
  <r>
    <x v="27"/>
    <s v="CUP AC NOAR                              "/>
    <x v="50"/>
    <s v="INTERCOMPANY"/>
    <s v="421101"/>
    <s v="INTERESES GANAD O RENDIMIENTO FINANCIER"/>
    <s v="4"/>
    <s v="Otros Ingresos"/>
    <s v="4"/>
    <s v="Otros Ingresos"/>
    <s v="12"/>
    <s v=""/>
    <x v="14"/>
    <s v="INTERCOMPANY"/>
    <x v="15"/>
    <s v="INTERNACIONAL"/>
    <s v="DIRECTA"/>
    <n v="1004.39"/>
    <n v="886.85"/>
    <n v="0"/>
    <n v="0"/>
    <n v="0"/>
    <n v="0"/>
    <n v="0"/>
    <n v="0"/>
    <n v="0"/>
    <n v="0"/>
    <n v="0"/>
    <n v="0"/>
    <n v="1891.24"/>
    <n v="1004.39"/>
    <n v="886.85"/>
    <n v="0"/>
    <n v="0"/>
    <n v="0"/>
    <n v="0"/>
    <n v="0"/>
    <n v="0"/>
    <n v="0"/>
    <n v="0"/>
    <n v="0"/>
    <n v="0"/>
    <n v="1891.24"/>
  </r>
  <r>
    <x v="25"/>
    <s v="DATA BOOKS CORP.                         "/>
    <x v="50"/>
    <s v="INTERCOMPANY"/>
    <s v="421101"/>
    <s v="INTERESES GANAD O RENDIMIENTO FINANCIER"/>
    <s v="4"/>
    <s v="Otros Ingresos"/>
    <s v="4"/>
    <s v="Otros Ingresos"/>
    <s v="12"/>
    <s v=""/>
    <x v="14"/>
    <s v="INTERCOMPANY"/>
    <x v="15"/>
    <s v="INTERNACIONAL"/>
    <s v="DIRECTA"/>
    <n v="-14150"/>
    <n v="-14150"/>
    <n v="0"/>
    <n v="0"/>
    <n v="0"/>
    <n v="0"/>
    <n v="0"/>
    <n v="0"/>
    <n v="0"/>
    <n v="0"/>
    <n v="0"/>
    <n v="0"/>
    <n v="-28300"/>
    <n v="-14150"/>
    <n v="-14150"/>
    <n v="0"/>
    <n v="0"/>
    <n v="0"/>
    <n v="0"/>
    <n v="0"/>
    <n v="0"/>
    <n v="0"/>
    <n v="0"/>
    <n v="0"/>
    <n v="0"/>
    <n v="-28300"/>
  </r>
  <r>
    <x v="23"/>
    <s v="FILTESP INVERSIONES S.A.                 "/>
    <x v="50"/>
    <s v="INTERCOMPANY"/>
    <s v="421101"/>
    <s v="INTERESES GANAD O RENDIMIENTO FINANCIER"/>
    <s v="4"/>
    <s v="Otros Ingresos"/>
    <s v="4"/>
    <s v="Otros Ingresos"/>
    <s v="12"/>
    <s v=""/>
    <x v="14"/>
    <s v="INTERCOMPANY"/>
    <x v="15"/>
    <s v="INTERNACIONAL"/>
    <s v="DIRECTA"/>
    <n v="-250"/>
    <n v="-250"/>
    <n v="0"/>
    <n v="0"/>
    <n v="0"/>
    <n v="0"/>
    <n v="0"/>
    <n v="0"/>
    <n v="0"/>
    <n v="0"/>
    <n v="0"/>
    <n v="0"/>
    <n v="-500"/>
    <n v="-250"/>
    <n v="-250"/>
    <n v="0"/>
    <n v="0"/>
    <n v="0"/>
    <n v="0"/>
    <n v="0"/>
    <n v="0"/>
    <n v="0"/>
    <n v="0"/>
    <n v="0"/>
    <n v="0"/>
    <n v="-500"/>
  </r>
  <r>
    <x v="21"/>
    <s v="BONDELI S.A.                             "/>
    <x v="50"/>
    <s v="INTERCOMPANY"/>
    <s v="421101"/>
    <s v="INTERESES GANAD O RENDIMIENTO FINANCIER"/>
    <s v="4"/>
    <s v="Otros Ingresos"/>
    <s v="4"/>
    <s v="Otros Ingresos"/>
    <s v="12"/>
    <s v=""/>
    <x v="14"/>
    <s v="INTERCOMPANY"/>
    <x v="15"/>
    <s v="INTERNACIONAL"/>
    <s v="DIRECTA"/>
    <n v="-350"/>
    <n v="-350"/>
    <n v="0"/>
    <n v="0"/>
    <n v="0"/>
    <n v="0"/>
    <n v="0"/>
    <n v="0"/>
    <n v="0"/>
    <n v="0"/>
    <n v="0"/>
    <n v="0"/>
    <n v="-700"/>
    <n v="-350"/>
    <n v="-350"/>
    <n v="0"/>
    <n v="0"/>
    <n v="0"/>
    <n v="0"/>
    <n v="0"/>
    <n v="0"/>
    <n v="0"/>
    <n v="0"/>
    <n v="0"/>
    <n v="0"/>
    <n v="-700"/>
  </r>
  <r>
    <x v="8"/>
    <s v="PRESCRIPTION DATA AG                     "/>
    <x v="50"/>
    <s v="INTERCOMPANY"/>
    <s v="421101"/>
    <s v="INTERESES GANAD O RENDIMIENTO FINANCIER"/>
    <s v="4"/>
    <s v="Otros Ingresos"/>
    <s v="4"/>
    <s v="Otros Ingresos"/>
    <s v="12"/>
    <s v=""/>
    <x v="14"/>
    <s v="INTERCOMPANY"/>
    <x v="15"/>
    <s v="INTERNACIONAL"/>
    <s v="DIRECTA"/>
    <n v="-1004.39"/>
    <n v="-886.85"/>
    <n v="0"/>
    <n v="0"/>
    <n v="0"/>
    <n v="0"/>
    <n v="0"/>
    <n v="0"/>
    <n v="0"/>
    <n v="0"/>
    <n v="0"/>
    <n v="0"/>
    <n v="-1891.24"/>
    <n v="-1004.39"/>
    <n v="-886.85"/>
    <n v="0"/>
    <n v="0"/>
    <n v="0"/>
    <n v="0"/>
    <n v="0"/>
    <n v="0"/>
    <n v="0"/>
    <n v="0"/>
    <n v="0"/>
    <n v="0"/>
    <n v="-1891.24"/>
  </r>
  <r>
    <x v="22"/>
    <s v="PHARMA BOOKS                             "/>
    <x v="50"/>
    <s v="INTERCOMPANY"/>
    <s v="421301"/>
    <s v="OTROS INGRESOS"/>
    <s v="4"/>
    <s v="Otros Ingresos"/>
    <s v="4"/>
    <s v="Otros Ingresos"/>
    <s v="12"/>
    <s v=""/>
    <x v="14"/>
    <s v="INTERCOMPANY"/>
    <x v="9"/>
    <s v="BOLIVIA"/>
    <s v="DIRECTA"/>
    <n v="-740"/>
    <n v="-740"/>
    <n v="0"/>
    <n v="0"/>
    <n v="0"/>
    <n v="0"/>
    <n v="0"/>
    <n v="0"/>
    <n v="0"/>
    <n v="0"/>
    <n v="0"/>
    <n v="0"/>
    <n v="-1480"/>
    <n v="-740"/>
    <n v="-740"/>
    <n v="0"/>
    <n v="0"/>
    <n v="0"/>
    <n v="0"/>
    <n v="0"/>
    <n v="0"/>
    <n v="0"/>
    <n v="0"/>
    <n v="0"/>
    <n v="0"/>
    <n v="-1480"/>
  </r>
  <r>
    <x v="26"/>
    <s v="PHARMACEUTICAL INFO CORP.                "/>
    <x v="50"/>
    <s v="INTERCOMPANY"/>
    <s v="421101"/>
    <s v="INTERESES GANAD O RENDIMIENTO FINANCIER"/>
    <s v="4"/>
    <s v="Otros Ingresos"/>
    <s v="4"/>
    <s v="Otros Ingresos"/>
    <s v="12"/>
    <s v=""/>
    <x v="14"/>
    <s v="INTERCOMPANY"/>
    <x v="15"/>
    <s v="INTERNACIONAL"/>
    <s v="DIRECTA"/>
    <n v="-1591.5"/>
    <n v="-1591.5"/>
    <n v="0"/>
    <n v="0"/>
    <n v="0"/>
    <n v="0"/>
    <n v="0"/>
    <n v="0"/>
    <n v="0"/>
    <n v="0"/>
    <n v="0"/>
    <n v="0"/>
    <n v="-3183"/>
    <n v="-1591.5"/>
    <n v="-1591.5"/>
    <n v="0"/>
    <n v="0"/>
    <n v="0"/>
    <n v="0"/>
    <n v="0"/>
    <n v="0"/>
    <n v="0"/>
    <n v="0"/>
    <n v="0"/>
    <n v="0"/>
    <n v="-3183"/>
  </r>
  <r>
    <x v="4"/>
    <s v="LEADER UP SISTEMAS LTDA                  "/>
    <x v="51"/>
    <s v="I/E FINANCIEROS"/>
    <s v="611301"/>
    <s v="GANANCIA POR CONVERSIӎ"/>
    <s v="120"/>
    <s v="Egresos/Ingresos Financieros"/>
    <s v="120"/>
    <s v="Egresos / Ingresos Financieros"/>
    <s v="15"/>
    <s v=""/>
    <x v="15"/>
    <s v="DIFERENCIA DE CAMBIO"/>
    <x v="3"/>
    <s v="BRASIL"/>
    <s v="DIRECTA"/>
    <n v="-447227.36"/>
    <n v="-353992.95"/>
    <n v="0"/>
    <n v="0"/>
    <n v="0"/>
    <n v="0"/>
    <n v="0"/>
    <n v="0"/>
    <n v="0"/>
    <n v="0"/>
    <n v="0"/>
    <n v="0"/>
    <n v="-801220.31"/>
    <n v="0"/>
    <n v="0"/>
    <n v="0"/>
    <n v="0"/>
    <n v="0"/>
    <n v="0"/>
    <n v="0"/>
    <n v="0"/>
    <n v="0"/>
    <n v="0"/>
    <n v="0"/>
    <n v="0"/>
    <n v="0"/>
  </r>
  <r>
    <x v="5"/>
    <s v="PHARMA SERVICES COMERCIAL LTDA.          "/>
    <x v="51"/>
    <s v="I/E FINANCIEROS"/>
    <s v="611301"/>
    <s v="GANANCIA POR CONVERSIӎ"/>
    <s v="120"/>
    <s v="Egresos/Ingresos Financieros"/>
    <s v="120"/>
    <s v="Egresos / Ingresos Financieros"/>
    <s v="15"/>
    <s v=""/>
    <x v="15"/>
    <s v="DIFERENCIA DE CAMBIO"/>
    <x v="3"/>
    <s v="BRASIL"/>
    <s v="DIRECTA"/>
    <n v="-84287.15"/>
    <n v="-79786.240000000005"/>
    <n v="0"/>
    <n v="0"/>
    <n v="0"/>
    <n v="0"/>
    <n v="0"/>
    <n v="0"/>
    <n v="0"/>
    <n v="0"/>
    <n v="0"/>
    <n v="0"/>
    <n v="-164073.39000000001"/>
    <n v="0"/>
    <n v="0"/>
    <n v="0"/>
    <n v="0"/>
    <n v="0"/>
    <n v="0"/>
    <n v="0"/>
    <n v="0"/>
    <n v="0"/>
    <n v="0"/>
    <n v="0"/>
    <n v="0"/>
    <n v="0"/>
  </r>
  <r>
    <x v="10"/>
    <s v="DATA PHARMA DE CHILE S.A.                "/>
    <x v="51"/>
    <s v="I/E FINANCIEROS"/>
    <s v="611101"/>
    <s v="GANANCIA POR DIFERENCIA DE CAMBIO"/>
    <s v="130"/>
    <s v="Diferencia de Cambio"/>
    <s v="130"/>
    <s v="Diferencia de Cambio"/>
    <s v="15"/>
    <s v=""/>
    <x v="15"/>
    <s v="DIFERENCIA DE CAMBIO"/>
    <x v="12"/>
    <s v="CHILE"/>
    <s v="DIRECTA"/>
    <n v="-0.06"/>
    <n v="-0.01"/>
    <n v="0"/>
    <n v="0"/>
    <n v="0"/>
    <n v="0"/>
    <n v="0"/>
    <n v="0"/>
    <n v="0"/>
    <n v="0"/>
    <n v="0"/>
    <n v="0"/>
    <n v="-7.0000000000000007E-2"/>
    <n v="-149313923"/>
    <n v="71857885"/>
    <n v="0"/>
    <n v="0"/>
    <n v="0"/>
    <n v="0"/>
    <n v="0"/>
    <n v="0"/>
    <n v="0"/>
    <n v="0"/>
    <n v="0"/>
    <n v="0"/>
    <n v="-77456038"/>
  </r>
  <r>
    <x v="10"/>
    <s v="DATA PHARMA DE CHILE S.A.                "/>
    <x v="51"/>
    <s v="I/E FINANCIEROS"/>
    <s v="611102"/>
    <s v="PRDIDA POR DIFERENCIA DE CAMBIO"/>
    <s v="130"/>
    <s v="Diferencia de Cambio"/>
    <s v="130"/>
    <s v="Diferencia de Cambio"/>
    <s v="15"/>
    <s v=""/>
    <x v="15"/>
    <s v="DIFERENCIA DE CAMBIO"/>
    <x v="12"/>
    <s v="CHILE"/>
    <s v="DIRECTA"/>
    <n v="-3140.46"/>
    <n v="-456.1"/>
    <n v="0"/>
    <n v="0"/>
    <n v="0"/>
    <n v="0"/>
    <n v="0"/>
    <n v="0"/>
    <n v="0"/>
    <n v="0"/>
    <n v="0"/>
    <n v="0"/>
    <n v="-3596.56"/>
    <n v="-0.05"/>
    <n v="0"/>
    <n v="0"/>
    <n v="0"/>
    <n v="0"/>
    <n v="0"/>
    <n v="0"/>
    <n v="0"/>
    <n v="0"/>
    <n v="0"/>
    <n v="0"/>
    <n v="0"/>
    <n v="-0.05"/>
  </r>
  <r>
    <x v="24"/>
    <s v="PHARMA REPORTS S.L.                      "/>
    <x v="51"/>
    <s v="I/E FINANCIEROS"/>
    <s v="611101"/>
    <s v="GANANCIA POR DIFERENCIA DE CAMBIO"/>
    <s v="130"/>
    <s v="Diferencia de Cambio"/>
    <s v="130"/>
    <s v="Diferencia de Cambio"/>
    <s v="15"/>
    <s v=""/>
    <x v="15"/>
    <s v="DIFERENCIA DE CAMBIO"/>
    <x v="16"/>
    <s v="PLANTA"/>
    <s v="DIRECTA"/>
    <n v="-1133.27"/>
    <n v="0"/>
    <n v="0"/>
    <n v="0"/>
    <n v="0"/>
    <n v="0"/>
    <n v="0"/>
    <n v="0"/>
    <n v="0"/>
    <n v="0"/>
    <n v="0"/>
    <n v="0"/>
    <n v="-1133.27"/>
    <n v="-1133.27"/>
    <n v="0"/>
    <n v="0"/>
    <n v="0"/>
    <n v="0"/>
    <n v="0"/>
    <n v="0"/>
    <n v="0"/>
    <n v="0"/>
    <n v="0"/>
    <n v="0"/>
    <n v="0"/>
    <n v="-1133.27"/>
  </r>
  <r>
    <x v="24"/>
    <s v="PHARMA REPORTS S.L.                      "/>
    <x v="51"/>
    <s v="I/E FINANCIEROS"/>
    <s v="611102"/>
    <s v="PRDIDA POR DIFERENCIA DE CAMBIO"/>
    <s v="130"/>
    <s v="Diferencia de Cambio"/>
    <s v="130"/>
    <s v="Diferencia de Cambio"/>
    <s v="15"/>
    <s v=""/>
    <x v="15"/>
    <s v="DIFERENCIA DE CAMBIO"/>
    <x v="16"/>
    <s v="PLANTA"/>
    <s v="DIRECTA"/>
    <n v="122356.46"/>
    <n v="-120563.12"/>
    <n v="0"/>
    <n v="0"/>
    <n v="0"/>
    <n v="0"/>
    <n v="0"/>
    <n v="0"/>
    <n v="0"/>
    <n v="0"/>
    <n v="0"/>
    <n v="0"/>
    <n v="1793.34"/>
    <n v="122356.46"/>
    <n v="-120563.12"/>
    <n v="0"/>
    <n v="0"/>
    <n v="0"/>
    <n v="0"/>
    <n v="0"/>
    <n v="0"/>
    <n v="0"/>
    <n v="0"/>
    <n v="0"/>
    <n v="0"/>
    <n v="1793.34"/>
  </r>
  <r>
    <x v="15"/>
    <s v="PHARMA DATA MEXICO, S.A. DE C.V.         "/>
    <x v="51"/>
    <s v="I/E FINANCIEROS"/>
    <s v="611101"/>
    <s v="GANANCIA POR DIFERENCIA DE CAMBIO"/>
    <s v="130"/>
    <s v="Diferencia de Cambio"/>
    <s v="130"/>
    <s v="Diferencia de Cambio"/>
    <s v="15"/>
    <s v=""/>
    <x v="15"/>
    <s v="DIFERENCIA DE CAMBIO"/>
    <x v="6"/>
    <s v="MEXICO"/>
    <s v="DIRECTA"/>
    <n v="-75191.09"/>
    <n v="-60854.65"/>
    <n v="0"/>
    <n v="0"/>
    <n v="0"/>
    <n v="0"/>
    <n v="0"/>
    <n v="0"/>
    <n v="0"/>
    <n v="0"/>
    <n v="0"/>
    <n v="0"/>
    <n v="-136045.74"/>
    <n v="-292868.32"/>
    <n v="-268903.2"/>
    <n v="0"/>
    <n v="0"/>
    <n v="0"/>
    <n v="0"/>
    <n v="0"/>
    <n v="0"/>
    <n v="0"/>
    <n v="0"/>
    <n v="0"/>
    <n v="0"/>
    <n v="-561771.52000000002"/>
  </r>
  <r>
    <x v="15"/>
    <s v="PHARMA DATA MEXICO, S.A. DE C.V.         "/>
    <x v="51"/>
    <s v="I/E FINANCIEROS"/>
    <s v="611102"/>
    <s v="PRDIDA POR DIFERENCIA DE CAMBIO"/>
    <s v="130"/>
    <s v="Diferencia de Cambio"/>
    <s v="130"/>
    <s v="Diferencia de Cambio"/>
    <s v="15"/>
    <s v=""/>
    <x v="15"/>
    <s v="DIFERENCIA DE CAMBIO"/>
    <x v="6"/>
    <s v="MEXICO"/>
    <s v="DIRECTA"/>
    <n v="0"/>
    <n v="0"/>
    <n v="0"/>
    <n v="0"/>
    <n v="0"/>
    <n v="0"/>
    <n v="0"/>
    <n v="0"/>
    <n v="0"/>
    <n v="0"/>
    <n v="0"/>
    <n v="0"/>
    <n v="0"/>
    <n v="0"/>
    <n v="6.59"/>
    <n v="0"/>
    <n v="0"/>
    <n v="0"/>
    <n v="0"/>
    <n v="0"/>
    <n v="0"/>
    <n v="0"/>
    <n v="0"/>
    <n v="0"/>
    <n v="0"/>
    <n v="6.59"/>
  </r>
  <r>
    <x v="5"/>
    <s v="PHARMA SERVICES COMERCIAL LTDA.          "/>
    <x v="51"/>
    <s v="I/E FINANCIEROS"/>
    <s v="611101"/>
    <s v="GANANCIA POR DIFERENCIA DE CAMBIO"/>
    <s v="130"/>
    <s v="Diferencia de Cambio"/>
    <s v="130"/>
    <s v="Diferencia de Cambio"/>
    <s v="15"/>
    <s v=""/>
    <x v="15"/>
    <s v="DIFERENCIA DE CAMBIO"/>
    <x v="3"/>
    <s v="BRASIL"/>
    <s v="DIRECTA"/>
    <n v="-9896.1"/>
    <n v="872.91"/>
    <n v="0"/>
    <n v="0"/>
    <n v="0"/>
    <n v="0"/>
    <n v="0"/>
    <n v="0"/>
    <n v="0"/>
    <n v="0"/>
    <n v="0"/>
    <n v="0"/>
    <n v="-9023.19"/>
    <n v="-46630.7"/>
    <n v="-39.78"/>
    <n v="0"/>
    <n v="0"/>
    <n v="0"/>
    <n v="0"/>
    <n v="0"/>
    <n v="0"/>
    <n v="0"/>
    <n v="0"/>
    <n v="0"/>
    <n v="0"/>
    <n v="-46670.48"/>
  </r>
  <r>
    <x v="12"/>
    <s v="PRESCRIPTION DATA DE URUGUAY S.A.        "/>
    <x v="51"/>
    <s v="I/E FINANCIEROS"/>
    <s v="611101"/>
    <s v="GANANCIA POR DIFERENCIA DE CAMBIO"/>
    <s v="130"/>
    <s v="Diferencia de Cambio"/>
    <s v="130"/>
    <s v="Diferencia de Cambio"/>
    <s v="15"/>
    <s v=""/>
    <x v="15"/>
    <s v="DIFERENCIA DE CAMBIO"/>
    <x v="8"/>
    <s v="URUGUAY"/>
    <s v="DIRECTA"/>
    <n v="-17955.95"/>
    <n v="-11447.49"/>
    <n v="0"/>
    <n v="0"/>
    <n v="0"/>
    <n v="0"/>
    <n v="0"/>
    <n v="0"/>
    <n v="0"/>
    <n v="0"/>
    <n v="0"/>
    <n v="0"/>
    <n v="-29403.439999999999"/>
    <n v="-113128.66"/>
    <n v="-73003.66"/>
    <n v="0"/>
    <n v="0"/>
    <n v="0"/>
    <n v="0"/>
    <n v="0"/>
    <n v="0"/>
    <n v="0"/>
    <n v="0"/>
    <n v="0"/>
    <n v="0"/>
    <n v="-186132.32"/>
  </r>
  <r>
    <x v="14"/>
    <s v="DATA PHARMA                              "/>
    <x v="51"/>
    <s v="I/E FINANCIEROS"/>
    <s v="611101"/>
    <s v="GANANCIA POR DIFERENCIA DE CAMBIO"/>
    <s v="130"/>
    <s v="Diferencia de Cambio"/>
    <s v="130"/>
    <s v="Diferencia de Cambio"/>
    <s v="15"/>
    <s v=""/>
    <x v="15"/>
    <s v="DIFERENCIA DE CAMBIO"/>
    <x v="15"/>
    <s v="INTERNACIONAL"/>
    <s v="DIRECTA"/>
    <n v="-8643.6"/>
    <n v="-2647.84"/>
    <n v="0"/>
    <n v="0"/>
    <n v="0"/>
    <n v="0"/>
    <n v="0"/>
    <n v="0"/>
    <n v="0"/>
    <n v="0"/>
    <n v="0"/>
    <n v="0"/>
    <n v="-11291.44"/>
    <n v="-8643.6"/>
    <n v="-2647.84"/>
    <n v="0"/>
    <n v="0"/>
    <n v="0"/>
    <n v="0"/>
    <n v="0"/>
    <n v="0"/>
    <n v="0"/>
    <n v="0"/>
    <n v="0"/>
    <n v="0"/>
    <n v="-11291.44"/>
  </r>
  <r>
    <x v="29"/>
    <s v="DATA PANEL, S.A. DE C.V.                 "/>
    <x v="51"/>
    <s v="I/E FINANCIEROS"/>
    <s v="611101"/>
    <s v="GANANCIA POR DIFERENCIA DE CAMBIO"/>
    <s v="130"/>
    <s v="Diferencia de Cambio"/>
    <s v="130"/>
    <s v="Diferencia de Cambio"/>
    <s v="15"/>
    <s v=""/>
    <x v="15"/>
    <s v="DIFERENCIA DE CAMBIO"/>
    <x v="6"/>
    <s v="MEXICO"/>
    <s v="DIRECTA"/>
    <n v="-46982.58"/>
    <n v="-23026.67"/>
    <n v="0"/>
    <n v="0"/>
    <n v="0"/>
    <n v="0"/>
    <n v="0"/>
    <n v="0"/>
    <n v="0"/>
    <n v="0"/>
    <n v="0"/>
    <n v="0"/>
    <n v="-70009.25"/>
    <n v="0"/>
    <n v="0"/>
    <n v="0"/>
    <n v="0"/>
    <n v="0"/>
    <n v="0"/>
    <n v="0"/>
    <n v="0"/>
    <n v="0"/>
    <n v="0"/>
    <n v="0"/>
    <n v="0"/>
    <n v="0"/>
  </r>
  <r>
    <x v="6"/>
    <s v="CUPI                                     "/>
    <x v="51"/>
    <s v="I/E FINANCIEROS"/>
    <s v="411103"/>
    <s v="VENTAS POR FACTURAR"/>
    <s v="2"/>
    <s v="Ventas Por facturar"/>
    <s v="2"/>
    <s v="Ventas Por facturar"/>
    <s v="17"/>
    <s v=""/>
    <x v="15"/>
    <s v="DIFERENCIA DE CAMBIO"/>
    <x v="6"/>
    <s v="MEXICO"/>
    <s v="DIRECTA"/>
    <n v="85"/>
    <n v="0"/>
    <n v="0"/>
    <n v="0"/>
    <n v="0"/>
    <n v="0"/>
    <n v="0"/>
    <n v="0"/>
    <n v="0"/>
    <n v="0"/>
    <n v="0"/>
    <n v="0"/>
    <n v="85"/>
    <n v="85"/>
    <n v="0"/>
    <n v="0"/>
    <n v="0"/>
    <n v="0"/>
    <n v="0"/>
    <n v="0"/>
    <n v="0"/>
    <n v="0"/>
    <n v="0"/>
    <n v="0"/>
    <n v="0"/>
    <n v="85"/>
  </r>
  <r>
    <x v="1"/>
    <s v="CLOSE UP S.A.                            "/>
    <x v="51"/>
    <s v="I/E FINANCIEROS"/>
    <s v="421401"/>
    <s v="RESULTADO DIFERENCIA DE CAMBIO POR VENTA"/>
    <s v="4"/>
    <s v="Otros Ingresos"/>
    <s v="4"/>
    <s v="Otros Ingresos"/>
    <s v="12"/>
    <s v=""/>
    <x v="15"/>
    <s v="DIFERENCIA DE CAMBIO"/>
    <x v="11"/>
    <s v="ARGENTINA"/>
    <s v="DIRECTA"/>
    <n v="0"/>
    <n v="0"/>
    <n v="0"/>
    <n v="0"/>
    <n v="0"/>
    <n v="0"/>
    <n v="0"/>
    <n v="0"/>
    <n v="0"/>
    <n v="0"/>
    <n v="0"/>
    <n v="0"/>
    <n v="0"/>
    <n v="720347.63"/>
    <n v="13986.11"/>
    <n v="0"/>
    <n v="0"/>
    <n v="0"/>
    <n v="0"/>
    <n v="0"/>
    <n v="0"/>
    <n v="0"/>
    <n v="0"/>
    <n v="0"/>
    <n v="0"/>
    <n v="734333.74"/>
  </r>
  <r>
    <x v="3"/>
    <s v="PHARMA MARKET                            "/>
    <x v="51"/>
    <s v="I/E FINANCIEROS"/>
    <s v="421401"/>
    <s v="RESULTADO DIFERENCIA DE CAMBIO POR VENTA"/>
    <s v="4"/>
    <s v="Otros Ingresos"/>
    <s v="4"/>
    <s v="Otros Ingresos"/>
    <s v="12"/>
    <s v=""/>
    <x v="15"/>
    <s v="DIFERENCIA DE CAMBIO"/>
    <x v="2"/>
    <s v="COLOMBIA"/>
    <s v="DIRECTA"/>
    <n v="-64575.75"/>
    <n v="-26204.39"/>
    <n v="0"/>
    <n v="0"/>
    <n v="0"/>
    <n v="0"/>
    <n v="0"/>
    <n v="0"/>
    <n v="0"/>
    <n v="0"/>
    <n v="0"/>
    <n v="0"/>
    <n v="-90780.14"/>
    <n v="-22897380.91"/>
    <n v="-1090282.32"/>
    <n v="0"/>
    <n v="0"/>
    <n v="0"/>
    <n v="0"/>
    <n v="0"/>
    <n v="0"/>
    <n v="0"/>
    <n v="0"/>
    <n v="0"/>
    <n v="0"/>
    <n v="-23987663.23"/>
  </r>
  <r>
    <x v="8"/>
    <s v="PRESCRIPTION DATA AG                     "/>
    <x v="51"/>
    <s v="I/E FINANCIEROS"/>
    <s v="421401"/>
    <s v="RESULTADO DIFERENCIA DE CAMBIO POR VENTA"/>
    <s v="4"/>
    <s v="Otros Ingresos"/>
    <s v="4"/>
    <s v="Otros Ingresos"/>
    <s v="12"/>
    <s v=""/>
    <x v="15"/>
    <s v="DIFERENCIA DE CAMBIO"/>
    <x v="15"/>
    <s v="INTERNACIONAL"/>
    <s v="DIRECTA"/>
    <n v="-25357.25"/>
    <n v="-611.66"/>
    <n v="0"/>
    <n v="0"/>
    <n v="0"/>
    <n v="0"/>
    <n v="0"/>
    <n v="0"/>
    <n v="0"/>
    <n v="0"/>
    <n v="0"/>
    <n v="0"/>
    <n v="-25968.91"/>
    <n v="-25357.25"/>
    <n v="-611.66"/>
    <n v="0"/>
    <n v="0"/>
    <n v="0"/>
    <n v="0"/>
    <n v="0"/>
    <n v="0"/>
    <n v="0"/>
    <n v="0"/>
    <n v="0"/>
    <n v="0"/>
    <n v="-25968.91"/>
  </r>
  <r>
    <x v="17"/>
    <s v="LIDER FILE S.A.                          "/>
    <x v="51"/>
    <s v="I/E FINANCIEROS"/>
    <s v="421401"/>
    <s v="RESULTADO DIFERENCIA DE CAMBIO POR VENTA"/>
    <s v="4"/>
    <s v="Otros Ingresos"/>
    <s v="4"/>
    <s v="Otros Ingresos"/>
    <s v="12"/>
    <s v=""/>
    <x v="15"/>
    <s v="DIFERENCIA DE CAMBIO"/>
    <x v="11"/>
    <s v="ARGENTINA"/>
    <s v="DIRECTA"/>
    <n v="0"/>
    <n v="0"/>
    <n v="0"/>
    <n v="0"/>
    <n v="0"/>
    <n v="0"/>
    <n v="0"/>
    <n v="0"/>
    <n v="0"/>
    <n v="0"/>
    <n v="0"/>
    <n v="0"/>
    <n v="0"/>
    <n v="-4650"/>
    <n v="0"/>
    <n v="0"/>
    <n v="0"/>
    <n v="0"/>
    <n v="0"/>
    <n v="0"/>
    <n v="0"/>
    <n v="0"/>
    <n v="0"/>
    <n v="0"/>
    <n v="0"/>
    <n v="-4650"/>
  </r>
  <r>
    <x v="4"/>
    <s v="LEADER UP SISTEMAS LTDA                  "/>
    <x v="52"/>
    <s v="SALESFARMA-IMPLEMENTATION"/>
    <s v="411101"/>
    <s v="VENTAS"/>
    <s v="1"/>
    <s v="VentasInternas"/>
    <s v="1"/>
    <s v="Ventas Internas"/>
    <s v="17"/>
    <s v=""/>
    <x v="7"/>
    <s v="SFNET"/>
    <x v="17"/>
    <s v="RESTO"/>
    <s v="DIRECTA"/>
    <n v="0"/>
    <n v="-2329.92"/>
    <n v="0"/>
    <n v="0"/>
    <n v="0"/>
    <n v="0"/>
    <n v="0"/>
    <n v="0"/>
    <n v="0"/>
    <n v="0"/>
    <n v="0"/>
    <n v="0"/>
    <n v="-2329.92"/>
    <n v="0"/>
    <n v="-12118.4"/>
    <n v="0"/>
    <n v="0"/>
    <n v="0"/>
    <n v="0"/>
    <n v="0"/>
    <n v="0"/>
    <n v="0"/>
    <n v="0"/>
    <n v="0"/>
    <n v="0"/>
    <n v="-12118.4"/>
  </r>
  <r>
    <x v="16"/>
    <s v="PRESCRIPTION DATA ECUADOR S.A.           "/>
    <x v="52"/>
    <s v="SALESFARMA-IMPLEMENTATION"/>
    <s v="411101"/>
    <s v="VENTAS"/>
    <s v="1"/>
    <s v="VentasInternas"/>
    <s v="1"/>
    <s v="Ventas Internas"/>
    <s v="17"/>
    <s v=""/>
    <x v="7"/>
    <s v="SFNET"/>
    <x v="10"/>
    <s v="PERU"/>
    <s v="DIRECTA"/>
    <n v="0"/>
    <n v="-239"/>
    <n v="0"/>
    <n v="0"/>
    <n v="0"/>
    <n v="0"/>
    <n v="0"/>
    <n v="0"/>
    <n v="0"/>
    <n v="0"/>
    <n v="0"/>
    <n v="0"/>
    <n v="-239"/>
    <n v="0"/>
    <n v="-239"/>
    <n v="0"/>
    <n v="0"/>
    <n v="0"/>
    <n v="0"/>
    <n v="0"/>
    <n v="0"/>
    <n v="0"/>
    <n v="0"/>
    <n v="0"/>
    <n v="0"/>
    <n v="-239"/>
  </r>
  <r>
    <x v="16"/>
    <s v="PRESCRIPTION DATA ECUADOR S.A.           "/>
    <x v="52"/>
    <s v="SALESFARMA-IMPLEMENTATION"/>
    <s v="411101"/>
    <s v="VENTAS"/>
    <s v="1"/>
    <s v="VentasInternas"/>
    <s v="1"/>
    <s v="Ventas Internas"/>
    <s v="17"/>
    <s v=""/>
    <x v="7"/>
    <s v="SFNET"/>
    <x v="4"/>
    <s v="ECUADOR"/>
    <s v="DIRECTA"/>
    <n v="-299"/>
    <n v="-299"/>
    <n v="0"/>
    <n v="0"/>
    <n v="0"/>
    <n v="0"/>
    <n v="0"/>
    <n v="0"/>
    <n v="0"/>
    <n v="0"/>
    <n v="0"/>
    <n v="0"/>
    <n v="-598"/>
    <n v="-299"/>
    <n v="-299"/>
    <n v="0"/>
    <n v="0"/>
    <n v="0"/>
    <n v="0"/>
    <n v="0"/>
    <n v="0"/>
    <n v="0"/>
    <n v="0"/>
    <n v="0"/>
    <n v="0"/>
    <n v="-598"/>
  </r>
  <r>
    <x v="4"/>
    <s v="LEADER UP SISTEMAS LTDA                  "/>
    <x v="52"/>
    <s v="SALESFARMA-IMPLEMENTATION"/>
    <s v="411101"/>
    <s v="VENTAS"/>
    <s v="1"/>
    <s v="VentasInternas"/>
    <s v="1"/>
    <s v="Ventas Internas"/>
    <s v="17"/>
    <s v=""/>
    <x v="7"/>
    <s v="SFNET"/>
    <x v="3"/>
    <s v="BRASIL"/>
    <s v="DIRECTA"/>
    <n v="-1086.8699999999999"/>
    <n v="-1697.34"/>
    <n v="0"/>
    <n v="0"/>
    <n v="0"/>
    <n v="0"/>
    <n v="0"/>
    <n v="0"/>
    <n v="0"/>
    <n v="0"/>
    <n v="0"/>
    <n v="0"/>
    <n v="-2784.21"/>
    <n v="-5577.77"/>
    <n v="-8833.33"/>
    <n v="0"/>
    <n v="0"/>
    <n v="0"/>
    <n v="0"/>
    <n v="0"/>
    <n v="0"/>
    <n v="0"/>
    <n v="0"/>
    <n v="0"/>
    <n v="0"/>
    <n v="-14411.1"/>
  </r>
  <r>
    <x v="11"/>
    <s v="PRESCRIPTION DATA PARAGUAY S.A.          "/>
    <x v="52"/>
    <s v="SALESFARMA-IMPLEMENTATION"/>
    <s v="411101"/>
    <s v="VENTAS"/>
    <s v="1"/>
    <s v="VentasInternas"/>
    <s v="1"/>
    <s v="Ventas Internas"/>
    <s v="17"/>
    <s v=""/>
    <x v="7"/>
    <s v="SFNET"/>
    <x v="7"/>
    <s v="PARAGUAY"/>
    <s v="DIRECTA"/>
    <n v="0"/>
    <n v="-1720"/>
    <n v="0"/>
    <n v="0"/>
    <n v="0"/>
    <n v="0"/>
    <n v="0"/>
    <n v="0"/>
    <n v="0"/>
    <n v="0"/>
    <n v="0"/>
    <n v="0"/>
    <n v="-1720"/>
    <n v="0"/>
    <n v="-12542877"/>
    <n v="0"/>
    <n v="0"/>
    <n v="0"/>
    <n v="0"/>
    <n v="0"/>
    <n v="0"/>
    <n v="0"/>
    <n v="0"/>
    <n v="0"/>
    <n v="0"/>
    <n v="-12542877"/>
  </r>
  <r>
    <x v="6"/>
    <s v="CUPI                                     "/>
    <x v="52"/>
    <s v="SALESFARMA-IMPLEMENTATION"/>
    <s v="411103"/>
    <s v="VENTAS POR FACTURAR"/>
    <s v="2"/>
    <s v="Ventas Por facturar"/>
    <s v="2"/>
    <s v="Ventas Por facturar"/>
    <s v="17"/>
    <s v=""/>
    <x v="7"/>
    <s v="SFNET"/>
    <x v="6"/>
    <s v="MEXICO"/>
    <s v="DIRECTA"/>
    <n v="-655"/>
    <n v="-655"/>
    <n v="0"/>
    <n v="0"/>
    <n v="0"/>
    <n v="0"/>
    <n v="0"/>
    <n v="0"/>
    <n v="0"/>
    <n v="0"/>
    <n v="0"/>
    <n v="0"/>
    <n v="-1310"/>
    <n v="-655"/>
    <n v="-655"/>
    <n v="0"/>
    <n v="0"/>
    <n v="0"/>
    <n v="0"/>
    <n v="0"/>
    <n v="0"/>
    <n v="0"/>
    <n v="0"/>
    <n v="0"/>
    <n v="0"/>
    <n v="-1310"/>
  </r>
  <r>
    <x v="6"/>
    <s v="CUPI                                     "/>
    <x v="52"/>
    <s v="SALESFARMA-IMPLEMENTATION"/>
    <s v="411103"/>
    <s v="VENTAS POR FACTURAR"/>
    <s v="2"/>
    <s v="Ventas Por facturar"/>
    <s v="2"/>
    <s v="Ventas Por facturar"/>
    <s v="17"/>
    <s v=""/>
    <x v="7"/>
    <s v="SFNET"/>
    <x v="3"/>
    <s v="BRASIL"/>
    <s v="DIRECTA"/>
    <n v="432"/>
    <n v="0"/>
    <n v="0"/>
    <n v="0"/>
    <n v="0"/>
    <n v="0"/>
    <n v="0"/>
    <n v="0"/>
    <n v="0"/>
    <n v="0"/>
    <n v="0"/>
    <n v="0"/>
    <n v="432"/>
    <n v="432"/>
    <n v="0"/>
    <n v="0"/>
    <n v="0"/>
    <n v="0"/>
    <n v="0"/>
    <n v="0"/>
    <n v="0"/>
    <n v="0"/>
    <n v="0"/>
    <n v="0"/>
    <n v="0"/>
    <n v="432"/>
  </r>
  <r>
    <x v="6"/>
    <s v="CUPI                                     "/>
    <x v="52"/>
    <s v="SALESFARMA-IMPLEMENTATION"/>
    <s v="411103"/>
    <s v="VENTAS POR FACTURAR"/>
    <s v="2"/>
    <s v="Ventas Por facturar"/>
    <s v="2"/>
    <s v="Ventas Por facturar"/>
    <s v="17"/>
    <s v=""/>
    <x v="7"/>
    <s v="SFNET"/>
    <x v="7"/>
    <s v="PARAGUAY"/>
    <s v="DIRECTA"/>
    <n v="-95.6"/>
    <n v="-95.6"/>
    <n v="0"/>
    <n v="0"/>
    <n v="0"/>
    <n v="0"/>
    <n v="0"/>
    <n v="0"/>
    <n v="0"/>
    <n v="0"/>
    <n v="0"/>
    <n v="0"/>
    <n v="-191.2"/>
    <n v="-95.6"/>
    <n v="-95.6"/>
    <n v="0"/>
    <n v="0"/>
    <n v="0"/>
    <n v="0"/>
    <n v="0"/>
    <n v="0"/>
    <n v="0"/>
    <n v="0"/>
    <n v="0"/>
    <n v="0"/>
    <n v="-191.2"/>
  </r>
  <r>
    <x v="9"/>
    <s v="PRESCRIPTION DATA BOLVIA LTDA            "/>
    <x v="53"/>
    <s v="SALESFARMA-USERLICENSE"/>
    <s v="411101"/>
    <s v="VENTAS"/>
    <s v="1"/>
    <s v="VentasInternas"/>
    <s v="1"/>
    <s v="Ventas Internas"/>
    <s v="17"/>
    <s v=""/>
    <x v="7"/>
    <s v="SFNET"/>
    <x v="9"/>
    <s v="BOLIVIA"/>
    <s v="DIRECTA"/>
    <n v="-948"/>
    <n v="-948"/>
    <n v="0"/>
    <n v="0"/>
    <n v="0"/>
    <n v="0"/>
    <n v="0"/>
    <n v="0"/>
    <n v="0"/>
    <n v="0"/>
    <n v="0"/>
    <n v="0"/>
    <n v="-1896"/>
    <n v="-6598"/>
    <n v="-6598.08"/>
    <n v="0"/>
    <n v="0"/>
    <n v="0"/>
    <n v="0"/>
    <n v="0"/>
    <n v="0"/>
    <n v="0"/>
    <n v="0"/>
    <n v="0"/>
    <n v="0"/>
    <n v="-13196.08"/>
  </r>
  <r>
    <x v="0"/>
    <s v="PRESCRIPTION DATA DEL PERU S.A.C.        "/>
    <x v="53"/>
    <s v="SALESFARMA-USERLICENSE"/>
    <s v="411101"/>
    <s v="VENTAS"/>
    <s v="1"/>
    <s v="VentasInternas"/>
    <s v="1"/>
    <s v="Ventas Internas"/>
    <s v="17"/>
    <s v=""/>
    <x v="7"/>
    <s v="SFNET"/>
    <x v="10"/>
    <s v="PERU"/>
    <s v="DIRECTA"/>
    <n v="-1616.99"/>
    <n v="-1616.99"/>
    <n v="0"/>
    <n v="0"/>
    <n v="0"/>
    <n v="0"/>
    <n v="0"/>
    <n v="0"/>
    <n v="0"/>
    <n v="0"/>
    <n v="0"/>
    <n v="0"/>
    <n v="-3233.98"/>
    <n v="-6180.14"/>
    <n v="-6202.78"/>
    <n v="0"/>
    <n v="0"/>
    <n v="0"/>
    <n v="0"/>
    <n v="0"/>
    <n v="0"/>
    <n v="0"/>
    <n v="0"/>
    <n v="0"/>
    <n v="0"/>
    <n v="-12382.92"/>
  </r>
  <r>
    <x v="3"/>
    <s v="PHARMA MARKET                            "/>
    <x v="53"/>
    <s v="SALESFARMA-USERLICENSE"/>
    <s v="411101"/>
    <s v="VENTAS"/>
    <s v="1"/>
    <s v="VentasInternas"/>
    <s v="1"/>
    <s v="Ventas Internas"/>
    <s v="17"/>
    <s v=""/>
    <x v="7"/>
    <s v="SFNET"/>
    <x v="2"/>
    <s v="COLOMBIA"/>
    <s v="DIRECTA"/>
    <n v="-2359.39"/>
    <n v="-2277.6999999999998"/>
    <n v="0"/>
    <n v="0"/>
    <n v="0"/>
    <n v="0"/>
    <n v="0"/>
    <n v="0"/>
    <n v="0"/>
    <n v="0"/>
    <n v="0"/>
    <n v="0"/>
    <n v="-4637.09"/>
    <n v="-11051139.1"/>
    <n v="-11203947.6"/>
    <n v="0"/>
    <n v="0"/>
    <n v="0"/>
    <n v="0"/>
    <n v="0"/>
    <n v="0"/>
    <n v="0"/>
    <n v="0"/>
    <n v="0"/>
    <n v="0"/>
    <n v="-22255086.699999999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11"/>
    <s v="ARGENTINA"/>
    <s v="DIRECTA"/>
    <n v="-1076.02"/>
    <n v="-1180.1500000000001"/>
    <n v="0"/>
    <n v="0"/>
    <n v="0"/>
    <n v="0"/>
    <n v="0"/>
    <n v="0"/>
    <n v="0"/>
    <n v="0"/>
    <n v="0"/>
    <n v="0"/>
    <n v="-2256.17"/>
    <n v="-5610.8"/>
    <n v="-6138.18"/>
    <n v="0"/>
    <n v="0"/>
    <n v="0"/>
    <n v="0"/>
    <n v="0"/>
    <n v="0"/>
    <n v="0"/>
    <n v="0"/>
    <n v="0"/>
    <n v="0"/>
    <n v="-11748.98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5"/>
    <s v="CENTROAMERICA"/>
    <s v="DIRECTA"/>
    <n v="-2540.96"/>
    <n v="-2786.86"/>
    <n v="0"/>
    <n v="0"/>
    <n v="0"/>
    <n v="0"/>
    <n v="0"/>
    <n v="0"/>
    <n v="0"/>
    <n v="0"/>
    <n v="0"/>
    <n v="0"/>
    <n v="-5327.82"/>
    <n v="-13249.6"/>
    <n v="-14495"/>
    <n v="0"/>
    <n v="0"/>
    <n v="0"/>
    <n v="0"/>
    <n v="0"/>
    <n v="0"/>
    <n v="0"/>
    <n v="0"/>
    <n v="0"/>
    <n v="0"/>
    <n v="-27744.6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6"/>
    <s v="MEXICO"/>
    <s v="DIRECTA"/>
    <n v="-1996.47"/>
    <n v="-2189.67"/>
    <n v="0"/>
    <n v="0"/>
    <n v="0"/>
    <n v="0"/>
    <n v="0"/>
    <n v="0"/>
    <n v="0"/>
    <n v="0"/>
    <n v="0"/>
    <n v="0"/>
    <n v="-4186.1400000000003"/>
    <n v="-10410.4"/>
    <n v="-11388.92"/>
    <n v="0"/>
    <n v="0"/>
    <n v="0"/>
    <n v="0"/>
    <n v="0"/>
    <n v="0"/>
    <n v="0"/>
    <n v="0"/>
    <n v="0"/>
    <n v="0"/>
    <n v="-21799.32"/>
  </r>
  <r>
    <x v="16"/>
    <s v="PRESCRIPTION DATA ECUADOR S.A.           "/>
    <x v="53"/>
    <s v="SALESFARMA-USERLICENSE"/>
    <s v="411101"/>
    <s v="VENTAS"/>
    <s v="1"/>
    <s v="VentasInternas"/>
    <s v="1"/>
    <s v="Ventas Internas"/>
    <s v="17"/>
    <s v=""/>
    <x v="7"/>
    <s v="SFNET"/>
    <x v="12"/>
    <s v="CHILE"/>
    <s v="DIRECTA"/>
    <n v="-1162"/>
    <n v="-1162"/>
    <n v="0"/>
    <n v="0"/>
    <n v="0"/>
    <n v="0"/>
    <n v="0"/>
    <n v="0"/>
    <n v="0"/>
    <n v="0"/>
    <n v="0"/>
    <n v="0"/>
    <n v="-2324"/>
    <n v="-1162"/>
    <n v="-1162"/>
    <n v="0"/>
    <n v="0"/>
    <n v="0"/>
    <n v="0"/>
    <n v="0"/>
    <n v="0"/>
    <n v="0"/>
    <n v="0"/>
    <n v="0"/>
    <n v="0"/>
    <n v="-2324"/>
  </r>
  <r>
    <x v="16"/>
    <s v="PRESCRIPTION DATA ECUADOR S.A.           "/>
    <x v="53"/>
    <s v="SALESFARMA-USERLICENSE"/>
    <s v="411101"/>
    <s v="VENTAS"/>
    <s v="1"/>
    <s v="VentasInternas"/>
    <s v="1"/>
    <s v="Ventas Internas"/>
    <s v="17"/>
    <s v=""/>
    <x v="7"/>
    <s v="SFNET"/>
    <x v="4"/>
    <s v="ECUADOR"/>
    <s v="DIRECTA"/>
    <n v="-3177"/>
    <n v="-3177"/>
    <n v="0"/>
    <n v="0"/>
    <n v="0"/>
    <n v="0"/>
    <n v="0"/>
    <n v="0"/>
    <n v="0"/>
    <n v="0"/>
    <n v="0"/>
    <n v="0"/>
    <n v="-6354"/>
    <n v="-3177"/>
    <n v="-3177"/>
    <n v="0"/>
    <n v="0"/>
    <n v="0"/>
    <n v="0"/>
    <n v="0"/>
    <n v="0"/>
    <n v="0"/>
    <n v="0"/>
    <n v="0"/>
    <n v="0"/>
    <n v="-6354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12"/>
    <s v="CHILE"/>
    <s v="DIRECTA"/>
    <n v="-1413.09"/>
    <n v="-1536.23"/>
    <n v="0"/>
    <n v="0"/>
    <n v="0"/>
    <n v="0"/>
    <n v="0"/>
    <n v="0"/>
    <n v="0"/>
    <n v="0"/>
    <n v="0"/>
    <n v="0"/>
    <n v="-2949.32"/>
    <n v="-7368.4"/>
    <n v="-7990.21"/>
    <n v="0"/>
    <n v="0"/>
    <n v="0"/>
    <n v="0"/>
    <n v="0"/>
    <n v="0"/>
    <n v="0"/>
    <n v="0"/>
    <n v="0"/>
    <n v="0"/>
    <n v="-15358.61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2"/>
    <s v="COLOMBIA"/>
    <s v="DIRECTA"/>
    <n v="-998.24"/>
    <n v="-1094.83"/>
    <n v="0"/>
    <n v="0"/>
    <n v="0"/>
    <n v="0"/>
    <n v="0"/>
    <n v="0"/>
    <n v="0"/>
    <n v="0"/>
    <n v="0"/>
    <n v="0"/>
    <n v="-2093.0700000000002"/>
    <n v="-5205.2"/>
    <n v="-5694.46"/>
    <n v="0"/>
    <n v="0"/>
    <n v="0"/>
    <n v="0"/>
    <n v="0"/>
    <n v="0"/>
    <n v="0"/>
    <n v="0"/>
    <n v="0"/>
    <n v="0"/>
    <n v="-10899.66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17"/>
    <s v="RESTO"/>
    <s v="DIRECTA"/>
    <n v="0"/>
    <n v="-402.13"/>
    <n v="0"/>
    <n v="0"/>
    <n v="0"/>
    <n v="0"/>
    <n v="0"/>
    <n v="0"/>
    <n v="0"/>
    <n v="0"/>
    <n v="0"/>
    <n v="0"/>
    <n v="-402.13"/>
    <n v="0"/>
    <n v="-2091.54"/>
    <n v="0"/>
    <n v="0"/>
    <n v="0"/>
    <n v="0"/>
    <n v="0"/>
    <n v="0"/>
    <n v="0"/>
    <n v="0"/>
    <n v="0"/>
    <n v="0"/>
    <n v="-2091.54"/>
  </r>
  <r>
    <x v="6"/>
    <s v="CUPI                                     "/>
    <x v="53"/>
    <s v="SALESFARMA-USERLICENSE"/>
    <s v="411101"/>
    <s v="VENTAS"/>
    <s v="1"/>
    <s v="VentasInternas"/>
    <s v="1"/>
    <s v="Ventas Internas"/>
    <s v="17"/>
    <s v=""/>
    <x v="7"/>
    <s v="SFNET"/>
    <x v="4"/>
    <s v="ECUADOR"/>
    <s v="DIRECTA"/>
    <n v="-2000"/>
    <n v="-2000"/>
    <n v="0"/>
    <n v="0"/>
    <n v="0"/>
    <n v="0"/>
    <n v="0"/>
    <n v="0"/>
    <n v="0"/>
    <n v="0"/>
    <n v="0"/>
    <n v="0"/>
    <n v="-4000"/>
    <n v="-2000"/>
    <n v="-2000"/>
    <n v="0"/>
    <n v="0"/>
    <n v="0"/>
    <n v="0"/>
    <n v="0"/>
    <n v="0"/>
    <n v="0"/>
    <n v="0"/>
    <n v="0"/>
    <n v="0"/>
    <n v="-4000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9"/>
    <s v="BOLIVIA"/>
    <s v="DIRECTA"/>
    <n v="-259.27999999999997"/>
    <n v="-529.32000000000005"/>
    <n v="0"/>
    <n v="0"/>
    <n v="0"/>
    <n v="0"/>
    <n v="0"/>
    <n v="0"/>
    <n v="0"/>
    <n v="0"/>
    <n v="0"/>
    <n v="0"/>
    <n v="-788.6"/>
    <n v="-1352"/>
    <n v="-2753.07"/>
    <n v="0"/>
    <n v="0"/>
    <n v="0"/>
    <n v="0"/>
    <n v="0"/>
    <n v="0"/>
    <n v="0"/>
    <n v="0"/>
    <n v="0"/>
    <n v="0"/>
    <n v="-4105.07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4"/>
    <s v="ECUADOR"/>
    <s v="DIRECTA"/>
    <n v="-648.20000000000005"/>
    <n v="-710.93"/>
    <n v="0"/>
    <n v="0"/>
    <n v="0"/>
    <n v="0"/>
    <n v="0"/>
    <n v="0"/>
    <n v="0"/>
    <n v="0"/>
    <n v="0"/>
    <n v="0"/>
    <n v="-1359.13"/>
    <n v="-3380"/>
    <n v="-3697.7"/>
    <n v="0"/>
    <n v="0"/>
    <n v="0"/>
    <n v="0"/>
    <n v="0"/>
    <n v="0"/>
    <n v="0"/>
    <n v="0"/>
    <n v="0"/>
    <n v="0"/>
    <n v="-7077.7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10"/>
    <s v="PERU"/>
    <s v="DIRECTA"/>
    <n v="-1322.34"/>
    <n v="-1450.3"/>
    <n v="0"/>
    <n v="0"/>
    <n v="0"/>
    <n v="0"/>
    <n v="0"/>
    <n v="0"/>
    <n v="0"/>
    <n v="0"/>
    <n v="0"/>
    <n v="0"/>
    <n v="-2772.64"/>
    <n v="-6895.2"/>
    <n v="-7543.3"/>
    <n v="0"/>
    <n v="0"/>
    <n v="0"/>
    <n v="0"/>
    <n v="0"/>
    <n v="0"/>
    <n v="0"/>
    <n v="0"/>
    <n v="0"/>
    <n v="0"/>
    <n v="-14438.5"/>
  </r>
  <r>
    <x v="16"/>
    <s v="PRESCRIPTION DATA ECUADOR S.A.           "/>
    <x v="53"/>
    <s v="SALESFARMA-USERLICENSE"/>
    <s v="411101"/>
    <s v="VENTAS"/>
    <s v="1"/>
    <s v="VentasInternas"/>
    <s v="1"/>
    <s v="Ventas Internas"/>
    <s v="17"/>
    <s v=""/>
    <x v="7"/>
    <s v="SFNET"/>
    <x v="10"/>
    <s v="PERU"/>
    <s v="DIRECTA"/>
    <n v="-581"/>
    <n v="-671"/>
    <n v="0"/>
    <n v="0"/>
    <n v="0"/>
    <n v="0"/>
    <n v="0"/>
    <n v="0"/>
    <n v="0"/>
    <n v="0"/>
    <n v="0"/>
    <n v="0"/>
    <n v="-1252"/>
    <n v="-581"/>
    <n v="-671"/>
    <n v="0"/>
    <n v="0"/>
    <n v="0"/>
    <n v="0"/>
    <n v="0"/>
    <n v="0"/>
    <n v="0"/>
    <n v="0"/>
    <n v="0"/>
    <n v="0"/>
    <n v="-1252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3"/>
    <s v="BRASIL"/>
    <s v="DIRECTA"/>
    <n v="-142582.29"/>
    <n v="-153324.5"/>
    <n v="0"/>
    <n v="0"/>
    <n v="0"/>
    <n v="0"/>
    <n v="0"/>
    <n v="0"/>
    <n v="0"/>
    <n v="0"/>
    <n v="0"/>
    <n v="0"/>
    <n v="-295906.78999999998"/>
    <n v="-732390.39"/>
    <n v="-801187.02"/>
    <n v="0"/>
    <n v="0"/>
    <n v="0"/>
    <n v="0"/>
    <n v="0"/>
    <n v="0"/>
    <n v="0"/>
    <n v="0"/>
    <n v="0"/>
    <n v="0"/>
    <n v="-1533577.41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7"/>
    <s v="PARAGUAY"/>
    <s v="DIRECTA"/>
    <n v="-155.57"/>
    <n v="-170.62"/>
    <n v="0"/>
    <n v="0"/>
    <n v="0"/>
    <n v="0"/>
    <n v="0"/>
    <n v="0"/>
    <n v="0"/>
    <n v="0"/>
    <n v="0"/>
    <n v="0"/>
    <n v="-326.19"/>
    <n v="-811.2"/>
    <n v="-887.44"/>
    <n v="0"/>
    <n v="0"/>
    <n v="0"/>
    <n v="0"/>
    <n v="0"/>
    <n v="0"/>
    <n v="0"/>
    <n v="0"/>
    <n v="0"/>
    <n v="0"/>
    <n v="-1698.64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8"/>
    <s v="URUGUAY"/>
    <s v="DIRECTA"/>
    <n v="-285.20999999999998"/>
    <n v="-312.81"/>
    <n v="0"/>
    <n v="0"/>
    <n v="0"/>
    <n v="0"/>
    <n v="0"/>
    <n v="0"/>
    <n v="0"/>
    <n v="0"/>
    <n v="0"/>
    <n v="0"/>
    <n v="-598.02"/>
    <n v="-1487.2"/>
    <n v="-1626.98"/>
    <n v="0"/>
    <n v="0"/>
    <n v="0"/>
    <n v="0"/>
    <n v="0"/>
    <n v="0"/>
    <n v="0"/>
    <n v="0"/>
    <n v="0"/>
    <n v="0"/>
    <n v="-3114.18"/>
  </r>
  <r>
    <x v="13"/>
    <s v="PRESCRIPTION DATA CENTROAMERICANA S.A.   "/>
    <x v="53"/>
    <s v="SALESFARMA-USERLICENSE"/>
    <s v="411101"/>
    <s v="VENTAS"/>
    <s v="1"/>
    <s v="VentasInternas"/>
    <s v="1"/>
    <s v="Ventas Internas"/>
    <s v="17"/>
    <s v=""/>
    <x v="7"/>
    <s v="SFNET"/>
    <x v="5"/>
    <s v="CENTROAMERICA"/>
    <s v="DIRECTA"/>
    <n v="-9921"/>
    <n v="-21526"/>
    <n v="0"/>
    <n v="0"/>
    <n v="0"/>
    <n v="0"/>
    <n v="0"/>
    <n v="0"/>
    <n v="0"/>
    <n v="0"/>
    <n v="0"/>
    <n v="0"/>
    <n v="-31447"/>
    <n v="-77858"/>
    <n v="-168227"/>
    <n v="0"/>
    <n v="0"/>
    <n v="0"/>
    <n v="0"/>
    <n v="0"/>
    <n v="0"/>
    <n v="0"/>
    <n v="0"/>
    <n v="0"/>
    <n v="0"/>
    <n v="-246085"/>
  </r>
  <r>
    <x v="6"/>
    <s v="CUPI                                     "/>
    <x v="53"/>
    <s v="SALESFARMA-USERLICENSE"/>
    <s v="411103"/>
    <s v="VENTAS POR FACTURAR"/>
    <s v="2"/>
    <s v="Ventas Por facturar"/>
    <s v="2"/>
    <s v="Ventas Por facturar"/>
    <s v="17"/>
    <s v=""/>
    <x v="7"/>
    <s v="SFNET"/>
    <x v="5"/>
    <s v="CENTROAMERICA"/>
    <s v="DIRECTA"/>
    <n v="-5175.1000000000004"/>
    <n v="5175.09"/>
    <n v="0"/>
    <n v="0"/>
    <n v="0"/>
    <n v="0"/>
    <n v="0"/>
    <n v="0"/>
    <n v="0"/>
    <n v="0"/>
    <n v="0"/>
    <n v="0"/>
    <n v="-0.01"/>
    <n v="-5175.1000000000004"/>
    <n v="5175.09"/>
    <n v="0"/>
    <n v="0"/>
    <n v="0"/>
    <n v="0"/>
    <n v="0"/>
    <n v="0"/>
    <n v="0"/>
    <n v="0"/>
    <n v="0"/>
    <n v="0"/>
    <n v="-0.01"/>
  </r>
  <r>
    <x v="6"/>
    <s v="CUPI                                     "/>
    <x v="53"/>
    <s v="SALESFARMA-USERLICENSE"/>
    <s v="411103"/>
    <s v="VENTAS POR FACTURAR"/>
    <s v="2"/>
    <s v="Ventas Por facturar"/>
    <s v="2"/>
    <s v="Ventas Por facturar"/>
    <s v="17"/>
    <s v=""/>
    <x v="7"/>
    <s v="SFNET"/>
    <x v="6"/>
    <s v="MEXICO"/>
    <s v="DIRECTA"/>
    <n v="-17578"/>
    <n v="-17578"/>
    <n v="0"/>
    <n v="0"/>
    <n v="0"/>
    <n v="0"/>
    <n v="0"/>
    <n v="0"/>
    <n v="0"/>
    <n v="0"/>
    <n v="0"/>
    <n v="0"/>
    <n v="-35156"/>
    <n v="-17578"/>
    <n v="-17578"/>
    <n v="0"/>
    <n v="0"/>
    <n v="0"/>
    <n v="0"/>
    <n v="0"/>
    <n v="0"/>
    <n v="0"/>
    <n v="0"/>
    <n v="0"/>
    <n v="0"/>
    <n v="-35156"/>
  </r>
  <r>
    <x v="6"/>
    <s v="CUPI                                     "/>
    <x v="53"/>
    <s v="SALESFARMA-USERLICENSE"/>
    <s v="411103"/>
    <s v="VENTAS POR FACTURAR"/>
    <s v="2"/>
    <s v="Ventas Por facturar"/>
    <s v="2"/>
    <s v="Ventas Por facturar"/>
    <s v="17"/>
    <s v=""/>
    <x v="7"/>
    <s v="SFNET"/>
    <x v="7"/>
    <s v="PARAGUAY"/>
    <s v="DIRECTA"/>
    <n v="-691.76"/>
    <n v="-684.24"/>
    <n v="0"/>
    <n v="0"/>
    <n v="0"/>
    <n v="0"/>
    <n v="0"/>
    <n v="0"/>
    <n v="0"/>
    <n v="0"/>
    <n v="0"/>
    <n v="0"/>
    <n v="-1376"/>
    <n v="-688"/>
    <n v="-684.24"/>
    <n v="0"/>
    <n v="0"/>
    <n v="0"/>
    <n v="0"/>
    <n v="0"/>
    <n v="0"/>
    <n v="0"/>
    <n v="0"/>
    <n v="0"/>
    <n v="0"/>
    <n v="-1372.24"/>
  </r>
  <r>
    <x v="6"/>
    <s v="CUPI                                     "/>
    <x v="53"/>
    <s v="SALESFARMA-USERLICENSE"/>
    <s v="411103"/>
    <s v="VENTAS POR FACTURAR"/>
    <s v="2"/>
    <s v="Ventas Por facturar"/>
    <s v="2"/>
    <s v="Ventas Por facturar"/>
    <s v="17"/>
    <s v=""/>
    <x v="7"/>
    <s v="SFNET"/>
    <x v="10"/>
    <s v="PERU"/>
    <s v="DIRECTA"/>
    <n v="-115.89"/>
    <n v="58"/>
    <n v="0"/>
    <n v="0"/>
    <n v="0"/>
    <n v="0"/>
    <n v="0"/>
    <n v="0"/>
    <n v="0"/>
    <n v="0"/>
    <n v="0"/>
    <n v="0"/>
    <n v="-57.89"/>
    <n v="0"/>
    <n v="58"/>
    <n v="0"/>
    <n v="0"/>
    <n v="0"/>
    <n v="0"/>
    <n v="0"/>
    <n v="0"/>
    <n v="0"/>
    <n v="0"/>
    <n v="0"/>
    <n v="0"/>
    <n v="58"/>
  </r>
  <r>
    <x v="6"/>
    <s v="CUPI                                     "/>
    <x v="53"/>
    <s v="SALESFARMA-USERLICENSE"/>
    <s v="411103"/>
    <s v="VENTAS POR FACTURAR"/>
    <s v="2"/>
    <s v="Ventas Por facturar"/>
    <s v="2"/>
    <s v="Ventas Por facturar"/>
    <s v="17"/>
    <s v=""/>
    <x v="7"/>
    <s v="SFNET"/>
    <x v="3"/>
    <s v="BRASIL"/>
    <s v="DIRECTA"/>
    <n v="-53259"/>
    <n v="-47283"/>
    <n v="0"/>
    <n v="0"/>
    <n v="0"/>
    <n v="0"/>
    <n v="0"/>
    <n v="0"/>
    <n v="0"/>
    <n v="0"/>
    <n v="0"/>
    <n v="0"/>
    <n v="-100542"/>
    <n v="-53259"/>
    <n v="-47283"/>
    <n v="0"/>
    <n v="0"/>
    <n v="0"/>
    <n v="0"/>
    <n v="0"/>
    <n v="0"/>
    <n v="0"/>
    <n v="0"/>
    <n v="0"/>
    <n v="0"/>
    <n v="-100542"/>
  </r>
  <r>
    <x v="6"/>
    <s v="CUPI                                     "/>
    <x v="53"/>
    <s v="SALESFARMA-USERLICENSE"/>
    <s v="411103"/>
    <s v="VENTAS POR FACTURAR"/>
    <s v="2"/>
    <s v="Ventas Por facturar"/>
    <s v="2"/>
    <s v="Ventas Por facturar"/>
    <s v="17"/>
    <s v=""/>
    <x v="7"/>
    <s v="SFNET"/>
    <x v="12"/>
    <s v="CHILE"/>
    <s v="DIRECTA"/>
    <n v="-682.58"/>
    <n v="754.87"/>
    <n v="0"/>
    <n v="0"/>
    <n v="0"/>
    <n v="0"/>
    <n v="0"/>
    <n v="0"/>
    <n v="0"/>
    <n v="0"/>
    <n v="0"/>
    <n v="0"/>
    <n v="72.290000000000006"/>
    <n v="-682.58"/>
    <n v="754.87"/>
    <n v="0"/>
    <n v="0"/>
    <n v="0"/>
    <n v="0"/>
    <n v="0"/>
    <n v="0"/>
    <n v="0"/>
    <n v="0"/>
    <n v="0"/>
    <n v="0"/>
    <n v="72.290000000000006"/>
  </r>
  <r>
    <x v="6"/>
    <s v="CUPI                                     "/>
    <x v="53"/>
    <s v="SALESFARMA-USERLICENSE"/>
    <s v="411103"/>
    <s v="VENTAS POR FACTURAR"/>
    <s v="2"/>
    <s v="Ventas Por facturar"/>
    <s v="2"/>
    <s v="Ventas Por facturar"/>
    <s v="17"/>
    <s v=""/>
    <x v="7"/>
    <s v="SFNET"/>
    <x v="9"/>
    <s v="BOLIVIA"/>
    <s v="DIRECTA"/>
    <n v="-8615"/>
    <n v="-8418"/>
    <n v="0"/>
    <n v="0"/>
    <n v="0"/>
    <n v="0"/>
    <n v="0"/>
    <n v="0"/>
    <n v="0"/>
    <n v="0"/>
    <n v="0"/>
    <n v="0"/>
    <n v="-17033"/>
    <n v="-8615"/>
    <n v="-8418"/>
    <n v="0"/>
    <n v="0"/>
    <n v="0"/>
    <n v="0"/>
    <n v="0"/>
    <n v="0"/>
    <n v="0"/>
    <n v="0"/>
    <n v="0"/>
    <n v="0"/>
    <n v="-17033"/>
  </r>
  <r>
    <x v="7"/>
    <s v="CUP AC ARG                               "/>
    <x v="53"/>
    <s v="SALESFARMA-USERLICENSE"/>
    <s v="411103"/>
    <s v="VENTAS POR FACTURAR"/>
    <s v="2"/>
    <s v="Ventas Por facturar"/>
    <s v="2"/>
    <s v="Ventas Por facturar"/>
    <s v="17"/>
    <s v=""/>
    <x v="7"/>
    <s v="SFNET"/>
    <x v="11"/>
    <s v="ARGENTINA"/>
    <s v="DIRECTA"/>
    <n v="-373"/>
    <n v="669"/>
    <n v="0"/>
    <n v="0"/>
    <n v="0"/>
    <n v="0"/>
    <n v="0"/>
    <n v="0"/>
    <n v="0"/>
    <n v="0"/>
    <n v="0"/>
    <n v="0"/>
    <n v="296"/>
    <n v="-373"/>
    <n v="669"/>
    <n v="0"/>
    <n v="0"/>
    <n v="0"/>
    <n v="0"/>
    <n v="0"/>
    <n v="0"/>
    <n v="0"/>
    <n v="0"/>
    <n v="0"/>
    <n v="0"/>
    <n v="296"/>
  </r>
  <r>
    <x v="8"/>
    <s v="PRESCRIPTION DATA AG                     "/>
    <x v="53"/>
    <s v="SALESFARMA-USERLICENSE"/>
    <s v="411102"/>
    <s v="VENTAS DEL EXTERIOR"/>
    <s v="3"/>
    <s v="Ventas Externas"/>
    <s v="3"/>
    <s v="Ventas Externas"/>
    <s v="18"/>
    <s v=""/>
    <x v="7"/>
    <s v="SFNET"/>
    <x v="5"/>
    <s v="CENTROAMERICA"/>
    <s v="DIRECTA"/>
    <n v="-860"/>
    <n v="-860"/>
    <n v="0"/>
    <n v="0"/>
    <n v="0"/>
    <n v="0"/>
    <n v="0"/>
    <n v="0"/>
    <n v="0"/>
    <n v="0"/>
    <n v="0"/>
    <n v="0"/>
    <n v="-1720"/>
    <n v="-860"/>
    <n v="-860"/>
    <n v="0"/>
    <n v="0"/>
    <n v="0"/>
    <n v="0"/>
    <n v="0"/>
    <n v="0"/>
    <n v="0"/>
    <n v="0"/>
    <n v="0"/>
    <n v="0"/>
    <n v="-1720"/>
  </r>
  <r>
    <x v="16"/>
    <s v="PRESCRIPTION DATA ECUADOR S.A.           "/>
    <x v="54"/>
    <s v="SALESFARMA-ADDITIONALMODULES"/>
    <s v="411101"/>
    <s v="VENTAS"/>
    <s v="1"/>
    <s v="VentasInternas"/>
    <s v="1"/>
    <s v="Ventas Internas"/>
    <s v="17"/>
    <s v=""/>
    <x v="7"/>
    <s v="SFNET"/>
    <x v="10"/>
    <s v="PERU"/>
    <s v="DIRECTA"/>
    <n v="-147"/>
    <n v="-170"/>
    <n v="0"/>
    <n v="0"/>
    <n v="0"/>
    <n v="0"/>
    <n v="0"/>
    <n v="0"/>
    <n v="0"/>
    <n v="0"/>
    <n v="0"/>
    <n v="0"/>
    <n v="-317"/>
    <n v="-147"/>
    <n v="-170"/>
    <n v="0"/>
    <n v="0"/>
    <n v="0"/>
    <n v="0"/>
    <n v="0"/>
    <n v="0"/>
    <n v="0"/>
    <n v="0"/>
    <n v="0"/>
    <n v="0"/>
    <n v="-317"/>
  </r>
  <r>
    <x v="13"/>
    <s v="PRESCRIPTION DATA CENTROAMERICANA S.A.   "/>
    <x v="54"/>
    <s v="SALESFARMA-ADDITIONALMODULES"/>
    <s v="411101"/>
    <s v="VENTAS"/>
    <s v="1"/>
    <s v="VentasInternas"/>
    <s v="1"/>
    <s v="Ventas Internas"/>
    <s v="17"/>
    <s v=""/>
    <x v="7"/>
    <s v="SFNET"/>
    <x v="5"/>
    <s v="CENTROAMERICA"/>
    <s v="DIRECTA"/>
    <n v="-2669"/>
    <n v="-3003"/>
    <n v="0"/>
    <n v="0"/>
    <n v="0"/>
    <n v="0"/>
    <n v="0"/>
    <n v="0"/>
    <n v="0"/>
    <n v="0"/>
    <n v="0"/>
    <n v="0"/>
    <n v="-5672"/>
    <n v="-20936"/>
    <n v="-23465"/>
    <n v="0"/>
    <n v="0"/>
    <n v="0"/>
    <n v="0"/>
    <n v="0"/>
    <n v="0"/>
    <n v="0"/>
    <n v="0"/>
    <n v="0"/>
    <n v="0"/>
    <n v="-44401"/>
  </r>
  <r>
    <x v="10"/>
    <s v="DATA PHARMA DE CHILE S.A.                "/>
    <x v="54"/>
    <s v="SALESFARMA-ADDITIONALMODULES"/>
    <s v="411101"/>
    <s v="VENTAS"/>
    <s v="1"/>
    <s v="VentasInternas"/>
    <s v="1"/>
    <s v="Ventas Internas"/>
    <s v="17"/>
    <s v=""/>
    <x v="5"/>
    <s v="SFNET2"/>
    <x v="12"/>
    <s v="CHILE"/>
    <s v="DIRECTA"/>
    <n v="-600"/>
    <n v="0"/>
    <n v="0"/>
    <n v="0"/>
    <n v="0"/>
    <n v="0"/>
    <n v="0"/>
    <n v="0"/>
    <n v="0"/>
    <n v="0"/>
    <n v="0"/>
    <n v="0"/>
    <n v="-600"/>
    <n v="-486222"/>
    <n v="0"/>
    <n v="0"/>
    <n v="0"/>
    <n v="0"/>
    <n v="0"/>
    <n v="0"/>
    <n v="0"/>
    <n v="0"/>
    <n v="0"/>
    <n v="0"/>
    <n v="0"/>
    <n v="-486222"/>
  </r>
  <r>
    <x v="6"/>
    <s v="CUPI                                     "/>
    <x v="54"/>
    <s v="SALESFARMA-ADDITIONALMODULES"/>
    <s v="411101"/>
    <s v="VENTAS"/>
    <s v="1"/>
    <s v="VentasInternas"/>
    <s v="1"/>
    <s v="Ventas Internas"/>
    <s v="17"/>
    <s v=""/>
    <x v="7"/>
    <s v="SFNET"/>
    <x v="4"/>
    <s v="ECUADOR"/>
    <s v="DIRECTA"/>
    <n v="-880"/>
    <n v="-880"/>
    <n v="0"/>
    <n v="0"/>
    <n v="0"/>
    <n v="0"/>
    <n v="0"/>
    <n v="0"/>
    <n v="0"/>
    <n v="0"/>
    <n v="0"/>
    <n v="0"/>
    <n v="-1760"/>
    <n v="-880"/>
    <n v="-880"/>
    <n v="0"/>
    <n v="0"/>
    <n v="0"/>
    <n v="0"/>
    <n v="0"/>
    <n v="0"/>
    <n v="0"/>
    <n v="0"/>
    <n v="0"/>
    <n v="0"/>
    <n v="-1760"/>
  </r>
  <r>
    <x v="16"/>
    <s v="PRESCRIPTION DATA ECUADOR S.A.           "/>
    <x v="54"/>
    <s v="SALESFARMA-ADDITIONALMODULES"/>
    <s v="411101"/>
    <s v="VENTAS"/>
    <s v="1"/>
    <s v="VentasInternas"/>
    <s v="1"/>
    <s v="Ventas Internas"/>
    <s v="17"/>
    <s v=""/>
    <x v="7"/>
    <s v="SFNET"/>
    <x v="12"/>
    <s v="CHILE"/>
    <s v="DIRECTA"/>
    <n v="-295"/>
    <n v="-295"/>
    <n v="0"/>
    <n v="0"/>
    <n v="0"/>
    <n v="0"/>
    <n v="0"/>
    <n v="0"/>
    <n v="0"/>
    <n v="0"/>
    <n v="0"/>
    <n v="0"/>
    <n v="-590"/>
    <n v="-295"/>
    <n v="-295"/>
    <n v="0"/>
    <n v="0"/>
    <n v="0"/>
    <n v="0"/>
    <n v="0"/>
    <n v="0"/>
    <n v="0"/>
    <n v="0"/>
    <n v="0"/>
    <n v="0"/>
    <n v="-590"/>
  </r>
  <r>
    <x v="16"/>
    <s v="PRESCRIPTION DATA ECUADOR S.A.           "/>
    <x v="54"/>
    <s v="SALESFARMA-ADDITIONALMODULES"/>
    <s v="411101"/>
    <s v="VENTAS"/>
    <s v="1"/>
    <s v="VentasInternas"/>
    <s v="1"/>
    <s v="Ventas Internas"/>
    <s v="17"/>
    <s v=""/>
    <x v="7"/>
    <s v="SFNET"/>
    <x v="4"/>
    <s v="ECUADOR"/>
    <s v="DIRECTA"/>
    <n v="-548"/>
    <n v="-548"/>
    <n v="0"/>
    <n v="0"/>
    <n v="0"/>
    <n v="0"/>
    <n v="0"/>
    <n v="0"/>
    <n v="0"/>
    <n v="0"/>
    <n v="0"/>
    <n v="0"/>
    <n v="-1096"/>
    <n v="-548"/>
    <n v="-548"/>
    <n v="0"/>
    <n v="0"/>
    <n v="0"/>
    <n v="0"/>
    <n v="0"/>
    <n v="0"/>
    <n v="0"/>
    <n v="0"/>
    <n v="0"/>
    <n v="0"/>
    <n v="-1096"/>
  </r>
  <r>
    <x v="4"/>
    <s v="LEADER UP SISTEMAS LTDA                  "/>
    <x v="54"/>
    <s v="SALESFARMA-ADDITIONALMODULES"/>
    <s v="411101"/>
    <s v="VENTAS"/>
    <s v="1"/>
    <s v="VentasInternas"/>
    <s v="1"/>
    <s v="Ventas Internas"/>
    <s v="17"/>
    <s v=""/>
    <x v="7"/>
    <s v="SFNET"/>
    <x v="3"/>
    <s v="BRASIL"/>
    <s v="DIRECTA"/>
    <n v="-92205.69"/>
    <n v="-102376.17"/>
    <n v="0"/>
    <n v="0"/>
    <n v="0"/>
    <n v="0"/>
    <n v="0"/>
    <n v="0"/>
    <n v="0"/>
    <n v="0"/>
    <n v="0"/>
    <n v="0"/>
    <n v="-194581.86"/>
    <n v="-473627.72"/>
    <n v="-535841.11"/>
    <n v="0"/>
    <n v="0"/>
    <n v="0"/>
    <n v="0"/>
    <n v="0"/>
    <n v="0"/>
    <n v="0"/>
    <n v="0"/>
    <n v="0"/>
    <n v="0"/>
    <n v="-1009468.83"/>
  </r>
  <r>
    <x v="3"/>
    <s v="PHARMA MARKET                            "/>
    <x v="54"/>
    <s v="SALESFARMA-ADDITIONALMODULES"/>
    <s v="411101"/>
    <s v="VENTAS"/>
    <s v="1"/>
    <s v="VentasInternas"/>
    <s v="1"/>
    <s v="Ventas Internas"/>
    <s v="17"/>
    <s v=""/>
    <x v="7"/>
    <s v="SFNET"/>
    <x v="2"/>
    <s v="COLOMBIA"/>
    <s v="DIRECTA"/>
    <n v="-2061.0500000000002"/>
    <n v="-1883.05"/>
    <n v="0"/>
    <n v="0"/>
    <n v="0"/>
    <n v="0"/>
    <n v="0"/>
    <n v="0"/>
    <n v="0"/>
    <n v="0"/>
    <n v="0"/>
    <n v="0"/>
    <n v="-3944.1"/>
    <n v="-9499290.2699999996"/>
    <n v="-9223329.0099999998"/>
    <n v="0"/>
    <n v="0"/>
    <n v="0"/>
    <n v="0"/>
    <n v="0"/>
    <n v="0"/>
    <n v="0"/>
    <n v="0"/>
    <n v="0"/>
    <n v="0"/>
    <n v="-18722619.280000001"/>
  </r>
  <r>
    <x v="2"/>
    <s v="PRESCRIPTION DATA S.L.                   "/>
    <x v="54"/>
    <s v="SALESFARMA-ADDITIONALMODULES"/>
    <s v="411101"/>
    <s v="VENTAS"/>
    <s v="1"/>
    <s v="VentasInternas"/>
    <s v="1"/>
    <s v="Ventas Internas"/>
    <s v="17"/>
    <s v=""/>
    <x v="7"/>
    <s v="SFNET"/>
    <x v="6"/>
    <s v="MEXICO"/>
    <s v="DIRECTA"/>
    <n v="-7369"/>
    <n v="0"/>
    <n v="0"/>
    <n v="0"/>
    <n v="0"/>
    <n v="0"/>
    <n v="0"/>
    <n v="0"/>
    <n v="0"/>
    <n v="0"/>
    <n v="0"/>
    <n v="0"/>
    <n v="-7369"/>
    <n v="-6802"/>
    <n v="0"/>
    <n v="0"/>
    <n v="0"/>
    <n v="0"/>
    <n v="0"/>
    <n v="0"/>
    <n v="0"/>
    <n v="0"/>
    <n v="0"/>
    <n v="0"/>
    <n v="0"/>
    <n v="-6802"/>
  </r>
  <r>
    <x v="9"/>
    <s v="PRESCRIPTION DATA BOLVIA LTDA            "/>
    <x v="54"/>
    <s v="SALESFARMA-ADDITIONALMODULES"/>
    <s v="411101"/>
    <s v="VENTAS"/>
    <s v="1"/>
    <s v="VentasInternas"/>
    <s v="1"/>
    <s v="Ventas Internas"/>
    <s v="17"/>
    <s v=""/>
    <x v="7"/>
    <s v="SFNET"/>
    <x v="9"/>
    <s v="BOLIVIA"/>
    <s v="DIRECTA"/>
    <n v="-100"/>
    <n v="-100"/>
    <n v="0"/>
    <n v="0"/>
    <n v="0"/>
    <n v="0"/>
    <n v="0"/>
    <n v="0"/>
    <n v="0"/>
    <n v="0"/>
    <n v="0"/>
    <n v="0"/>
    <n v="-200"/>
    <n v="-696"/>
    <n v="-696"/>
    <n v="0"/>
    <n v="0"/>
    <n v="0"/>
    <n v="0"/>
    <n v="0"/>
    <n v="0"/>
    <n v="0"/>
    <n v="0"/>
    <n v="0"/>
    <n v="0"/>
    <n v="-1392"/>
  </r>
  <r>
    <x v="11"/>
    <s v="PRESCRIPTION DATA PARAGUAY S.A.          "/>
    <x v="54"/>
    <s v="SALESFARMA-ADDITIONALMODULES"/>
    <s v="411101"/>
    <s v="VENTAS"/>
    <s v="1"/>
    <s v="VentasInternas"/>
    <s v="1"/>
    <s v="Ventas Internas"/>
    <s v="17"/>
    <s v=""/>
    <x v="7"/>
    <s v="SFNET"/>
    <x v="7"/>
    <s v="PARAGUAY"/>
    <s v="DIRECTA"/>
    <n v="-2880"/>
    <n v="-880"/>
    <n v="0"/>
    <n v="0"/>
    <n v="0"/>
    <n v="0"/>
    <n v="0"/>
    <n v="0"/>
    <n v="0"/>
    <n v="0"/>
    <n v="0"/>
    <n v="0"/>
    <n v="-3760"/>
    <n v="-21294028"/>
    <n v="-6417286"/>
    <n v="0"/>
    <n v="0"/>
    <n v="0"/>
    <n v="0"/>
    <n v="0"/>
    <n v="0"/>
    <n v="0"/>
    <n v="0"/>
    <n v="0"/>
    <n v="0"/>
    <n v="-27711314"/>
  </r>
  <r>
    <x v="0"/>
    <s v="PRESCRIPTION DATA DEL PERU S.A.C.        "/>
    <x v="54"/>
    <s v="SALESFARMA-ADDITIONALMODULES"/>
    <s v="411101"/>
    <s v="VENTAS"/>
    <s v="1"/>
    <s v="VentasInternas"/>
    <s v="1"/>
    <s v="Ventas Internas"/>
    <s v="17"/>
    <s v=""/>
    <x v="7"/>
    <s v="SFNET"/>
    <x v="10"/>
    <s v="PERU"/>
    <s v="DIRECTA"/>
    <n v="-408.22"/>
    <n v="-408.22"/>
    <n v="0"/>
    <n v="0"/>
    <n v="0"/>
    <n v="0"/>
    <n v="0"/>
    <n v="0"/>
    <n v="0"/>
    <n v="0"/>
    <n v="0"/>
    <n v="0"/>
    <n v="-816.44"/>
    <n v="-1560.22"/>
    <n v="-1565.93"/>
    <n v="0"/>
    <n v="0"/>
    <n v="0"/>
    <n v="0"/>
    <n v="0"/>
    <n v="0"/>
    <n v="0"/>
    <n v="0"/>
    <n v="0"/>
    <n v="0"/>
    <n v="-3126.15"/>
  </r>
  <r>
    <x v="6"/>
    <s v="CUPI                                     "/>
    <x v="54"/>
    <s v="SALESFARMA-ADDITIONALMODULES"/>
    <s v="411103"/>
    <s v="VENTAS POR FACTURAR"/>
    <s v="2"/>
    <s v="Ventas Por facturar"/>
    <s v="2"/>
    <s v="Ventas Por facturar"/>
    <s v="17"/>
    <s v=""/>
    <x v="7"/>
    <s v="SFNET"/>
    <x v="5"/>
    <s v="CENTROAMERICA"/>
    <s v="DIRECTA"/>
    <n v="-755.9"/>
    <n v="755.89"/>
    <n v="0"/>
    <n v="0"/>
    <n v="0"/>
    <n v="0"/>
    <n v="0"/>
    <n v="0"/>
    <n v="0"/>
    <n v="0"/>
    <n v="0"/>
    <n v="0"/>
    <n v="-0.01"/>
    <n v="-755.9"/>
    <n v="755.89"/>
    <n v="0"/>
    <n v="0"/>
    <n v="0"/>
    <n v="0"/>
    <n v="0"/>
    <n v="0"/>
    <n v="0"/>
    <n v="0"/>
    <n v="0"/>
    <n v="0"/>
    <n v="-0.01"/>
  </r>
  <r>
    <x v="6"/>
    <s v="CUPI                                     "/>
    <x v="54"/>
    <s v="SALESFARMA-ADDITIONALMODULES"/>
    <s v="411103"/>
    <s v="VENTAS POR FACTURAR"/>
    <s v="2"/>
    <s v="Ventas Por facturar"/>
    <s v="2"/>
    <s v="Ventas Por facturar"/>
    <s v="17"/>
    <s v=""/>
    <x v="7"/>
    <s v="SFNET"/>
    <x v="12"/>
    <s v="CHILE"/>
    <s v="DIRECTA"/>
    <n v="-466.6"/>
    <n v="-466.6"/>
    <n v="0"/>
    <n v="0"/>
    <n v="0"/>
    <n v="0"/>
    <n v="0"/>
    <n v="0"/>
    <n v="0"/>
    <n v="0"/>
    <n v="0"/>
    <n v="0"/>
    <n v="-933.2"/>
    <n v="-466.6"/>
    <n v="-466.6"/>
    <n v="0"/>
    <n v="0"/>
    <n v="0"/>
    <n v="0"/>
    <n v="0"/>
    <n v="0"/>
    <n v="0"/>
    <n v="0"/>
    <n v="0"/>
    <n v="0"/>
    <n v="-933.2"/>
  </r>
  <r>
    <x v="6"/>
    <s v="CUPI                                     "/>
    <x v="54"/>
    <s v="SALESFARMA-ADDITIONALMODULES"/>
    <s v="411103"/>
    <s v="VENTAS POR FACTURAR"/>
    <s v="2"/>
    <s v="Ventas Por facturar"/>
    <s v="2"/>
    <s v="Ventas Por facturar"/>
    <s v="17"/>
    <s v=""/>
    <x v="7"/>
    <s v="SFNET"/>
    <x v="6"/>
    <s v="MEXICO"/>
    <s v="DIRECTA"/>
    <n v="7385"/>
    <n v="-607"/>
    <n v="0"/>
    <n v="0"/>
    <n v="0"/>
    <n v="0"/>
    <n v="0"/>
    <n v="0"/>
    <n v="0"/>
    <n v="0"/>
    <n v="0"/>
    <n v="0"/>
    <n v="6778"/>
    <n v="7385"/>
    <n v="-607"/>
    <n v="0"/>
    <n v="0"/>
    <n v="0"/>
    <n v="0"/>
    <n v="0"/>
    <n v="0"/>
    <n v="0"/>
    <n v="0"/>
    <n v="0"/>
    <n v="0"/>
    <n v="6778"/>
  </r>
  <r>
    <x v="6"/>
    <s v="CUPI                                     "/>
    <x v="54"/>
    <s v="SALESFARMA-ADDITIONALMODULES"/>
    <s v="411103"/>
    <s v="VENTAS POR FACTURAR"/>
    <s v="2"/>
    <s v="Ventas Por facturar"/>
    <s v="2"/>
    <s v="Ventas Por facturar"/>
    <s v="17"/>
    <s v=""/>
    <x v="7"/>
    <s v="SFNET"/>
    <x v="10"/>
    <s v="PERU"/>
    <s v="DIRECTA"/>
    <n v="-582.49"/>
    <n v="-582.49"/>
    <n v="0"/>
    <n v="0"/>
    <n v="0"/>
    <n v="0"/>
    <n v="0"/>
    <n v="0"/>
    <n v="0"/>
    <n v="0"/>
    <n v="0"/>
    <n v="0"/>
    <n v="-1164.98"/>
    <n v="-582.49"/>
    <n v="-582.49"/>
    <n v="0"/>
    <n v="0"/>
    <n v="0"/>
    <n v="0"/>
    <n v="0"/>
    <n v="0"/>
    <n v="0"/>
    <n v="0"/>
    <n v="0"/>
    <n v="0"/>
    <n v="-1164.98"/>
  </r>
  <r>
    <x v="6"/>
    <s v="CUPI                                     "/>
    <x v="54"/>
    <s v="SALESFARMA-ADDITIONALMODULES"/>
    <s v="411103"/>
    <s v="VENTAS POR FACTURAR"/>
    <s v="2"/>
    <s v="Ventas Por facturar"/>
    <s v="2"/>
    <s v="Ventas Por facturar"/>
    <s v="17"/>
    <s v=""/>
    <x v="7"/>
    <s v="SFNET"/>
    <x v="3"/>
    <s v="BRASIL"/>
    <s v="DIRECTA"/>
    <n v="-68681"/>
    <n v="-61774"/>
    <n v="0"/>
    <n v="0"/>
    <n v="0"/>
    <n v="0"/>
    <n v="0"/>
    <n v="0"/>
    <n v="0"/>
    <n v="0"/>
    <n v="0"/>
    <n v="0"/>
    <n v="-130455"/>
    <n v="-68681"/>
    <n v="-61774"/>
    <n v="0"/>
    <n v="0"/>
    <n v="0"/>
    <n v="0"/>
    <n v="0"/>
    <n v="0"/>
    <n v="0"/>
    <n v="0"/>
    <n v="0"/>
    <n v="0"/>
    <n v="-130455"/>
  </r>
  <r>
    <x v="6"/>
    <s v="CUPI                                     "/>
    <x v="54"/>
    <s v="SALESFARMA-ADDITIONALMODULES"/>
    <s v="411103"/>
    <s v="VENTAS POR FACTURAR"/>
    <s v="2"/>
    <s v="Ventas Por facturar"/>
    <s v="2"/>
    <s v="Ventas Por facturar"/>
    <s v="17"/>
    <s v=""/>
    <x v="7"/>
    <s v="SFNET"/>
    <x v="2"/>
    <s v="COLOMBIA"/>
    <s v="DIRECTA"/>
    <n v="-122.55"/>
    <n v="-833"/>
    <n v="0"/>
    <n v="0"/>
    <n v="0"/>
    <n v="0"/>
    <n v="0"/>
    <n v="0"/>
    <n v="0"/>
    <n v="0"/>
    <n v="0"/>
    <n v="0"/>
    <n v="-955.55"/>
    <n v="0"/>
    <n v="-833"/>
    <n v="0"/>
    <n v="0"/>
    <n v="0"/>
    <n v="0"/>
    <n v="0"/>
    <n v="0"/>
    <n v="0"/>
    <n v="0"/>
    <n v="0"/>
    <n v="0"/>
    <n v="-833"/>
  </r>
  <r>
    <x v="6"/>
    <s v="CUPI                                     "/>
    <x v="54"/>
    <s v="SALESFARMA-ADDITIONALMODULES"/>
    <s v="411103"/>
    <s v="VENTAS POR FACTURAR"/>
    <s v="2"/>
    <s v="Ventas Por facturar"/>
    <s v="2"/>
    <s v="Ventas Por facturar"/>
    <s v="17"/>
    <s v=""/>
    <x v="7"/>
    <s v="SFNET"/>
    <x v="7"/>
    <s v="PARAGUAY"/>
    <s v="DIRECTA"/>
    <n v="-95"/>
    <n v="-95"/>
    <n v="0"/>
    <n v="0"/>
    <n v="0"/>
    <n v="0"/>
    <n v="0"/>
    <n v="0"/>
    <n v="0"/>
    <n v="0"/>
    <n v="0"/>
    <n v="0"/>
    <n v="-190"/>
    <n v="-95"/>
    <n v="-95"/>
    <n v="0"/>
    <n v="0"/>
    <n v="0"/>
    <n v="0"/>
    <n v="0"/>
    <n v="0"/>
    <n v="0"/>
    <n v="0"/>
    <n v="0"/>
    <n v="0"/>
    <n v="-190"/>
  </r>
  <r>
    <x v="4"/>
    <s v="LEADER UP SISTEMAS LTDA                  "/>
    <x v="55"/>
    <s v="SALES FARMA-DEVELOPMENTS"/>
    <s v="411101"/>
    <s v="VENTAS"/>
    <s v="1"/>
    <s v="VentasInternas"/>
    <s v="1"/>
    <s v="Ventas Internas"/>
    <s v="17"/>
    <s v=""/>
    <x v="7"/>
    <s v="SFNET"/>
    <x v="3"/>
    <s v="BRASIL"/>
    <s v="DIRECTA"/>
    <n v="94.66"/>
    <n v="16812.93"/>
    <n v="0"/>
    <n v="0"/>
    <n v="0"/>
    <n v="0"/>
    <n v="0"/>
    <n v="0"/>
    <n v="0"/>
    <n v="0"/>
    <n v="0"/>
    <n v="0"/>
    <n v="16907.59"/>
    <n v="0"/>
    <n v="87360"/>
    <n v="0"/>
    <n v="0"/>
    <n v="0"/>
    <n v="0"/>
    <n v="0"/>
    <n v="0"/>
    <n v="0"/>
    <n v="0"/>
    <n v="0"/>
    <n v="0"/>
    <n v="87360"/>
  </r>
  <r>
    <x v="6"/>
    <s v="CUPI                                     "/>
    <x v="55"/>
    <s v="SALES FARMA-DEVELOPMENTS"/>
    <s v="411103"/>
    <s v="VENTAS POR FACTURAR"/>
    <s v="2"/>
    <s v="Ventas Por facturar"/>
    <s v="2"/>
    <s v="Ventas Por facturar"/>
    <s v="17"/>
    <s v=""/>
    <x v="7"/>
    <s v="SFNET"/>
    <x v="3"/>
    <s v="BRASIL"/>
    <s v="DIRECTA"/>
    <n v="-30987"/>
    <n v="-46752"/>
    <n v="0"/>
    <n v="0"/>
    <n v="0"/>
    <n v="0"/>
    <n v="0"/>
    <n v="0"/>
    <n v="0"/>
    <n v="0"/>
    <n v="0"/>
    <n v="0"/>
    <n v="-77739"/>
    <n v="-30987"/>
    <n v="-46752"/>
    <n v="0"/>
    <n v="0"/>
    <n v="0"/>
    <n v="0"/>
    <n v="0"/>
    <n v="0"/>
    <n v="0"/>
    <n v="0"/>
    <n v="0"/>
    <n v="0"/>
    <n v="-77739"/>
  </r>
  <r>
    <x v="4"/>
    <s v="LEADER UP SISTEMAS LTDA                  "/>
    <x v="56"/>
    <s v="SALESFARMA-HOSTING"/>
    <s v="411101"/>
    <s v="VENTAS"/>
    <s v="1"/>
    <s v="VentasInternas"/>
    <s v="1"/>
    <s v="Ventas Internas"/>
    <s v="17"/>
    <s v=""/>
    <x v="7"/>
    <s v="SFNET"/>
    <x v="3"/>
    <s v="BRASIL"/>
    <s v="DIRECTA"/>
    <n v="-1155"/>
    <n v="-1121.45"/>
    <n v="0"/>
    <n v="0"/>
    <n v="0"/>
    <n v="0"/>
    <n v="0"/>
    <n v="0"/>
    <n v="0"/>
    <n v="0"/>
    <n v="0"/>
    <n v="0"/>
    <n v="-2276.4499999999998"/>
    <n v="-5880"/>
    <n v="-5880"/>
    <n v="0"/>
    <n v="0"/>
    <n v="0"/>
    <n v="0"/>
    <n v="0"/>
    <n v="0"/>
    <n v="0"/>
    <n v="0"/>
    <n v="0"/>
    <n v="0"/>
    <n v="-11760"/>
  </r>
  <r>
    <x v="10"/>
    <s v="DATA PHARMA DE CHILE S.A.                "/>
    <x v="56"/>
    <s v="SALESFARMA-HOSTING"/>
    <s v="411101"/>
    <s v="VENTAS"/>
    <s v="1"/>
    <s v="VentasInternas"/>
    <s v="1"/>
    <s v="Ventas Internas"/>
    <s v="17"/>
    <s v=""/>
    <x v="7"/>
    <s v="SFNET"/>
    <x v="12"/>
    <s v="CHILE"/>
    <s v="DIRECTA"/>
    <n v="0"/>
    <n v="-2219.2800000000002"/>
    <n v="0"/>
    <n v="0"/>
    <n v="0"/>
    <n v="0"/>
    <n v="0"/>
    <n v="0"/>
    <n v="0"/>
    <n v="0"/>
    <n v="0"/>
    <n v="0"/>
    <n v="-2219.2800000000002"/>
    <n v="0"/>
    <n v="-1765998"/>
    <n v="0"/>
    <n v="0"/>
    <n v="0"/>
    <n v="0"/>
    <n v="0"/>
    <n v="0"/>
    <n v="0"/>
    <n v="0"/>
    <n v="0"/>
    <n v="0"/>
    <n v="-1765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216BD1-081C-4B6B-8C7B-3771D65CE64E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5" firstHeaderRow="1" firstDataRow="1" firstDataCol="1"/>
  <pivotFields count="11">
    <pivotField numFmtId="14" showAll="0"/>
    <pivotField showAll="0"/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12">
        <item x="7"/>
        <item x="0"/>
        <item x="8"/>
        <item x="2"/>
        <item x="4"/>
        <item x="6"/>
        <item x="9"/>
        <item x="10"/>
        <item x="5"/>
        <item x="3"/>
        <item x="1"/>
        <item t="default"/>
      </items>
    </pivotField>
    <pivotField showAll="0"/>
    <pivotField dataField="1" numFmtId="3" showAll="0"/>
    <pivotField numFmtId="165" showAll="0"/>
    <pivotField showAll="0"/>
    <pivotField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MONTO $" fld="5" baseField="0" baseItem="0" numFmtId="166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EAEFD-FF1A-4431-BA94-DC4ED278ACB7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6:E13" firstHeaderRow="1" firstDataRow="1" firstDataCol="1" rowPageCount="3" colPageCount="1"/>
  <pivotFields count="43">
    <pivotField axis="axisPage" showAll="0">
      <items count="31">
        <item x="1"/>
        <item x="17"/>
        <item x="19"/>
        <item x="4"/>
        <item x="5"/>
        <item x="15"/>
        <item x="29"/>
        <item x="2"/>
        <item x="28"/>
        <item x="10"/>
        <item x="0"/>
        <item x="3"/>
        <item x="16"/>
        <item x="11"/>
        <item x="12"/>
        <item x="9"/>
        <item x="13"/>
        <item x="8"/>
        <item x="14"/>
        <item x="22"/>
        <item x="18"/>
        <item x="21"/>
        <item x="23"/>
        <item x="20"/>
        <item x="26"/>
        <item x="25"/>
        <item x="27"/>
        <item x="7"/>
        <item x="6"/>
        <item x="24"/>
        <item t="default"/>
      </items>
    </pivotField>
    <pivotField showAll="0"/>
    <pivotField axis="axisPage" multipleItemSelectionAllowed="1" showAll="0">
      <items count="5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7">
        <item x="0"/>
        <item x="1"/>
        <item x="4"/>
        <item x="2"/>
        <item x="7"/>
        <item x="5"/>
        <item x="9"/>
        <item x="8"/>
        <item x="11"/>
        <item x="12"/>
        <item x="6"/>
        <item x="3"/>
        <item x="13"/>
        <item h="1" x="14"/>
        <item h="1" x="15"/>
        <item x="10"/>
        <item t="default"/>
      </items>
    </pivotField>
    <pivotField showAll="0"/>
    <pivotField axis="axisRow" showAll="0">
      <items count="19">
        <item x="0"/>
        <item x="11"/>
        <item x="9"/>
        <item x="3"/>
        <item x="5"/>
        <item x="12"/>
        <item x="2"/>
        <item x="4"/>
        <item x="1"/>
        <item x="15"/>
        <item x="6"/>
        <item x="7"/>
        <item x="10"/>
        <item x="16"/>
        <item x="14"/>
        <item x="8"/>
        <item x="13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7">
    <i>
      <x v="2"/>
    </i>
    <i>
      <x v="4"/>
    </i>
    <i>
      <x v="5"/>
    </i>
    <i>
      <x v="7"/>
    </i>
    <i>
      <x v="11"/>
    </i>
    <i>
      <x v="12"/>
    </i>
    <i t="grand">
      <x/>
    </i>
  </rowItems>
  <colItems count="1">
    <i/>
  </colItems>
  <pageFields count="3">
    <pageField fld="0" item="9" hier="-1"/>
    <pageField fld="2" hier="-1"/>
    <pageField fld="12" hier="-1"/>
  </pageFields>
  <dataFields count="1">
    <dataField name="Suma de FEB_LOC" fld="31" baseField="0" baseItem="0"/>
  </dataFields>
  <formats count="5">
    <format dxfId="34">
      <pivotArea outline="0" collapsedLevelsAreSubtotals="1" fieldPosition="0"/>
    </format>
    <format dxfId="33">
      <pivotArea dataOnly="0" labelOnly="1" fieldPosition="0">
        <references count="1">
          <reference field="14" count="6">
            <x v="2"/>
            <x v="4"/>
            <x v="5"/>
            <x v="7"/>
            <x v="11"/>
            <x v="12"/>
          </reference>
        </references>
      </pivotArea>
    </format>
    <format dxfId="32">
      <pivotArea dataOnly="0" labelOnly="1" grandRow="1" outline="0" fieldPosition="0"/>
    </format>
    <format dxfId="31">
      <pivotArea collapsedLevelsAreSubtotals="1" fieldPosition="0">
        <references count="1">
          <reference field="14" count="2">
            <x v="5"/>
            <x v="7"/>
          </reference>
        </references>
      </pivotArea>
    </format>
    <format dxfId="30">
      <pivotArea dataOnly="0" labelOnly="1" fieldPosition="0">
        <references count="1">
          <reference field="14" count="2">
            <x v="5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0175-1F65-4ED9-BF2D-E269D0BB38B0}">
  <dimension ref="A2:F15"/>
  <sheetViews>
    <sheetView workbookViewId="0">
      <selection activeCell="C20" sqref="C20"/>
    </sheetView>
  </sheetViews>
  <sheetFormatPr baseColWidth="10" defaultRowHeight="15" x14ac:dyDescent="0.25"/>
  <cols>
    <col min="1" max="1" width="16.5703125" bestFit="1" customWidth="1"/>
    <col min="2" max="2" width="17.140625" bestFit="1" customWidth="1"/>
  </cols>
  <sheetData>
    <row r="2" spans="1:6" x14ac:dyDescent="0.25">
      <c r="D2" s="25" t="s">
        <v>81</v>
      </c>
      <c r="E2" t="s">
        <v>82</v>
      </c>
    </row>
    <row r="3" spans="1:6" x14ac:dyDescent="0.25">
      <c r="A3" s="25" t="s">
        <v>78</v>
      </c>
      <c r="B3" t="s">
        <v>80</v>
      </c>
      <c r="D3" s="25" t="s">
        <v>83</v>
      </c>
      <c r="E3" t="s">
        <v>84</v>
      </c>
    </row>
    <row r="4" spans="1:6" x14ac:dyDescent="0.25">
      <c r="A4" s="26" t="s">
        <v>53</v>
      </c>
      <c r="B4" s="28">
        <v>2239916.6595600005</v>
      </c>
      <c r="D4" s="25" t="s">
        <v>85</v>
      </c>
      <c r="E4" t="s">
        <v>84</v>
      </c>
    </row>
    <row r="5" spans="1:6" x14ac:dyDescent="0.25">
      <c r="A5" s="26" t="s">
        <v>1</v>
      </c>
      <c r="B5" s="28">
        <v>37408446.562959999</v>
      </c>
    </row>
    <row r="6" spans="1:6" x14ac:dyDescent="0.25">
      <c r="A6" s="26" t="s">
        <v>71</v>
      </c>
      <c r="B6" s="28">
        <v>484197.30000000005</v>
      </c>
      <c r="D6" s="25" t="s">
        <v>78</v>
      </c>
      <c r="E6" t="s">
        <v>86</v>
      </c>
    </row>
    <row r="7" spans="1:6" x14ac:dyDescent="0.25">
      <c r="A7" s="26" t="s">
        <v>54</v>
      </c>
      <c r="B7" s="28">
        <v>2003658.111</v>
      </c>
      <c r="D7" s="27" t="s">
        <v>87</v>
      </c>
      <c r="E7" s="28">
        <v>-2239917</v>
      </c>
      <c r="F7" s="28">
        <f>+E7+B4</f>
        <v>-0.34043999947607517</v>
      </c>
    </row>
    <row r="8" spans="1:6" x14ac:dyDescent="0.25">
      <c r="A8" s="26" t="s">
        <v>57</v>
      </c>
      <c r="B8" s="28">
        <v>1417754.6316</v>
      </c>
      <c r="D8" s="27" t="s">
        <v>88</v>
      </c>
      <c r="E8" s="28">
        <v>-14027816</v>
      </c>
      <c r="F8" s="28">
        <f>+E8+B6+B8+B9+B10+B11+B12</f>
        <v>-0.9451999980956316</v>
      </c>
    </row>
    <row r="9" spans="1:6" x14ac:dyDescent="0.25">
      <c r="A9" s="26" t="s">
        <v>52</v>
      </c>
      <c r="B9" s="28">
        <v>1417754.6316</v>
      </c>
      <c r="D9" s="27" t="s">
        <v>89</v>
      </c>
      <c r="E9" s="28">
        <v>-37408245</v>
      </c>
      <c r="F9" s="28">
        <f>+E9+B5</f>
        <v>201.56295999884605</v>
      </c>
    </row>
    <row r="10" spans="1:6" x14ac:dyDescent="0.25">
      <c r="A10" s="26" t="s">
        <v>72</v>
      </c>
      <c r="B10" s="28">
        <v>484197.30000000005</v>
      </c>
      <c r="D10" s="27" t="s">
        <v>90</v>
      </c>
      <c r="E10" s="28">
        <v>-2003658</v>
      </c>
      <c r="F10" s="28">
        <f>+E10+B7</f>
        <v>0.11100000003352761</v>
      </c>
    </row>
    <row r="11" spans="1:6" x14ac:dyDescent="0.25">
      <c r="A11" s="26" t="s">
        <v>73</v>
      </c>
      <c r="B11" s="28">
        <v>8806156.5600000005</v>
      </c>
      <c r="D11" s="27" t="s">
        <v>91</v>
      </c>
      <c r="E11" s="28">
        <v>-1635914</v>
      </c>
      <c r="F11" s="28">
        <f>+E11+B13</f>
        <v>-0.6973399999551475</v>
      </c>
    </row>
    <row r="12" spans="1:6" x14ac:dyDescent="0.25">
      <c r="A12" s="26" t="s">
        <v>56</v>
      </c>
      <c r="B12" s="28">
        <v>1417754.6316</v>
      </c>
      <c r="D12" s="27" t="s">
        <v>92</v>
      </c>
      <c r="E12" s="28">
        <v>-1515575</v>
      </c>
      <c r="F12" s="28">
        <f>+E12+B14</f>
        <v>6.0999999986961484E-2</v>
      </c>
    </row>
    <row r="13" spans="1:6" x14ac:dyDescent="0.25">
      <c r="A13" s="26" t="s">
        <v>55</v>
      </c>
      <c r="B13" s="28">
        <v>1635913.30266</v>
      </c>
      <c r="D13" s="27" t="s">
        <v>79</v>
      </c>
      <c r="E13" s="28">
        <v>-58831125</v>
      </c>
      <c r="F13" s="28">
        <f>SUM(F7:F12)</f>
        <v>199.75198000133969</v>
      </c>
    </row>
    <row r="14" spans="1:6" x14ac:dyDescent="0.25">
      <c r="A14" s="26" t="s">
        <v>51</v>
      </c>
      <c r="B14" s="28">
        <v>1515575.061</v>
      </c>
    </row>
    <row r="15" spans="1:6" x14ac:dyDescent="0.25">
      <c r="A15" s="26" t="s">
        <v>79</v>
      </c>
      <c r="B15" s="28">
        <v>58831324.751979999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4DCB-933B-43AA-910E-34AB9780686C}">
  <dimension ref="A1:P111"/>
  <sheetViews>
    <sheetView topLeftCell="B1" workbookViewId="0">
      <selection activeCell="L52" sqref="L52"/>
    </sheetView>
  </sheetViews>
  <sheetFormatPr baseColWidth="10" defaultRowHeight="15" x14ac:dyDescent="0.25"/>
  <cols>
    <col min="5" max="5" width="19.85546875" customWidth="1"/>
    <col min="6" max="6" width="0.140625" customWidth="1"/>
    <col min="7" max="7" width="13.85546875" bestFit="1" customWidth="1"/>
    <col min="9" max="9" width="11.7109375" bestFit="1" customWidth="1"/>
    <col min="10" max="10" width="32.85546875" customWidth="1"/>
    <col min="11" max="12" width="8.85546875" customWidth="1"/>
    <col min="13" max="13" width="32.85546875" style="14" customWidth="1"/>
    <col min="14" max="15" width="8.7109375" customWidth="1"/>
    <col min="16" max="16" width="22.28515625" customWidth="1"/>
  </cols>
  <sheetData>
    <row r="1" spans="1:16" x14ac:dyDescent="0.25">
      <c r="G1" s="21">
        <f>SUM(G3:G108)</f>
        <v>98221117.28391996</v>
      </c>
      <c r="I1" s="21">
        <f>SUM(I3:I108)</f>
        <v>119602.66800000006</v>
      </c>
      <c r="K1" s="21"/>
      <c r="L1" s="21"/>
    </row>
    <row r="2" spans="1:16" x14ac:dyDescent="0.25">
      <c r="A2" s="16" t="s">
        <v>35</v>
      </c>
      <c r="B2" s="16" t="s">
        <v>36</v>
      </c>
      <c r="C2" s="16" t="s">
        <v>37</v>
      </c>
      <c r="D2" s="16" t="s">
        <v>46</v>
      </c>
      <c r="E2" s="16" t="s">
        <v>38</v>
      </c>
      <c r="F2" s="16"/>
      <c r="G2" s="16" t="s">
        <v>40</v>
      </c>
      <c r="H2" s="16" t="s">
        <v>39</v>
      </c>
      <c r="I2" s="16" t="s">
        <v>41</v>
      </c>
      <c r="J2" s="16" t="s">
        <v>42</v>
      </c>
      <c r="K2" s="16" t="s">
        <v>93</v>
      </c>
      <c r="L2" s="16" t="s">
        <v>463</v>
      </c>
      <c r="M2" s="16" t="s">
        <v>43</v>
      </c>
      <c r="N2" s="16" t="s">
        <v>94</v>
      </c>
      <c r="O2" s="16" t="s">
        <v>462</v>
      </c>
      <c r="P2" s="16" t="s">
        <v>48</v>
      </c>
    </row>
    <row r="3" spans="1:16" x14ac:dyDescent="0.25">
      <c r="A3" s="1">
        <v>44937</v>
      </c>
      <c r="B3" s="2" t="s">
        <v>0</v>
      </c>
      <c r="C3" s="3">
        <v>4223</v>
      </c>
      <c r="D3" s="2" t="s">
        <v>1</v>
      </c>
      <c r="E3" s="2" t="s">
        <v>3</v>
      </c>
      <c r="F3" s="4"/>
      <c r="G3" s="5">
        <f>I3*H3</f>
        <v>2916052.3805399998</v>
      </c>
      <c r="H3" s="6">
        <v>833.73</v>
      </c>
      <c r="I3" s="5">
        <v>3497.598</v>
      </c>
      <c r="J3" s="2" t="s">
        <v>4</v>
      </c>
      <c r="K3" s="5" t="s">
        <v>172</v>
      </c>
      <c r="L3" s="47" t="str">
        <f>VLOOKUP(K3,CC!$C$2:$D$95,2,FALSE)</f>
        <v>0102</v>
      </c>
      <c r="M3" s="15" t="s">
        <v>44</v>
      </c>
      <c r="N3" s="2" t="s">
        <v>108</v>
      </c>
      <c r="O3" s="5" t="str">
        <f>VLOOKUP(N3,UN!$C$1:$D$17,2,FALSE)</f>
        <v>01</v>
      </c>
      <c r="P3" s="2" t="s">
        <v>9</v>
      </c>
    </row>
    <row r="4" spans="1:16" x14ac:dyDescent="0.25">
      <c r="A4" s="1">
        <v>44937</v>
      </c>
      <c r="B4" s="2" t="s">
        <v>0</v>
      </c>
      <c r="C4" s="3">
        <v>4223</v>
      </c>
      <c r="D4" s="2" t="s">
        <v>1</v>
      </c>
      <c r="E4" s="2" t="s">
        <v>3</v>
      </c>
      <c r="F4" s="4"/>
      <c r="G4" s="5">
        <f>I4*H4</f>
        <v>592782.03</v>
      </c>
      <c r="H4" s="6">
        <v>833.73</v>
      </c>
      <c r="I4" s="5">
        <v>711</v>
      </c>
      <c r="J4" s="2" t="s">
        <v>6</v>
      </c>
      <c r="K4" s="5" t="s">
        <v>179</v>
      </c>
      <c r="L4" s="47" t="str">
        <f>VLOOKUP(K4,CC!$C$2:$D$95,2,FALSE)</f>
        <v>0103</v>
      </c>
      <c r="M4" s="15" t="s">
        <v>44</v>
      </c>
      <c r="N4" s="2" t="s">
        <v>108</v>
      </c>
      <c r="O4" s="5" t="str">
        <f>VLOOKUP(N4,UN!$C$1:$D$17,2,FALSE)</f>
        <v>01</v>
      </c>
      <c r="P4" s="2" t="s">
        <v>9</v>
      </c>
    </row>
    <row r="5" spans="1:16" x14ac:dyDescent="0.25">
      <c r="A5" s="1">
        <v>44937</v>
      </c>
      <c r="B5" s="2" t="s">
        <v>0</v>
      </c>
      <c r="C5" s="3">
        <v>4223</v>
      </c>
      <c r="D5" s="2" t="s">
        <v>1</v>
      </c>
      <c r="E5" s="2" t="s">
        <v>3</v>
      </c>
      <c r="F5" s="4"/>
      <c r="G5" s="5">
        <f>I5*H5</f>
        <v>583946.15946</v>
      </c>
      <c r="H5" s="6">
        <v>833.73</v>
      </c>
      <c r="I5" s="5">
        <v>700.40200000000004</v>
      </c>
      <c r="J5" s="2" t="s">
        <v>7</v>
      </c>
      <c r="K5" s="5" t="s">
        <v>200</v>
      </c>
      <c r="L5" s="47" t="str">
        <f>VLOOKUP(K5,CC!$C$2:$D$95,2,FALSE)</f>
        <v>0106</v>
      </c>
      <c r="M5" s="15" t="s">
        <v>44</v>
      </c>
      <c r="N5" s="2" t="s">
        <v>108</v>
      </c>
      <c r="O5" s="5" t="str">
        <f>VLOOKUP(N5,UN!$C$1:$D$17,2,FALSE)</f>
        <v>01</v>
      </c>
      <c r="P5" s="2" t="s">
        <v>9</v>
      </c>
    </row>
    <row r="6" spans="1:16" x14ac:dyDescent="0.25">
      <c r="A6" s="1">
        <v>44937</v>
      </c>
      <c r="B6" s="2" t="s">
        <v>0</v>
      </c>
      <c r="C6" s="3">
        <v>4224</v>
      </c>
      <c r="D6" s="2" t="s">
        <v>1</v>
      </c>
      <c r="E6" s="2" t="s">
        <v>11</v>
      </c>
      <c r="F6" s="4"/>
      <c r="G6" s="5">
        <f t="shared" ref="G6:G71" si="0">I6*H6</f>
        <v>891257.37</v>
      </c>
      <c r="H6" s="6">
        <v>833.73</v>
      </c>
      <c r="I6" s="5">
        <v>1069</v>
      </c>
      <c r="J6" s="2" t="s">
        <v>4</v>
      </c>
      <c r="K6" s="5" t="s">
        <v>172</v>
      </c>
      <c r="L6" s="47" t="str">
        <f>VLOOKUP(K6,CC!$C$2:$D$95,2,FALSE)</f>
        <v>0102</v>
      </c>
      <c r="M6" s="15" t="s">
        <v>44</v>
      </c>
      <c r="N6" s="2" t="s">
        <v>108</v>
      </c>
      <c r="O6" s="5" t="str">
        <f>VLOOKUP(N6,UN!$C$1:$D$17,2,FALSE)</f>
        <v>01</v>
      </c>
      <c r="P6" s="2" t="s">
        <v>9</v>
      </c>
    </row>
    <row r="7" spans="1:16" x14ac:dyDescent="0.25">
      <c r="A7" s="1">
        <v>44937</v>
      </c>
      <c r="B7" s="2" t="s">
        <v>0</v>
      </c>
      <c r="C7" s="3">
        <v>4224</v>
      </c>
      <c r="D7" s="2" t="s">
        <v>1</v>
      </c>
      <c r="E7" s="2" t="s">
        <v>11</v>
      </c>
      <c r="F7" s="7"/>
      <c r="G7" s="5">
        <f t="shared" si="0"/>
        <v>304311.45</v>
      </c>
      <c r="H7" s="6">
        <v>833.73</v>
      </c>
      <c r="I7" s="5">
        <v>365</v>
      </c>
      <c r="J7" s="2" t="s">
        <v>6</v>
      </c>
      <c r="K7" s="5" t="s">
        <v>179</v>
      </c>
      <c r="L7" s="47" t="str">
        <f>VLOOKUP(K7,CC!$C$2:$D$95,2,FALSE)</f>
        <v>0103</v>
      </c>
      <c r="M7" s="15" t="s">
        <v>44</v>
      </c>
      <c r="N7" s="2" t="s">
        <v>108</v>
      </c>
      <c r="O7" s="5" t="str">
        <f>VLOOKUP(N7,UN!$C$1:$D$17,2,FALSE)</f>
        <v>01</v>
      </c>
      <c r="P7" s="2" t="s">
        <v>9</v>
      </c>
    </row>
    <row r="8" spans="1:16" x14ac:dyDescent="0.25">
      <c r="A8" s="1">
        <v>44937</v>
      </c>
      <c r="B8" s="2" t="s">
        <v>0</v>
      </c>
      <c r="C8" s="3">
        <v>4224</v>
      </c>
      <c r="D8" s="2" t="s">
        <v>1</v>
      </c>
      <c r="E8" s="2" t="s">
        <v>11</v>
      </c>
      <c r="F8" s="4"/>
      <c r="G8" s="5">
        <f t="shared" si="0"/>
        <v>337660.65</v>
      </c>
      <c r="H8" s="6">
        <v>833.73</v>
      </c>
      <c r="I8" s="5">
        <v>405</v>
      </c>
      <c r="J8" s="2" t="s">
        <v>7</v>
      </c>
      <c r="K8" s="5" t="s">
        <v>200</v>
      </c>
      <c r="L8" s="47" t="str">
        <f>VLOOKUP(K8,CC!$C$2:$D$95,2,FALSE)</f>
        <v>0106</v>
      </c>
      <c r="M8" s="15" t="s">
        <v>44</v>
      </c>
      <c r="N8" s="2" t="s">
        <v>108</v>
      </c>
      <c r="O8" s="5" t="str">
        <f>VLOOKUP(N8,UN!$C$1:$D$17,2,FALSE)</f>
        <v>01</v>
      </c>
      <c r="P8" s="2" t="s">
        <v>9</v>
      </c>
    </row>
    <row r="9" spans="1:16" x14ac:dyDescent="0.25">
      <c r="A9" s="1">
        <v>44937</v>
      </c>
      <c r="B9" s="2" t="s">
        <v>0</v>
      </c>
      <c r="C9" s="3">
        <v>4225</v>
      </c>
      <c r="D9" s="2" t="s">
        <v>1</v>
      </c>
      <c r="E9" s="2" t="s">
        <v>11</v>
      </c>
      <c r="F9" s="4"/>
      <c r="G9" s="5">
        <f t="shared" si="0"/>
        <v>1688303.25</v>
      </c>
      <c r="H9" s="6">
        <v>833.73</v>
      </c>
      <c r="I9" s="5">
        <v>2025</v>
      </c>
      <c r="J9" s="2" t="s">
        <v>12</v>
      </c>
      <c r="K9" s="5" t="s">
        <v>208</v>
      </c>
      <c r="L9" s="47" t="str">
        <f>VLOOKUP(K9,CC!$C$2:$D$95,2,FALSE)</f>
        <v>0302</v>
      </c>
      <c r="M9" s="15" t="s">
        <v>47</v>
      </c>
      <c r="N9" s="2" t="s">
        <v>110</v>
      </c>
      <c r="O9" s="5" t="str">
        <f>VLOOKUP(N9,UN!$C$1:$D$17,2,FALSE)</f>
        <v>03</v>
      </c>
      <c r="P9" s="2" t="s">
        <v>9</v>
      </c>
    </row>
    <row r="10" spans="1:16" x14ac:dyDescent="0.25">
      <c r="A10" s="1">
        <v>44937</v>
      </c>
      <c r="B10" s="2" t="s">
        <v>0</v>
      </c>
      <c r="C10" s="3">
        <v>4225</v>
      </c>
      <c r="D10" s="2" t="s">
        <v>1</v>
      </c>
      <c r="E10" s="2" t="s">
        <v>11</v>
      </c>
      <c r="F10" s="4"/>
      <c r="G10" s="5">
        <f t="shared" si="0"/>
        <v>1182229.1400000001</v>
      </c>
      <c r="H10" s="6">
        <v>833.73</v>
      </c>
      <c r="I10" s="5">
        <v>1418</v>
      </c>
      <c r="J10" s="2" t="s">
        <v>13</v>
      </c>
      <c r="K10" s="5" t="s">
        <v>203</v>
      </c>
      <c r="L10" s="47" t="str">
        <f>VLOOKUP(K10,CC!$C$2:$D$95,2,FALSE)</f>
        <v>0303</v>
      </c>
      <c r="M10" s="15" t="s">
        <v>47</v>
      </c>
      <c r="N10" s="2" t="s">
        <v>110</v>
      </c>
      <c r="O10" s="5" t="str">
        <f>VLOOKUP(N10,UN!$C$1:$D$17,2,FALSE)</f>
        <v>03</v>
      </c>
      <c r="P10" s="2" t="s">
        <v>9</v>
      </c>
    </row>
    <row r="11" spans="1:16" x14ac:dyDescent="0.25">
      <c r="A11" s="1">
        <v>44937</v>
      </c>
      <c r="B11" s="2" t="s">
        <v>0</v>
      </c>
      <c r="C11" s="3">
        <v>4226</v>
      </c>
      <c r="D11" s="2" t="s">
        <v>14</v>
      </c>
      <c r="E11" s="2" t="s">
        <v>11</v>
      </c>
      <c r="F11" s="4"/>
      <c r="G11" s="5">
        <f t="shared" si="0"/>
        <v>405192.78</v>
      </c>
      <c r="H11" s="6">
        <v>833.73</v>
      </c>
      <c r="I11" s="5">
        <v>486</v>
      </c>
      <c r="J11" s="2" t="s">
        <v>4</v>
      </c>
      <c r="K11" s="5" t="s">
        <v>172</v>
      </c>
      <c r="L11" s="47" t="str">
        <f>VLOOKUP(K11,CC!$C$2:$D$95,2,FALSE)</f>
        <v>0102</v>
      </c>
      <c r="M11" s="15" t="s">
        <v>44</v>
      </c>
      <c r="N11" s="2" t="s">
        <v>108</v>
      </c>
      <c r="O11" s="5" t="str">
        <f>VLOOKUP(N11,UN!$C$1:$D$17,2,FALSE)</f>
        <v>01</v>
      </c>
      <c r="P11" s="2" t="s">
        <v>9</v>
      </c>
    </row>
    <row r="12" spans="1:16" x14ac:dyDescent="0.25">
      <c r="A12" s="1">
        <v>44937</v>
      </c>
      <c r="B12" s="2" t="s">
        <v>0</v>
      </c>
      <c r="C12" s="3">
        <v>4226</v>
      </c>
      <c r="D12" s="2" t="s">
        <v>14</v>
      </c>
      <c r="E12" s="2" t="s">
        <v>11</v>
      </c>
      <c r="F12" s="4"/>
      <c r="G12" s="5">
        <f t="shared" si="0"/>
        <v>50857.53</v>
      </c>
      <c r="H12" s="6">
        <v>833.73</v>
      </c>
      <c r="I12" s="5">
        <v>61</v>
      </c>
      <c r="J12" s="2" t="s">
        <v>6</v>
      </c>
      <c r="K12" s="5" t="s">
        <v>179</v>
      </c>
      <c r="L12" s="47" t="str">
        <f>VLOOKUP(K12,CC!$C$2:$D$95,2,FALSE)</f>
        <v>0103</v>
      </c>
      <c r="M12" s="15" t="s">
        <v>44</v>
      </c>
      <c r="N12" s="2" t="s">
        <v>108</v>
      </c>
      <c r="O12" s="5" t="str">
        <f>VLOOKUP(N12,UN!$C$1:$D$17,2,FALSE)</f>
        <v>01</v>
      </c>
      <c r="P12" s="2" t="s">
        <v>9</v>
      </c>
    </row>
    <row r="13" spans="1:16" x14ac:dyDescent="0.25">
      <c r="A13" s="1">
        <v>44937</v>
      </c>
      <c r="B13" s="2" t="s">
        <v>0</v>
      </c>
      <c r="C13" s="3">
        <v>4226</v>
      </c>
      <c r="D13" s="2" t="s">
        <v>14</v>
      </c>
      <c r="E13" s="2" t="s">
        <v>11</v>
      </c>
      <c r="F13" s="4"/>
      <c r="G13" s="5">
        <f t="shared" si="0"/>
        <v>337660.65</v>
      </c>
      <c r="H13" s="6">
        <v>833.73</v>
      </c>
      <c r="I13" s="5">
        <v>405</v>
      </c>
      <c r="J13" s="2" t="s">
        <v>7</v>
      </c>
      <c r="K13" s="5" t="s">
        <v>200</v>
      </c>
      <c r="L13" s="47" t="str">
        <f>VLOOKUP(K13,CC!$C$2:$D$95,2,FALSE)</f>
        <v>0106</v>
      </c>
      <c r="M13" s="15" t="s">
        <v>44</v>
      </c>
      <c r="N13" s="2" t="s">
        <v>108</v>
      </c>
      <c r="O13" s="5" t="str">
        <f>VLOOKUP(N13,UN!$C$1:$D$17,2,FALSE)</f>
        <v>01</v>
      </c>
      <c r="P13" s="2" t="s">
        <v>9</v>
      </c>
    </row>
    <row r="14" spans="1:16" x14ac:dyDescent="0.25">
      <c r="A14" s="1">
        <v>44937</v>
      </c>
      <c r="B14" s="2" t="s">
        <v>0</v>
      </c>
      <c r="C14" s="3">
        <v>4227</v>
      </c>
      <c r="D14" s="2" t="s">
        <v>14</v>
      </c>
      <c r="E14" s="2" t="s">
        <v>11</v>
      </c>
      <c r="F14" s="4"/>
      <c r="G14" s="5">
        <f t="shared" si="0"/>
        <v>1125535.5</v>
      </c>
      <c r="H14" s="6">
        <v>833.73</v>
      </c>
      <c r="I14" s="5">
        <v>1350</v>
      </c>
      <c r="J14" s="2" t="s">
        <v>12</v>
      </c>
      <c r="K14" s="5" t="s">
        <v>208</v>
      </c>
      <c r="L14" s="47" t="str">
        <f>VLOOKUP(K14,CC!$C$2:$D$95,2,FALSE)</f>
        <v>0302</v>
      </c>
      <c r="M14" s="15" t="s">
        <v>47</v>
      </c>
      <c r="N14" s="2" t="s">
        <v>110</v>
      </c>
      <c r="O14" s="5" t="str">
        <f>VLOOKUP(N14,UN!$C$1:$D$17,2,FALSE)</f>
        <v>03</v>
      </c>
      <c r="P14" s="2" t="s">
        <v>9</v>
      </c>
    </row>
    <row r="15" spans="1:16" x14ac:dyDescent="0.25">
      <c r="A15" s="1">
        <v>44937</v>
      </c>
      <c r="B15" s="2" t="s">
        <v>0</v>
      </c>
      <c r="C15" s="3">
        <v>4227</v>
      </c>
      <c r="D15" s="2" t="s">
        <v>14</v>
      </c>
      <c r="E15" s="2" t="s">
        <v>11</v>
      </c>
      <c r="F15" s="4"/>
      <c r="G15" s="5">
        <f t="shared" si="0"/>
        <v>618627.66</v>
      </c>
      <c r="H15" s="6">
        <v>833.73</v>
      </c>
      <c r="I15" s="5">
        <v>742</v>
      </c>
      <c r="J15" s="2" t="s">
        <v>13</v>
      </c>
      <c r="K15" s="5" t="s">
        <v>203</v>
      </c>
      <c r="L15" s="47" t="str">
        <f>VLOOKUP(K15,CC!$C$2:$D$95,2,FALSE)</f>
        <v>0303</v>
      </c>
      <c r="M15" s="15" t="s">
        <v>47</v>
      </c>
      <c r="N15" s="2" t="s">
        <v>110</v>
      </c>
      <c r="O15" s="5" t="str">
        <f>VLOOKUP(N15,UN!$C$1:$D$17,2,FALSE)</f>
        <v>03</v>
      </c>
      <c r="P15" s="2" t="s">
        <v>9</v>
      </c>
    </row>
    <row r="16" spans="1:16" x14ac:dyDescent="0.25">
      <c r="A16" s="1">
        <v>44937</v>
      </c>
      <c r="B16" s="2" t="s">
        <v>0</v>
      </c>
      <c r="C16" s="3">
        <v>4228</v>
      </c>
      <c r="D16" s="2" t="s">
        <v>1</v>
      </c>
      <c r="E16" s="2" t="s">
        <v>15</v>
      </c>
      <c r="F16" s="4"/>
      <c r="G16" s="5">
        <f t="shared" si="0"/>
        <v>2633753.0699999998</v>
      </c>
      <c r="H16" s="6">
        <v>833.73</v>
      </c>
      <c r="I16" s="5">
        <v>3159</v>
      </c>
      <c r="J16" s="2" t="s">
        <v>10</v>
      </c>
      <c r="K16" s="5" t="s">
        <v>388</v>
      </c>
      <c r="L16" s="47" t="str">
        <f>VLOOKUP(K16,CC!$C$2:$D$95,2,FALSE)</f>
        <v>0502</v>
      </c>
      <c r="M16" s="15" t="s">
        <v>45</v>
      </c>
      <c r="N16" s="2" t="s">
        <v>150</v>
      </c>
      <c r="O16" s="5" t="str">
        <f>VLOOKUP(N16,UN!$C$1:$D$17,2,FALSE)</f>
        <v>05</v>
      </c>
      <c r="P16" s="2" t="s">
        <v>49</v>
      </c>
    </row>
    <row r="17" spans="1:16" x14ac:dyDescent="0.25">
      <c r="A17" s="1">
        <v>44937</v>
      </c>
      <c r="B17" s="2" t="s">
        <v>0</v>
      </c>
      <c r="C17" s="3">
        <v>4229</v>
      </c>
      <c r="D17" s="2" t="s">
        <v>1</v>
      </c>
      <c r="E17" s="2" t="s">
        <v>16</v>
      </c>
      <c r="F17" s="4"/>
      <c r="G17" s="5">
        <f t="shared" si="0"/>
        <v>1410671.16</v>
      </c>
      <c r="H17" s="6">
        <v>833.73</v>
      </c>
      <c r="I17" s="5">
        <v>1692</v>
      </c>
      <c r="J17" s="2" t="s">
        <v>4</v>
      </c>
      <c r="K17" s="5" t="s">
        <v>172</v>
      </c>
      <c r="L17" s="47" t="str">
        <f>VLOOKUP(K17,CC!$C$2:$D$95,2,FALSE)</f>
        <v>0102</v>
      </c>
      <c r="M17" s="15" t="s">
        <v>44</v>
      </c>
      <c r="N17" s="2" t="s">
        <v>108</v>
      </c>
      <c r="O17" s="5" t="str">
        <f>VLOOKUP(N17,UN!$C$1:$D$17,2,FALSE)</f>
        <v>01</v>
      </c>
      <c r="P17" s="2" t="s">
        <v>9</v>
      </c>
    </row>
    <row r="18" spans="1:16" x14ac:dyDescent="0.25">
      <c r="A18" s="1">
        <v>44937</v>
      </c>
      <c r="B18" s="2" t="s">
        <v>0</v>
      </c>
      <c r="C18" s="3">
        <v>4229</v>
      </c>
      <c r="D18" s="2" t="s">
        <v>1</v>
      </c>
      <c r="E18" s="2" t="s">
        <v>16</v>
      </c>
      <c r="F18" s="4"/>
      <c r="G18" s="5">
        <f t="shared" si="0"/>
        <v>92544.03</v>
      </c>
      <c r="H18" s="6">
        <v>833.73</v>
      </c>
      <c r="I18" s="5">
        <v>111</v>
      </c>
      <c r="J18" s="2" t="s">
        <v>6</v>
      </c>
      <c r="K18" s="5" t="s">
        <v>179</v>
      </c>
      <c r="L18" s="47" t="str">
        <f>VLOOKUP(K18,CC!$C$2:$D$95,2,FALSE)</f>
        <v>0103</v>
      </c>
      <c r="M18" s="15" t="s">
        <v>44</v>
      </c>
      <c r="N18" s="2" t="s">
        <v>108</v>
      </c>
      <c r="O18" s="5" t="str">
        <f>VLOOKUP(N18,UN!$C$1:$D$17,2,FALSE)</f>
        <v>01</v>
      </c>
      <c r="P18" s="2" t="s">
        <v>9</v>
      </c>
    </row>
    <row r="19" spans="1:16" x14ac:dyDescent="0.25">
      <c r="A19" s="1">
        <v>44937</v>
      </c>
      <c r="B19" s="2" t="s">
        <v>0</v>
      </c>
      <c r="C19" s="3">
        <v>4230</v>
      </c>
      <c r="D19" s="2" t="s">
        <v>1</v>
      </c>
      <c r="E19" s="2" t="s">
        <v>16</v>
      </c>
      <c r="F19" s="4"/>
      <c r="G19" s="5">
        <f t="shared" si="0"/>
        <v>1056335.9099999999</v>
      </c>
      <c r="H19" s="6">
        <v>833.73</v>
      </c>
      <c r="I19" s="5">
        <v>1267</v>
      </c>
      <c r="J19" s="2" t="s">
        <v>12</v>
      </c>
      <c r="K19" s="5" t="s">
        <v>208</v>
      </c>
      <c r="L19" s="47" t="str">
        <f>VLOOKUP(K19,CC!$C$2:$D$95,2,FALSE)</f>
        <v>0302</v>
      </c>
      <c r="M19" s="15" t="s">
        <v>47</v>
      </c>
      <c r="N19" s="2" t="s">
        <v>110</v>
      </c>
      <c r="O19" s="5" t="str">
        <f>VLOOKUP(N19,UN!$C$1:$D$17,2,FALSE)</f>
        <v>03</v>
      </c>
      <c r="P19" s="2" t="s">
        <v>9</v>
      </c>
    </row>
    <row r="20" spans="1:16" x14ac:dyDescent="0.25">
      <c r="A20" s="1">
        <v>44938</v>
      </c>
      <c r="B20" s="2" t="s">
        <v>0</v>
      </c>
      <c r="C20" s="3">
        <v>4231</v>
      </c>
      <c r="D20" s="2" t="s">
        <v>1</v>
      </c>
      <c r="E20" s="2" t="s">
        <v>17</v>
      </c>
      <c r="F20" s="4"/>
      <c r="G20" s="5">
        <f t="shared" si="0"/>
        <v>1191441.81</v>
      </c>
      <c r="H20" s="6">
        <v>825.67</v>
      </c>
      <c r="I20" s="5">
        <v>1443</v>
      </c>
      <c r="J20" s="2" t="s">
        <v>10</v>
      </c>
      <c r="K20" s="5" t="s">
        <v>388</v>
      </c>
      <c r="L20" s="47" t="str">
        <f>VLOOKUP(K20,CC!$C$2:$D$95,2,FALSE)</f>
        <v>0502</v>
      </c>
      <c r="M20" s="15" t="s">
        <v>45</v>
      </c>
      <c r="N20" s="2" t="s">
        <v>150</v>
      </c>
      <c r="O20" s="5" t="str">
        <f>VLOOKUP(N20,UN!$C$1:$D$17,2,FALSE)</f>
        <v>05</v>
      </c>
      <c r="P20" s="2" t="s">
        <v>49</v>
      </c>
    </row>
    <row r="21" spans="1:16" x14ac:dyDescent="0.25">
      <c r="A21" s="1">
        <v>44938</v>
      </c>
      <c r="B21" s="2" t="s">
        <v>0</v>
      </c>
      <c r="C21" s="3">
        <v>4231</v>
      </c>
      <c r="D21" s="8" t="s">
        <v>1</v>
      </c>
      <c r="E21" s="2" t="s">
        <v>17</v>
      </c>
      <c r="F21" s="4"/>
      <c r="G21" s="5">
        <f t="shared" si="0"/>
        <v>372377.17</v>
      </c>
      <c r="H21" s="6">
        <v>825.67</v>
      </c>
      <c r="I21" s="5">
        <v>451</v>
      </c>
      <c r="J21" s="2" t="s">
        <v>8</v>
      </c>
      <c r="K21" s="5" t="s">
        <v>391</v>
      </c>
      <c r="L21" s="47" t="str">
        <f>VLOOKUP(K21,CC!$C$2:$D$95,2,FALSE)</f>
        <v>0506</v>
      </c>
      <c r="M21" s="15" t="s">
        <v>45</v>
      </c>
      <c r="N21" s="2" t="s">
        <v>150</v>
      </c>
      <c r="O21" s="5" t="str">
        <f>VLOOKUP(N21,UN!$C$1:$D$17,2,FALSE)</f>
        <v>05</v>
      </c>
      <c r="P21" s="2" t="s">
        <v>49</v>
      </c>
    </row>
    <row r="22" spans="1:16" x14ac:dyDescent="0.25">
      <c r="A22" s="1">
        <v>44938</v>
      </c>
      <c r="B22" s="2" t="s">
        <v>0</v>
      </c>
      <c r="C22" s="3">
        <v>4232</v>
      </c>
      <c r="D22" s="8" t="s">
        <v>1</v>
      </c>
      <c r="E22" s="2" t="s">
        <v>17</v>
      </c>
      <c r="F22" s="4"/>
      <c r="G22" s="5">
        <f t="shared" si="0"/>
        <v>430999.74</v>
      </c>
      <c r="H22" s="6">
        <v>825.67</v>
      </c>
      <c r="I22" s="5">
        <v>522</v>
      </c>
      <c r="J22" s="2" t="s">
        <v>4</v>
      </c>
      <c r="K22" s="5" t="s">
        <v>172</v>
      </c>
      <c r="L22" s="47" t="str">
        <f>VLOOKUP(K22,CC!$C$2:$D$95,2,FALSE)</f>
        <v>0102</v>
      </c>
      <c r="M22" s="15" t="s">
        <v>44</v>
      </c>
      <c r="N22" s="2" t="s">
        <v>108</v>
      </c>
      <c r="O22" s="5" t="str">
        <f>VLOOKUP(N22,UN!$C$1:$D$17,2,FALSE)</f>
        <v>01</v>
      </c>
      <c r="P22" s="2" t="s">
        <v>9</v>
      </c>
    </row>
    <row r="23" spans="1:16" x14ac:dyDescent="0.25">
      <c r="A23" s="1">
        <v>44938</v>
      </c>
      <c r="B23" s="2" t="s">
        <v>0</v>
      </c>
      <c r="C23" s="3">
        <v>4232</v>
      </c>
      <c r="D23" s="8" t="s">
        <v>1</v>
      </c>
      <c r="E23" s="2" t="s">
        <v>17</v>
      </c>
      <c r="F23" s="4"/>
      <c r="G23" s="5">
        <f t="shared" si="0"/>
        <v>185775.75</v>
      </c>
      <c r="H23" s="6">
        <v>825.67</v>
      </c>
      <c r="I23" s="5">
        <v>225</v>
      </c>
      <c r="J23" s="2" t="s">
        <v>6</v>
      </c>
      <c r="K23" s="5" t="s">
        <v>179</v>
      </c>
      <c r="L23" s="47" t="str">
        <f>VLOOKUP(K23,CC!$C$2:$D$95,2,FALSE)</f>
        <v>0103</v>
      </c>
      <c r="M23" s="15" t="s">
        <v>44</v>
      </c>
      <c r="N23" s="2" t="s">
        <v>108</v>
      </c>
      <c r="O23" s="5" t="str">
        <f>VLOOKUP(N23,UN!$C$1:$D$17,2,FALSE)</f>
        <v>01</v>
      </c>
      <c r="P23" s="2" t="s">
        <v>9</v>
      </c>
    </row>
    <row r="24" spans="1:16" x14ac:dyDescent="0.25">
      <c r="A24" s="1">
        <v>44938</v>
      </c>
      <c r="B24" s="2" t="s">
        <v>0</v>
      </c>
      <c r="C24" s="3">
        <v>4232</v>
      </c>
      <c r="D24" s="8" t="s">
        <v>1</v>
      </c>
      <c r="E24" s="2" t="s">
        <v>17</v>
      </c>
      <c r="F24" s="4"/>
      <c r="G24" s="5">
        <f t="shared" si="0"/>
        <v>183571.21110000001</v>
      </c>
      <c r="H24" s="6">
        <v>825.67</v>
      </c>
      <c r="I24" s="5">
        <v>222.33</v>
      </c>
      <c r="J24" s="2" t="s">
        <v>7</v>
      </c>
      <c r="K24" s="5" t="s">
        <v>200</v>
      </c>
      <c r="L24" s="47" t="str">
        <f>VLOOKUP(K24,CC!$C$2:$D$95,2,FALSE)</f>
        <v>0106</v>
      </c>
      <c r="M24" s="15" t="s">
        <v>44</v>
      </c>
      <c r="N24" s="2" t="s">
        <v>108</v>
      </c>
      <c r="O24" s="5" t="str">
        <f>VLOOKUP(N24,UN!$C$1:$D$17,2,FALSE)</f>
        <v>01</v>
      </c>
      <c r="P24" s="2" t="s">
        <v>9</v>
      </c>
    </row>
    <row r="25" spans="1:16" x14ac:dyDescent="0.25">
      <c r="A25" s="1">
        <v>44938</v>
      </c>
      <c r="B25" s="2" t="s">
        <v>0</v>
      </c>
      <c r="C25" s="3">
        <v>4233</v>
      </c>
      <c r="D25" s="8" t="s">
        <v>1</v>
      </c>
      <c r="E25" s="2" t="s">
        <v>18</v>
      </c>
      <c r="F25" s="4"/>
      <c r="G25" s="5">
        <f t="shared" si="0"/>
        <v>1486206</v>
      </c>
      <c r="H25" s="6">
        <v>825.67</v>
      </c>
      <c r="I25" s="5">
        <v>1800</v>
      </c>
      <c r="J25" s="2" t="s">
        <v>12</v>
      </c>
      <c r="K25" s="5" t="s">
        <v>208</v>
      </c>
      <c r="L25" s="47" t="str">
        <f>VLOOKUP(K25,CC!$C$2:$D$95,2,FALSE)</f>
        <v>0302</v>
      </c>
      <c r="M25" s="15" t="s">
        <v>47</v>
      </c>
      <c r="N25" s="2" t="s">
        <v>110</v>
      </c>
      <c r="O25" s="5" t="str">
        <f>VLOOKUP(N25,UN!$C$1:$D$17,2,FALSE)</f>
        <v>03</v>
      </c>
      <c r="P25" s="2" t="s">
        <v>9</v>
      </c>
    </row>
    <row r="26" spans="1:16" x14ac:dyDescent="0.25">
      <c r="A26" s="1">
        <v>44938</v>
      </c>
      <c r="B26" s="2" t="s">
        <v>0</v>
      </c>
      <c r="C26" s="3">
        <v>4234</v>
      </c>
      <c r="D26" s="8" t="s">
        <v>1</v>
      </c>
      <c r="E26" s="2" t="s">
        <v>19</v>
      </c>
      <c r="F26" s="4"/>
      <c r="G26" s="5">
        <f t="shared" si="0"/>
        <v>1100750.2172000001</v>
      </c>
      <c r="H26" s="6">
        <v>825.67</v>
      </c>
      <c r="I26" s="5">
        <v>1333.16</v>
      </c>
      <c r="J26" s="2" t="s">
        <v>12</v>
      </c>
      <c r="K26" s="5" t="s">
        <v>208</v>
      </c>
      <c r="L26" s="47" t="str">
        <f>VLOOKUP(K26,CC!$C$2:$D$95,2,FALSE)</f>
        <v>0302</v>
      </c>
      <c r="M26" s="15" t="s">
        <v>47</v>
      </c>
      <c r="N26" s="2" t="s">
        <v>110</v>
      </c>
      <c r="O26" s="5" t="str">
        <f>VLOOKUP(N26,UN!$C$1:$D$17,2,FALSE)</f>
        <v>03</v>
      </c>
      <c r="P26" s="2" t="s">
        <v>9</v>
      </c>
    </row>
    <row r="27" spans="1:16" x14ac:dyDescent="0.25">
      <c r="A27" s="1">
        <v>44938</v>
      </c>
      <c r="B27" s="2" t="s">
        <v>0</v>
      </c>
      <c r="C27" s="3">
        <v>4234</v>
      </c>
      <c r="D27" s="2" t="s">
        <v>1</v>
      </c>
      <c r="E27" s="2" t="s">
        <v>19</v>
      </c>
      <c r="F27" s="9"/>
      <c r="G27" s="5">
        <f t="shared" si="0"/>
        <v>1413547.04</v>
      </c>
      <c r="H27" s="6">
        <v>825.67</v>
      </c>
      <c r="I27" s="10">
        <v>1712</v>
      </c>
      <c r="J27" s="2" t="s">
        <v>13</v>
      </c>
      <c r="K27" s="10" t="s">
        <v>203</v>
      </c>
      <c r="L27" s="47" t="str">
        <f>VLOOKUP(K27,CC!$C$2:$D$95,2,FALSE)</f>
        <v>0303</v>
      </c>
      <c r="M27" s="15" t="s">
        <v>47</v>
      </c>
      <c r="N27" s="2" t="s">
        <v>110</v>
      </c>
      <c r="O27" s="5" t="str">
        <f>VLOOKUP(N27,UN!$C$1:$D$17,2,FALSE)</f>
        <v>03</v>
      </c>
      <c r="P27" s="2" t="s">
        <v>9</v>
      </c>
    </row>
    <row r="28" spans="1:16" x14ac:dyDescent="0.25">
      <c r="A28" s="1">
        <v>44938</v>
      </c>
      <c r="B28" s="2" t="s">
        <v>0</v>
      </c>
      <c r="C28" s="3">
        <v>4235</v>
      </c>
      <c r="D28" s="2" t="s">
        <v>1</v>
      </c>
      <c r="E28" s="2" t="s">
        <v>20</v>
      </c>
      <c r="F28" s="9"/>
      <c r="G28" s="5">
        <f t="shared" si="0"/>
        <v>1044472.5499999999</v>
      </c>
      <c r="H28" s="6">
        <v>825.67</v>
      </c>
      <c r="I28" s="10">
        <v>1265</v>
      </c>
      <c r="J28" s="2" t="s">
        <v>4</v>
      </c>
      <c r="K28" s="5" t="s">
        <v>172</v>
      </c>
      <c r="L28" s="47" t="str">
        <f>VLOOKUP(K28,CC!$C$2:$D$95,2,FALSE)</f>
        <v>0102</v>
      </c>
      <c r="M28" s="15" t="s">
        <v>44</v>
      </c>
      <c r="N28" s="2" t="s">
        <v>108</v>
      </c>
      <c r="O28" s="5" t="str">
        <f>VLOOKUP(N28,UN!$C$1:$D$17,2,FALSE)</f>
        <v>01</v>
      </c>
      <c r="P28" s="2" t="s">
        <v>9</v>
      </c>
    </row>
    <row r="29" spans="1:16" x14ac:dyDescent="0.25">
      <c r="A29" s="1">
        <v>44938</v>
      </c>
      <c r="B29" s="2" t="s">
        <v>0</v>
      </c>
      <c r="C29" s="3">
        <v>4235</v>
      </c>
      <c r="D29" s="2" t="s">
        <v>1</v>
      </c>
      <c r="E29" s="2" t="s">
        <v>20</v>
      </c>
      <c r="F29" s="4"/>
      <c r="G29" s="5">
        <f t="shared" si="0"/>
        <v>350909.75</v>
      </c>
      <c r="H29" s="6">
        <v>825.67</v>
      </c>
      <c r="I29" s="5">
        <v>425</v>
      </c>
      <c r="J29" s="2" t="s">
        <v>6</v>
      </c>
      <c r="K29" s="5" t="s">
        <v>179</v>
      </c>
      <c r="L29" s="47" t="str">
        <f>VLOOKUP(K29,CC!$C$2:$D$95,2,FALSE)</f>
        <v>0103</v>
      </c>
      <c r="M29" s="15" t="s">
        <v>44</v>
      </c>
      <c r="N29" s="2" t="s">
        <v>108</v>
      </c>
      <c r="O29" s="5" t="str">
        <f>VLOOKUP(N29,UN!$C$1:$D$17,2,FALSE)</f>
        <v>01</v>
      </c>
      <c r="P29" s="2" t="s">
        <v>9</v>
      </c>
    </row>
    <row r="30" spans="1:16" x14ac:dyDescent="0.25">
      <c r="A30" s="1">
        <v>44938</v>
      </c>
      <c r="B30" s="2" t="s">
        <v>0</v>
      </c>
      <c r="C30" s="3">
        <v>4235</v>
      </c>
      <c r="D30" s="2" t="s">
        <v>1</v>
      </c>
      <c r="E30" s="2" t="s">
        <v>20</v>
      </c>
      <c r="F30" s="4"/>
      <c r="G30" s="5">
        <f t="shared" si="0"/>
        <v>383110.88</v>
      </c>
      <c r="H30" s="6">
        <v>825.67</v>
      </c>
      <c r="I30" s="5">
        <v>464</v>
      </c>
      <c r="J30" s="2" t="s">
        <v>7</v>
      </c>
      <c r="K30" s="5" t="s">
        <v>200</v>
      </c>
      <c r="L30" s="47" t="str">
        <f>VLOOKUP(K30,CC!$C$2:$D$95,2,FALSE)</f>
        <v>0106</v>
      </c>
      <c r="M30" s="15" t="s">
        <v>44</v>
      </c>
      <c r="N30" s="2" t="s">
        <v>108</v>
      </c>
      <c r="O30" s="5" t="str">
        <f>VLOOKUP(N30,UN!$C$1:$D$17,2,FALSE)</f>
        <v>01</v>
      </c>
      <c r="P30" s="2" t="s">
        <v>9</v>
      </c>
    </row>
    <row r="31" spans="1:16" x14ac:dyDescent="0.25">
      <c r="A31" s="1">
        <v>44938</v>
      </c>
      <c r="B31" s="2" t="s">
        <v>0</v>
      </c>
      <c r="C31" s="3">
        <v>4236</v>
      </c>
      <c r="D31" s="2" t="s">
        <v>1</v>
      </c>
      <c r="E31" s="2" t="s">
        <v>21</v>
      </c>
      <c r="F31" s="4" t="s">
        <v>22</v>
      </c>
      <c r="G31" s="5">
        <f t="shared" si="0"/>
        <v>1149897</v>
      </c>
      <c r="H31" s="6">
        <v>805.25</v>
      </c>
      <c r="I31" s="5">
        <v>1428</v>
      </c>
      <c r="J31" s="2" t="s">
        <v>4</v>
      </c>
      <c r="K31" s="5" t="s">
        <v>172</v>
      </c>
      <c r="L31" s="47" t="str">
        <f>VLOOKUP(K31,CC!$C$2:$D$95,2,FALSE)</f>
        <v>0102</v>
      </c>
      <c r="M31" s="15" t="s">
        <v>44</v>
      </c>
      <c r="N31" s="2" t="s">
        <v>108</v>
      </c>
      <c r="O31" s="5" t="str">
        <f>VLOOKUP(N31,UN!$C$1:$D$17,2,FALSE)</f>
        <v>01</v>
      </c>
      <c r="P31" s="2" t="s">
        <v>9</v>
      </c>
    </row>
    <row r="32" spans="1:16" x14ac:dyDescent="0.25">
      <c r="A32" s="1">
        <v>44938</v>
      </c>
      <c r="B32" s="2" t="s">
        <v>0</v>
      </c>
      <c r="C32" s="3">
        <v>4236</v>
      </c>
      <c r="D32" s="8" t="s">
        <v>1</v>
      </c>
      <c r="E32" s="2" t="s">
        <v>21</v>
      </c>
      <c r="F32" s="4" t="s">
        <v>22</v>
      </c>
      <c r="G32" s="5">
        <f t="shared" si="0"/>
        <v>287474.25</v>
      </c>
      <c r="H32" s="6">
        <v>805.25</v>
      </c>
      <c r="I32" s="5">
        <v>357</v>
      </c>
      <c r="J32" s="2" t="s">
        <v>6</v>
      </c>
      <c r="K32" s="5" t="s">
        <v>179</v>
      </c>
      <c r="L32" s="47" t="str">
        <f>VLOOKUP(K32,CC!$C$2:$D$95,2,FALSE)</f>
        <v>0103</v>
      </c>
      <c r="M32" s="15" t="s">
        <v>44</v>
      </c>
      <c r="N32" s="2" t="s">
        <v>108</v>
      </c>
      <c r="O32" s="5" t="str">
        <f>VLOOKUP(N32,UN!$C$1:$D$17,2,FALSE)</f>
        <v>01</v>
      </c>
      <c r="P32" s="2" t="s">
        <v>9</v>
      </c>
    </row>
    <row r="33" spans="1:16" x14ac:dyDescent="0.25">
      <c r="A33" s="1">
        <v>44938</v>
      </c>
      <c r="B33" s="2" t="s">
        <v>0</v>
      </c>
      <c r="C33" s="3">
        <v>4236</v>
      </c>
      <c r="D33" s="8" t="s">
        <v>1</v>
      </c>
      <c r="E33" s="2" t="s">
        <v>21</v>
      </c>
      <c r="F33" s="4" t="s">
        <v>22</v>
      </c>
      <c r="G33" s="5">
        <f t="shared" si="0"/>
        <v>563675</v>
      </c>
      <c r="H33" s="6">
        <v>805.25</v>
      </c>
      <c r="I33" s="5">
        <v>700</v>
      </c>
      <c r="J33" s="2" t="s">
        <v>7</v>
      </c>
      <c r="K33" s="5" t="s">
        <v>200</v>
      </c>
      <c r="L33" s="47" t="str">
        <f>VLOOKUP(K33,CC!$C$2:$D$95,2,FALSE)</f>
        <v>0106</v>
      </c>
      <c r="M33" s="15" t="s">
        <v>44</v>
      </c>
      <c r="N33" s="2" t="s">
        <v>108</v>
      </c>
      <c r="O33" s="5" t="str">
        <f>VLOOKUP(N33,UN!$C$1:$D$17,2,FALSE)</f>
        <v>01</v>
      </c>
      <c r="P33" s="2" t="s">
        <v>9</v>
      </c>
    </row>
    <row r="34" spans="1:16" x14ac:dyDescent="0.25">
      <c r="A34" s="1">
        <v>44938</v>
      </c>
      <c r="B34" s="2" t="s">
        <v>0</v>
      </c>
      <c r="C34" s="3">
        <v>4237</v>
      </c>
      <c r="D34" s="8" t="s">
        <v>1</v>
      </c>
      <c r="E34" s="2" t="s">
        <v>23</v>
      </c>
      <c r="F34" s="4" t="s">
        <v>22</v>
      </c>
      <c r="G34" s="5">
        <f t="shared" si="0"/>
        <v>1109700.48</v>
      </c>
      <c r="H34" s="6">
        <v>825.67</v>
      </c>
      <c r="I34" s="5">
        <v>1344</v>
      </c>
      <c r="J34" s="2" t="s">
        <v>4</v>
      </c>
      <c r="K34" s="5" t="s">
        <v>172</v>
      </c>
      <c r="L34" s="47" t="str">
        <f>VLOOKUP(K34,CC!$C$2:$D$95,2,FALSE)</f>
        <v>0102</v>
      </c>
      <c r="M34" s="15" t="s">
        <v>44</v>
      </c>
      <c r="N34" s="2" t="s">
        <v>108</v>
      </c>
      <c r="O34" s="5" t="str">
        <f>VLOOKUP(N34,UN!$C$1:$D$17,2,FALSE)</f>
        <v>01</v>
      </c>
      <c r="P34" s="2" t="s">
        <v>9</v>
      </c>
    </row>
    <row r="35" spans="1:16" x14ac:dyDescent="0.25">
      <c r="A35" s="1">
        <v>44938</v>
      </c>
      <c r="B35" s="2" t="s">
        <v>0</v>
      </c>
      <c r="C35" s="3">
        <v>4237</v>
      </c>
      <c r="D35" s="2" t="s">
        <v>1</v>
      </c>
      <c r="E35" s="2" t="s">
        <v>23</v>
      </c>
      <c r="F35" s="4" t="s">
        <v>22</v>
      </c>
      <c r="G35" s="5">
        <f t="shared" si="0"/>
        <v>584574.36</v>
      </c>
      <c r="H35" s="6">
        <v>825.67</v>
      </c>
      <c r="I35" s="5">
        <v>708</v>
      </c>
      <c r="J35" s="2" t="s">
        <v>6</v>
      </c>
      <c r="K35" s="5" t="s">
        <v>179</v>
      </c>
      <c r="L35" s="47" t="str">
        <f>VLOOKUP(K35,CC!$C$2:$D$95,2,FALSE)</f>
        <v>0103</v>
      </c>
      <c r="M35" s="15" t="s">
        <v>44</v>
      </c>
      <c r="N35" s="2" t="s">
        <v>108</v>
      </c>
      <c r="O35" s="5" t="str">
        <f>VLOOKUP(N35,UN!$C$1:$D$17,2,FALSE)</f>
        <v>01</v>
      </c>
      <c r="P35" s="2" t="s">
        <v>9</v>
      </c>
    </row>
    <row r="36" spans="1:16" x14ac:dyDescent="0.25">
      <c r="A36" s="1">
        <v>44938</v>
      </c>
      <c r="B36" s="2" t="s">
        <v>0</v>
      </c>
      <c r="C36" s="3">
        <v>4237</v>
      </c>
      <c r="D36" s="2" t="s">
        <v>1</v>
      </c>
      <c r="E36" s="2" t="s">
        <v>23</v>
      </c>
      <c r="F36" s="4" t="s">
        <v>22</v>
      </c>
      <c r="G36" s="5">
        <f t="shared" si="0"/>
        <v>369900.16</v>
      </c>
      <c r="H36" s="6">
        <v>825.67</v>
      </c>
      <c r="I36" s="5">
        <v>448</v>
      </c>
      <c r="J36" s="2" t="s">
        <v>7</v>
      </c>
      <c r="K36" s="5" t="s">
        <v>200</v>
      </c>
      <c r="L36" s="47" t="str">
        <f>VLOOKUP(K36,CC!$C$2:$D$95,2,FALSE)</f>
        <v>0106</v>
      </c>
      <c r="M36" s="15" t="s">
        <v>44</v>
      </c>
      <c r="N36" s="2" t="s">
        <v>108</v>
      </c>
      <c r="O36" s="5" t="str">
        <f>VLOOKUP(N36,UN!$C$1:$D$17,2,FALSE)</f>
        <v>01</v>
      </c>
      <c r="P36" s="2" t="s">
        <v>9</v>
      </c>
    </row>
    <row r="37" spans="1:16" x14ac:dyDescent="0.25">
      <c r="A37" s="1">
        <v>44938</v>
      </c>
      <c r="B37" s="2" t="s">
        <v>0</v>
      </c>
      <c r="C37" s="3">
        <v>4238</v>
      </c>
      <c r="D37" s="2" t="s">
        <v>1</v>
      </c>
      <c r="E37" s="2" t="s">
        <v>24</v>
      </c>
      <c r="F37" s="4"/>
      <c r="G37" s="5">
        <f t="shared" si="0"/>
        <v>851775</v>
      </c>
      <c r="H37" s="6">
        <v>831</v>
      </c>
      <c r="I37" s="5">
        <v>1025</v>
      </c>
      <c r="J37" s="2" t="s">
        <v>4</v>
      </c>
      <c r="K37" s="5" t="s">
        <v>172</v>
      </c>
      <c r="L37" s="47" t="str">
        <f>VLOOKUP(K37,CC!$C$2:$D$95,2,FALSE)</f>
        <v>0102</v>
      </c>
      <c r="M37" s="15" t="s">
        <v>44</v>
      </c>
      <c r="N37" s="2" t="s">
        <v>108</v>
      </c>
      <c r="O37" s="5" t="str">
        <f>VLOOKUP(N37,UN!$C$1:$D$17,2,FALSE)</f>
        <v>01</v>
      </c>
      <c r="P37" s="2" t="s">
        <v>9</v>
      </c>
    </row>
    <row r="38" spans="1:16" x14ac:dyDescent="0.25">
      <c r="A38" s="1">
        <v>44938</v>
      </c>
      <c r="B38" s="2" t="s">
        <v>0</v>
      </c>
      <c r="C38" s="3">
        <v>4238</v>
      </c>
      <c r="D38" s="2" t="s">
        <v>1</v>
      </c>
      <c r="E38" s="2" t="s">
        <v>24</v>
      </c>
      <c r="F38" s="4"/>
      <c r="G38" s="5">
        <f t="shared" si="0"/>
        <v>274230</v>
      </c>
      <c r="H38" s="6">
        <v>831</v>
      </c>
      <c r="I38" s="5">
        <v>330</v>
      </c>
      <c r="J38" s="2" t="s">
        <v>6</v>
      </c>
      <c r="K38" s="5" t="s">
        <v>179</v>
      </c>
      <c r="L38" s="47" t="str">
        <f>VLOOKUP(K38,CC!$C$2:$D$95,2,FALSE)</f>
        <v>0103</v>
      </c>
      <c r="M38" s="15" t="s">
        <v>44</v>
      </c>
      <c r="N38" s="2" t="s">
        <v>108</v>
      </c>
      <c r="O38" s="5" t="str">
        <f>VLOOKUP(N38,UN!$C$1:$D$17,2,FALSE)</f>
        <v>01</v>
      </c>
      <c r="P38" s="2" t="s">
        <v>9</v>
      </c>
    </row>
    <row r="39" spans="1:16" x14ac:dyDescent="0.25">
      <c r="A39" s="1">
        <v>44938</v>
      </c>
      <c r="B39" s="2" t="s">
        <v>0</v>
      </c>
      <c r="C39" s="3">
        <v>4238</v>
      </c>
      <c r="D39" s="2" t="s">
        <v>1</v>
      </c>
      <c r="E39" s="2" t="s">
        <v>24</v>
      </c>
      <c r="F39" s="4"/>
      <c r="G39" s="5">
        <f t="shared" si="0"/>
        <v>194454</v>
      </c>
      <c r="H39" s="6">
        <v>831</v>
      </c>
      <c r="I39" s="5">
        <v>234</v>
      </c>
      <c r="J39" s="2" t="s">
        <v>7</v>
      </c>
      <c r="K39" s="5" t="s">
        <v>200</v>
      </c>
      <c r="L39" s="47" t="str">
        <f>VLOOKUP(K39,CC!$C$2:$D$95,2,FALSE)</f>
        <v>0106</v>
      </c>
      <c r="M39" s="15" t="s">
        <v>44</v>
      </c>
      <c r="N39" s="2" t="s">
        <v>108</v>
      </c>
      <c r="O39" s="5" t="str">
        <f>VLOOKUP(N39,UN!$C$1:$D$17,2,FALSE)</f>
        <v>01</v>
      </c>
      <c r="P39" s="2" t="s">
        <v>9</v>
      </c>
    </row>
    <row r="40" spans="1:16" x14ac:dyDescent="0.25">
      <c r="A40" s="1">
        <v>44938</v>
      </c>
      <c r="B40" s="2" t="s">
        <v>0</v>
      </c>
      <c r="C40" s="3">
        <v>4239</v>
      </c>
      <c r="D40" s="2" t="s">
        <v>1</v>
      </c>
      <c r="E40" s="2" t="s">
        <v>24</v>
      </c>
      <c r="F40" s="4"/>
      <c r="G40" s="5">
        <f t="shared" si="0"/>
        <v>1356192</v>
      </c>
      <c r="H40" s="6">
        <v>831</v>
      </c>
      <c r="I40" s="5">
        <v>1632</v>
      </c>
      <c r="J40" s="2" t="s">
        <v>12</v>
      </c>
      <c r="K40" s="5" t="s">
        <v>208</v>
      </c>
      <c r="L40" s="47" t="str">
        <f>VLOOKUP(K40,CC!$C$2:$D$95,2,FALSE)</f>
        <v>0302</v>
      </c>
      <c r="M40" s="15" t="s">
        <v>47</v>
      </c>
      <c r="N40" s="2" t="s">
        <v>110</v>
      </c>
      <c r="O40" s="5" t="str">
        <f>VLOOKUP(N40,UN!$C$1:$D$17,2,FALSE)</f>
        <v>03</v>
      </c>
      <c r="P40" s="11" t="s">
        <v>9</v>
      </c>
    </row>
    <row r="41" spans="1:16" x14ac:dyDescent="0.25">
      <c r="A41" s="1">
        <v>44938</v>
      </c>
      <c r="B41" s="2" t="s">
        <v>0</v>
      </c>
      <c r="C41" s="3">
        <v>4239</v>
      </c>
      <c r="D41" s="2" t="s">
        <v>1</v>
      </c>
      <c r="E41" s="2" t="s">
        <v>24</v>
      </c>
      <c r="F41" s="4"/>
      <c r="G41" s="5">
        <f t="shared" si="0"/>
        <v>1203288</v>
      </c>
      <c r="H41" s="6">
        <v>831</v>
      </c>
      <c r="I41" s="5">
        <v>1448</v>
      </c>
      <c r="J41" s="2" t="s">
        <v>13</v>
      </c>
      <c r="K41" s="5" t="s">
        <v>203</v>
      </c>
      <c r="L41" s="47" t="str">
        <f>VLOOKUP(K41,CC!$C$2:$D$95,2,FALSE)</f>
        <v>0303</v>
      </c>
      <c r="M41" s="15" t="s">
        <v>47</v>
      </c>
      <c r="N41" s="2" t="s">
        <v>110</v>
      </c>
      <c r="O41" s="5" t="str">
        <f>VLOOKUP(N41,UN!$C$1:$D$17,2,FALSE)</f>
        <v>03</v>
      </c>
      <c r="P41" s="11" t="s">
        <v>9</v>
      </c>
    </row>
    <row r="42" spans="1:16" x14ac:dyDescent="0.25">
      <c r="A42" s="1">
        <v>44938</v>
      </c>
      <c r="B42" s="2" t="s">
        <v>0</v>
      </c>
      <c r="C42" s="3">
        <v>4240</v>
      </c>
      <c r="D42" s="2" t="s">
        <v>1</v>
      </c>
      <c r="E42" s="2" t="s">
        <v>25</v>
      </c>
      <c r="F42" s="9"/>
      <c r="G42" s="5">
        <f t="shared" si="0"/>
        <v>1763779.71</v>
      </c>
      <c r="H42" s="6">
        <v>789.87</v>
      </c>
      <c r="I42" s="10">
        <v>2233</v>
      </c>
      <c r="J42" s="2" t="s">
        <v>12</v>
      </c>
      <c r="K42" s="10" t="s">
        <v>208</v>
      </c>
      <c r="L42" s="47" t="str">
        <f>VLOOKUP(K42,CC!$C$2:$D$95,2,FALSE)</f>
        <v>0302</v>
      </c>
      <c r="M42" s="15" t="s">
        <v>47</v>
      </c>
      <c r="N42" s="2" t="s">
        <v>110</v>
      </c>
      <c r="O42" s="5" t="str">
        <f>VLOOKUP(N42,UN!$C$1:$D$17,2,FALSE)</f>
        <v>03</v>
      </c>
      <c r="P42" s="2" t="s">
        <v>9</v>
      </c>
    </row>
    <row r="43" spans="1:16" x14ac:dyDescent="0.25">
      <c r="A43" s="1">
        <v>44938</v>
      </c>
      <c r="B43" s="2" t="s">
        <v>0</v>
      </c>
      <c r="C43" s="3">
        <v>4240</v>
      </c>
      <c r="D43" s="2" t="s">
        <v>1</v>
      </c>
      <c r="E43" s="2" t="s">
        <v>25</v>
      </c>
      <c r="F43" s="9"/>
      <c r="G43" s="5">
        <f t="shared" si="0"/>
        <v>2800089.15</v>
      </c>
      <c r="H43" s="6">
        <v>789.87</v>
      </c>
      <c r="I43" s="10">
        <v>3545</v>
      </c>
      <c r="J43" s="2" t="s">
        <v>13</v>
      </c>
      <c r="K43" s="10" t="s">
        <v>203</v>
      </c>
      <c r="L43" s="47" t="str">
        <f>VLOOKUP(K43,CC!$C$2:$D$95,2,FALSE)</f>
        <v>0303</v>
      </c>
      <c r="M43" s="15" t="s">
        <v>47</v>
      </c>
      <c r="N43" s="2" t="s">
        <v>110</v>
      </c>
      <c r="O43" s="5" t="str">
        <f>VLOOKUP(N43,UN!$C$1:$D$17,2,FALSE)</f>
        <v>03</v>
      </c>
      <c r="P43" s="2" t="s">
        <v>9</v>
      </c>
    </row>
    <row r="44" spans="1:16" x14ac:dyDescent="0.25">
      <c r="A44" s="1">
        <v>44938</v>
      </c>
      <c r="B44" s="2" t="s">
        <v>0</v>
      </c>
      <c r="C44" s="3">
        <v>4241</v>
      </c>
      <c r="D44" s="2" t="s">
        <v>1</v>
      </c>
      <c r="E44" s="2" t="s">
        <v>25</v>
      </c>
      <c r="F44" s="4"/>
      <c r="G44" s="5">
        <f t="shared" si="0"/>
        <v>1445462.1</v>
      </c>
      <c r="H44" s="6">
        <v>789.87</v>
      </c>
      <c r="I44" s="5">
        <v>1830</v>
      </c>
      <c r="J44" s="2" t="s">
        <v>12</v>
      </c>
      <c r="K44" s="5" t="s">
        <v>208</v>
      </c>
      <c r="L44" s="47" t="str">
        <f>VLOOKUP(K44,CC!$C$2:$D$95,2,FALSE)</f>
        <v>0302</v>
      </c>
      <c r="M44" s="15" t="s">
        <v>47</v>
      </c>
      <c r="N44" s="2" t="s">
        <v>110</v>
      </c>
      <c r="O44" s="5" t="str">
        <f>VLOOKUP(N44,UN!$C$1:$D$17,2,FALSE)</f>
        <v>03</v>
      </c>
      <c r="P44" s="2" t="s">
        <v>9</v>
      </c>
    </row>
    <row r="45" spans="1:16" x14ac:dyDescent="0.25">
      <c r="A45" s="1">
        <v>44938</v>
      </c>
      <c r="B45" s="2" t="s">
        <v>0</v>
      </c>
      <c r="C45" s="3">
        <v>4242</v>
      </c>
      <c r="D45" s="2" t="s">
        <v>1</v>
      </c>
      <c r="E45" s="2" t="s">
        <v>25</v>
      </c>
      <c r="F45" s="4"/>
      <c r="G45" s="5">
        <f t="shared" si="0"/>
        <v>1093379.7</v>
      </c>
      <c r="H45" s="6">
        <v>777.1</v>
      </c>
      <c r="I45" s="5">
        <v>1407</v>
      </c>
      <c r="J45" s="2" t="s">
        <v>4</v>
      </c>
      <c r="K45" s="5" t="s">
        <v>172</v>
      </c>
      <c r="L45" s="47" t="str">
        <f>VLOOKUP(K45,CC!$C$2:$D$95,2,FALSE)</f>
        <v>0102</v>
      </c>
      <c r="M45" s="15" t="s">
        <v>44</v>
      </c>
      <c r="N45" s="2" t="s">
        <v>108</v>
      </c>
      <c r="O45" s="5" t="str">
        <f>VLOOKUP(N45,UN!$C$1:$D$17,2,FALSE)</f>
        <v>01</v>
      </c>
      <c r="P45" s="2" t="s">
        <v>9</v>
      </c>
    </row>
    <row r="46" spans="1:16" x14ac:dyDescent="0.25">
      <c r="A46" s="1">
        <v>44938</v>
      </c>
      <c r="B46" s="2" t="s">
        <v>0</v>
      </c>
      <c r="C46" s="3">
        <v>4242</v>
      </c>
      <c r="D46" s="2" t="s">
        <v>1</v>
      </c>
      <c r="E46" s="2" t="s">
        <v>25</v>
      </c>
      <c r="F46" s="4"/>
      <c r="G46" s="5">
        <f t="shared" si="0"/>
        <v>992356.70000000007</v>
      </c>
      <c r="H46" s="6">
        <v>777.1</v>
      </c>
      <c r="I46" s="5">
        <v>1277</v>
      </c>
      <c r="J46" s="2" t="s">
        <v>6</v>
      </c>
      <c r="K46" s="5" t="s">
        <v>179</v>
      </c>
      <c r="L46" s="47" t="str">
        <f>VLOOKUP(K46,CC!$C$2:$D$95,2,FALSE)</f>
        <v>0103</v>
      </c>
      <c r="M46" s="15" t="s">
        <v>44</v>
      </c>
      <c r="N46" s="2" t="s">
        <v>108</v>
      </c>
      <c r="O46" s="5" t="str">
        <f>VLOOKUP(N46,UN!$C$1:$D$17,2,FALSE)</f>
        <v>01</v>
      </c>
      <c r="P46" s="2" t="s">
        <v>9</v>
      </c>
    </row>
    <row r="47" spans="1:16" x14ac:dyDescent="0.25">
      <c r="A47" s="1">
        <v>44938</v>
      </c>
      <c r="B47" s="2" t="s">
        <v>0</v>
      </c>
      <c r="C47" s="3">
        <v>4242</v>
      </c>
      <c r="D47" s="2" t="s">
        <v>1</v>
      </c>
      <c r="E47" s="2" t="s">
        <v>25</v>
      </c>
      <c r="F47" s="4"/>
      <c r="G47" s="5">
        <f t="shared" si="0"/>
        <v>606138</v>
      </c>
      <c r="H47" s="6">
        <v>777.1</v>
      </c>
      <c r="I47" s="5">
        <v>780</v>
      </c>
      <c r="J47" s="2" t="s">
        <v>7</v>
      </c>
      <c r="K47" s="5" t="s">
        <v>200</v>
      </c>
      <c r="L47" s="47" t="str">
        <f>VLOOKUP(K47,CC!$C$2:$D$95,2,FALSE)</f>
        <v>0106</v>
      </c>
      <c r="M47" s="15" t="s">
        <v>44</v>
      </c>
      <c r="N47" s="2" t="s">
        <v>108</v>
      </c>
      <c r="O47" s="5" t="str">
        <f>VLOOKUP(N47,UN!$C$1:$D$17,2,FALSE)</f>
        <v>01</v>
      </c>
      <c r="P47" s="2" t="s">
        <v>9</v>
      </c>
    </row>
    <row r="48" spans="1:16" x14ac:dyDescent="0.25">
      <c r="A48" s="1">
        <v>44938</v>
      </c>
      <c r="B48" s="2" t="s">
        <v>0</v>
      </c>
      <c r="C48" s="3">
        <v>4243</v>
      </c>
      <c r="D48" s="2" t="s">
        <v>1</v>
      </c>
      <c r="E48" s="2" t="s">
        <v>26</v>
      </c>
      <c r="F48" s="4"/>
      <c r="G48" s="5">
        <f t="shared" si="0"/>
        <v>2228940</v>
      </c>
      <c r="H48" s="6">
        <v>849.12</v>
      </c>
      <c r="I48" s="5">
        <v>2625</v>
      </c>
      <c r="J48" s="2" t="s">
        <v>13</v>
      </c>
      <c r="K48" s="5" t="s">
        <v>203</v>
      </c>
      <c r="L48" s="47" t="str">
        <f>VLOOKUP(K48,CC!$C$2:$D$95,2,FALSE)</f>
        <v>0303</v>
      </c>
      <c r="M48" s="15" t="s">
        <v>47</v>
      </c>
      <c r="N48" s="2" t="s">
        <v>110</v>
      </c>
      <c r="O48" s="5" t="str">
        <f>VLOOKUP(N48,UN!$C$1:$D$17,2,FALSE)</f>
        <v>03</v>
      </c>
      <c r="P48" s="2" t="s">
        <v>9</v>
      </c>
    </row>
    <row r="49" spans="1:16" x14ac:dyDescent="0.25">
      <c r="A49" s="1">
        <v>44938</v>
      </c>
      <c r="B49" s="2" t="s">
        <v>0</v>
      </c>
      <c r="C49" s="3">
        <v>4244</v>
      </c>
      <c r="D49" s="2" t="s">
        <v>1</v>
      </c>
      <c r="E49" s="2" t="s">
        <v>27</v>
      </c>
      <c r="F49" s="4"/>
      <c r="G49" s="5">
        <f t="shared" si="0"/>
        <v>1791824.24</v>
      </c>
      <c r="H49" s="6">
        <v>861.04</v>
      </c>
      <c r="I49" s="5">
        <v>2081</v>
      </c>
      <c r="J49" s="2" t="s">
        <v>4</v>
      </c>
      <c r="K49" s="5" t="s">
        <v>172</v>
      </c>
      <c r="L49" s="47" t="str">
        <f>VLOOKUP(K49,CC!$C$2:$D$95,2,FALSE)</f>
        <v>0102</v>
      </c>
      <c r="M49" s="15" t="s">
        <v>44</v>
      </c>
      <c r="N49" s="2" t="s">
        <v>108</v>
      </c>
      <c r="O49" s="5" t="str">
        <f>VLOOKUP(N49,UN!$C$1:$D$17,2,FALSE)</f>
        <v>01</v>
      </c>
      <c r="P49" s="2" t="s">
        <v>9</v>
      </c>
    </row>
    <row r="50" spans="1:16" x14ac:dyDescent="0.25">
      <c r="A50" s="1">
        <v>44938</v>
      </c>
      <c r="B50" s="2" t="s">
        <v>0</v>
      </c>
      <c r="C50" s="3">
        <v>4244</v>
      </c>
      <c r="D50" s="2" t="s">
        <v>1</v>
      </c>
      <c r="E50" s="2" t="s">
        <v>27</v>
      </c>
      <c r="F50" s="4"/>
      <c r="G50" s="5">
        <f t="shared" si="0"/>
        <v>1079744.1599999999</v>
      </c>
      <c r="H50" s="6">
        <v>861.04</v>
      </c>
      <c r="I50" s="5">
        <v>1254</v>
      </c>
      <c r="J50" s="2" t="s">
        <v>6</v>
      </c>
      <c r="K50" s="5" t="s">
        <v>179</v>
      </c>
      <c r="L50" s="47" t="str">
        <f>VLOOKUP(K50,CC!$C$2:$D$95,2,FALSE)</f>
        <v>0103</v>
      </c>
      <c r="M50" s="15" t="s">
        <v>44</v>
      </c>
      <c r="N50" s="2" t="s">
        <v>108</v>
      </c>
      <c r="O50" s="5" t="str">
        <f>VLOOKUP(N50,UN!$C$1:$D$17,2,FALSE)</f>
        <v>01</v>
      </c>
      <c r="P50" s="2" t="s">
        <v>9</v>
      </c>
    </row>
    <row r="51" spans="1:16" x14ac:dyDescent="0.25">
      <c r="A51" s="1">
        <v>44938</v>
      </c>
      <c r="B51" s="2" t="s">
        <v>0</v>
      </c>
      <c r="C51" s="3">
        <v>4244</v>
      </c>
      <c r="D51" s="2" t="s">
        <v>1</v>
      </c>
      <c r="E51" s="2" t="s">
        <v>27</v>
      </c>
      <c r="F51" s="4"/>
      <c r="G51" s="5">
        <f t="shared" si="0"/>
        <v>817988</v>
      </c>
      <c r="H51" s="6">
        <v>861.04</v>
      </c>
      <c r="I51" s="5">
        <v>950</v>
      </c>
      <c r="J51" s="2" t="s">
        <v>7</v>
      </c>
      <c r="K51" s="5" t="s">
        <v>200</v>
      </c>
      <c r="L51" s="47" t="str">
        <f>VLOOKUP(K51,CC!$C$2:$D$95,2,FALSE)</f>
        <v>0106</v>
      </c>
      <c r="M51" s="15" t="s">
        <v>44</v>
      </c>
      <c r="N51" s="2" t="s">
        <v>108</v>
      </c>
      <c r="O51" s="5" t="str">
        <f>VLOOKUP(N51,UN!$C$1:$D$17,2,FALSE)</f>
        <v>01</v>
      </c>
      <c r="P51" s="2" t="s">
        <v>9</v>
      </c>
    </row>
    <row r="52" spans="1:16" x14ac:dyDescent="0.25">
      <c r="A52" s="1">
        <v>44938</v>
      </c>
      <c r="B52" s="2" t="s">
        <v>0</v>
      </c>
      <c r="C52" s="3">
        <v>4245</v>
      </c>
      <c r="D52" s="2" t="s">
        <v>1</v>
      </c>
      <c r="E52" s="2" t="s">
        <v>28</v>
      </c>
      <c r="F52" s="4"/>
      <c r="G52" s="5">
        <f t="shared" si="0"/>
        <v>963556.8899999999</v>
      </c>
      <c r="H52" s="6">
        <v>825.67</v>
      </c>
      <c r="I52" s="12">
        <v>1167</v>
      </c>
      <c r="J52" s="2" t="s">
        <v>439</v>
      </c>
      <c r="K52" s="12" t="s">
        <v>461</v>
      </c>
      <c r="L52" s="47" t="str">
        <f>VLOOKUP(K52,CC!$C$2:$D$95,2,FALSE)</f>
        <v>0310</v>
      </c>
      <c r="M52" s="15" t="s">
        <v>47</v>
      </c>
      <c r="N52" s="2" t="s">
        <v>110</v>
      </c>
      <c r="O52" s="5" t="str">
        <f>VLOOKUP(N52,UN!$C$1:$D$17,2,FALSE)</f>
        <v>03</v>
      </c>
      <c r="P52" s="2" t="s">
        <v>9</v>
      </c>
    </row>
    <row r="53" spans="1:16" x14ac:dyDescent="0.25">
      <c r="A53" s="1">
        <v>44938</v>
      </c>
      <c r="B53" s="2" t="s">
        <v>0</v>
      </c>
      <c r="C53" s="3">
        <v>4246</v>
      </c>
      <c r="D53" s="2" t="s">
        <v>1</v>
      </c>
      <c r="E53" s="2" t="s">
        <v>29</v>
      </c>
      <c r="F53" s="4"/>
      <c r="G53" s="5">
        <f t="shared" si="0"/>
        <v>1353000.675</v>
      </c>
      <c r="H53" s="6">
        <v>816.29</v>
      </c>
      <c r="I53" s="12">
        <v>1657.5</v>
      </c>
      <c r="J53" s="2" t="s">
        <v>4</v>
      </c>
      <c r="K53" s="5" t="s">
        <v>172</v>
      </c>
      <c r="L53" s="47" t="str">
        <f>VLOOKUP(K53,CC!$C$2:$D$95,2,FALSE)</f>
        <v>0102</v>
      </c>
      <c r="M53" s="15" t="s">
        <v>44</v>
      </c>
      <c r="N53" s="2" t="s">
        <v>108</v>
      </c>
      <c r="O53" s="5" t="str">
        <f>VLOOKUP(N53,UN!$C$1:$D$17,2,FALSE)</f>
        <v>01</v>
      </c>
      <c r="P53" s="2" t="s">
        <v>9</v>
      </c>
    </row>
    <row r="54" spans="1:16" x14ac:dyDescent="0.25">
      <c r="A54" s="1">
        <v>44938</v>
      </c>
      <c r="B54" s="2" t="s">
        <v>0</v>
      </c>
      <c r="C54" s="3">
        <v>4246</v>
      </c>
      <c r="D54" s="2" t="s">
        <v>1</v>
      </c>
      <c r="E54" s="2" t="s">
        <v>29</v>
      </c>
      <c r="F54" s="4"/>
      <c r="G54" s="5">
        <f t="shared" si="0"/>
        <v>413850.86709999997</v>
      </c>
      <c r="H54" s="6">
        <v>816.29</v>
      </c>
      <c r="I54" s="5">
        <v>506.99</v>
      </c>
      <c r="J54" s="2" t="s">
        <v>6</v>
      </c>
      <c r="K54" s="5" t="s">
        <v>179</v>
      </c>
      <c r="L54" s="47" t="str">
        <f>VLOOKUP(K54,CC!$C$2:$D$95,2,FALSE)</f>
        <v>0103</v>
      </c>
      <c r="M54" s="15" t="s">
        <v>44</v>
      </c>
      <c r="N54" s="2" t="s">
        <v>108</v>
      </c>
      <c r="O54" s="5" t="str">
        <f>VLOOKUP(N54,UN!$C$1:$D$17,2,FALSE)</f>
        <v>01</v>
      </c>
      <c r="P54" s="2" t="s">
        <v>9</v>
      </c>
    </row>
    <row r="55" spans="1:16" x14ac:dyDescent="0.25">
      <c r="A55" s="1">
        <v>44938</v>
      </c>
      <c r="B55" s="2" t="s">
        <v>0</v>
      </c>
      <c r="C55" s="3">
        <v>4246</v>
      </c>
      <c r="D55" s="2" t="s">
        <v>1</v>
      </c>
      <c r="E55" s="2" t="s">
        <v>29</v>
      </c>
      <c r="F55" s="4"/>
      <c r="G55" s="5">
        <f t="shared" si="0"/>
        <v>362849.88419000001</v>
      </c>
      <c r="H55" s="6">
        <v>816.29</v>
      </c>
      <c r="I55" s="5">
        <v>444.51100000000002</v>
      </c>
      <c r="J55" s="2" t="s">
        <v>7</v>
      </c>
      <c r="K55" s="5" t="s">
        <v>200</v>
      </c>
      <c r="L55" s="47" t="str">
        <f>VLOOKUP(K55,CC!$C$2:$D$95,2,FALSE)</f>
        <v>0106</v>
      </c>
      <c r="M55" s="15" t="s">
        <v>44</v>
      </c>
      <c r="N55" s="2" t="s">
        <v>108</v>
      </c>
      <c r="O55" s="5" t="str">
        <f>VLOOKUP(N55,UN!$C$1:$D$17,2,FALSE)</f>
        <v>01</v>
      </c>
      <c r="P55" s="2" t="s">
        <v>9</v>
      </c>
    </row>
    <row r="56" spans="1:16" x14ac:dyDescent="0.25">
      <c r="A56" s="1">
        <v>44938</v>
      </c>
      <c r="B56" s="2" t="s">
        <v>0</v>
      </c>
      <c r="C56" s="3">
        <v>4247</v>
      </c>
      <c r="D56" s="2" t="s">
        <v>1</v>
      </c>
      <c r="E56" s="2" t="s">
        <v>30</v>
      </c>
      <c r="F56" s="4"/>
      <c r="G56" s="5">
        <f t="shared" si="0"/>
        <v>2040725</v>
      </c>
      <c r="H56" s="6">
        <v>816.29</v>
      </c>
      <c r="I56" s="5">
        <v>2500</v>
      </c>
      <c r="J56" s="2" t="s">
        <v>12</v>
      </c>
      <c r="K56" s="5" t="s">
        <v>208</v>
      </c>
      <c r="L56" s="47" t="str">
        <f>VLOOKUP(K56,CC!$C$2:$D$95,2,FALSE)</f>
        <v>0302</v>
      </c>
      <c r="M56" s="15" t="s">
        <v>47</v>
      </c>
      <c r="N56" s="2" t="s">
        <v>110</v>
      </c>
      <c r="O56" s="5" t="str">
        <f>VLOOKUP(N56,UN!$C$1:$D$17,2,FALSE)</f>
        <v>03</v>
      </c>
      <c r="P56" s="2" t="s">
        <v>9</v>
      </c>
    </row>
    <row r="57" spans="1:16" x14ac:dyDescent="0.25">
      <c r="A57" s="1">
        <v>44938</v>
      </c>
      <c r="B57" s="2" t="s">
        <v>0</v>
      </c>
      <c r="C57" s="3">
        <v>4248</v>
      </c>
      <c r="D57" s="2" t="s">
        <v>1</v>
      </c>
      <c r="E57" s="2" t="s">
        <v>18</v>
      </c>
      <c r="F57" s="4"/>
      <c r="G57" s="5">
        <f t="shared" si="0"/>
        <v>2734619.04</v>
      </c>
      <c r="H57" s="6">
        <v>825.67</v>
      </c>
      <c r="I57" s="5">
        <v>3312</v>
      </c>
      <c r="J57" s="2" t="s">
        <v>4</v>
      </c>
      <c r="K57" s="5" t="s">
        <v>172</v>
      </c>
      <c r="L57" s="47" t="str">
        <f>VLOOKUP(K57,CC!$C$2:$D$95,2,FALSE)</f>
        <v>0102</v>
      </c>
      <c r="M57" s="15" t="s">
        <v>44</v>
      </c>
      <c r="N57" s="2" t="s">
        <v>108</v>
      </c>
      <c r="O57" s="5" t="str">
        <f>VLOOKUP(N57,UN!$C$1:$D$17,2,FALSE)</f>
        <v>01</v>
      </c>
      <c r="P57" s="2" t="s">
        <v>9</v>
      </c>
    </row>
    <row r="58" spans="1:16" x14ac:dyDescent="0.25">
      <c r="A58" s="1">
        <v>44938</v>
      </c>
      <c r="B58" s="2" t="s">
        <v>0</v>
      </c>
      <c r="C58" s="3">
        <v>4248</v>
      </c>
      <c r="D58" s="2" t="s">
        <v>1</v>
      </c>
      <c r="E58" s="2" t="s">
        <v>18</v>
      </c>
      <c r="F58" s="4"/>
      <c r="G58" s="5">
        <f t="shared" si="0"/>
        <v>672095.38</v>
      </c>
      <c r="H58" s="6">
        <v>825.67</v>
      </c>
      <c r="I58" s="5">
        <v>814</v>
      </c>
      <c r="J58" s="2" t="s">
        <v>6</v>
      </c>
      <c r="K58" s="5" t="s">
        <v>179</v>
      </c>
      <c r="L58" s="47" t="str">
        <f>VLOOKUP(K58,CC!$C$2:$D$95,2,FALSE)</f>
        <v>0103</v>
      </c>
      <c r="M58" s="15" t="s">
        <v>44</v>
      </c>
      <c r="N58" s="2" t="s">
        <v>108</v>
      </c>
      <c r="O58" s="5" t="str">
        <f>VLOOKUP(N58,UN!$C$1:$D$17,2,FALSE)</f>
        <v>01</v>
      </c>
      <c r="P58" s="2" t="s">
        <v>9</v>
      </c>
    </row>
    <row r="59" spans="1:16" x14ac:dyDescent="0.25">
      <c r="A59" s="1">
        <v>44938</v>
      </c>
      <c r="B59" s="2" t="s">
        <v>0</v>
      </c>
      <c r="C59" s="3">
        <v>4248</v>
      </c>
      <c r="D59" s="2" t="s">
        <v>1</v>
      </c>
      <c r="E59" s="2" t="s">
        <v>18</v>
      </c>
      <c r="F59" s="4"/>
      <c r="G59" s="5">
        <f t="shared" si="0"/>
        <v>660536</v>
      </c>
      <c r="H59" s="6">
        <v>825.67</v>
      </c>
      <c r="I59" s="5">
        <v>800</v>
      </c>
      <c r="J59" s="2" t="s">
        <v>7</v>
      </c>
      <c r="K59" s="5" t="s">
        <v>200</v>
      </c>
      <c r="L59" s="47" t="str">
        <f>VLOOKUP(K59,CC!$C$2:$D$95,2,FALSE)</f>
        <v>0106</v>
      </c>
      <c r="M59" s="15" t="s">
        <v>44</v>
      </c>
      <c r="N59" s="2" t="s">
        <v>108</v>
      </c>
      <c r="O59" s="5" t="str">
        <f>VLOOKUP(N59,UN!$C$1:$D$17,2,FALSE)</f>
        <v>01</v>
      </c>
      <c r="P59" s="2" t="s">
        <v>9</v>
      </c>
    </row>
    <row r="60" spans="1:16" x14ac:dyDescent="0.25">
      <c r="A60" s="1">
        <v>44938</v>
      </c>
      <c r="B60" s="2" t="s">
        <v>0</v>
      </c>
      <c r="C60" s="3">
        <v>4249</v>
      </c>
      <c r="D60" s="2" t="s">
        <v>1</v>
      </c>
      <c r="E60" s="2" t="s">
        <v>31</v>
      </c>
      <c r="F60" s="4"/>
      <c r="G60" s="5">
        <f t="shared" si="0"/>
        <v>369900.16</v>
      </c>
      <c r="H60" s="6">
        <v>825.67</v>
      </c>
      <c r="I60" s="5">
        <v>448</v>
      </c>
      <c r="J60" s="2" t="s">
        <v>464</v>
      </c>
      <c r="K60" s="12" t="s">
        <v>424</v>
      </c>
      <c r="L60" s="47" t="str">
        <f>VLOOKUP(K60,CC!$C$2:$D$95,2,FALSE)</f>
        <v>0103</v>
      </c>
      <c r="M60" s="15" t="s">
        <v>44</v>
      </c>
      <c r="N60" s="2" t="s">
        <v>108</v>
      </c>
      <c r="O60" s="5" t="str">
        <f>VLOOKUP(N60,UN!$C$1:$D$17,2,FALSE)</f>
        <v>01</v>
      </c>
      <c r="P60" s="2" t="s">
        <v>9</v>
      </c>
    </row>
    <row r="61" spans="1:16" x14ac:dyDescent="0.25">
      <c r="A61" s="1">
        <v>44938</v>
      </c>
      <c r="B61" s="2" t="s">
        <v>0</v>
      </c>
      <c r="C61" s="3">
        <v>4249</v>
      </c>
      <c r="D61" s="2" t="s">
        <v>1</v>
      </c>
      <c r="E61" s="2" t="s">
        <v>31</v>
      </c>
      <c r="F61" s="4"/>
      <c r="G61" s="5">
        <f t="shared" si="0"/>
        <v>462375.19999999995</v>
      </c>
      <c r="H61" s="6">
        <v>825.67</v>
      </c>
      <c r="I61" s="5">
        <v>560</v>
      </c>
      <c r="J61" s="2" t="s">
        <v>2</v>
      </c>
      <c r="K61" s="5" t="s">
        <v>336</v>
      </c>
      <c r="L61" s="47" t="str">
        <f>VLOOKUP(K61,CC!$C$2:$D$95,2,FALSE)</f>
        <v>0201</v>
      </c>
      <c r="M61" s="15" t="s">
        <v>44</v>
      </c>
      <c r="N61" s="2" t="s">
        <v>138</v>
      </c>
      <c r="O61" s="5" t="str">
        <f>VLOOKUP(N61,UN!$C$1:$D$17,2,FALSE)</f>
        <v>02</v>
      </c>
      <c r="P61" s="2" t="s">
        <v>9</v>
      </c>
    </row>
    <row r="62" spans="1:16" x14ac:dyDescent="0.25">
      <c r="A62" s="1">
        <v>44938</v>
      </c>
      <c r="B62" s="2" t="s">
        <v>0</v>
      </c>
      <c r="C62" s="3">
        <v>4250</v>
      </c>
      <c r="D62" s="2" t="s">
        <v>1</v>
      </c>
      <c r="E62" s="2" t="s">
        <v>32</v>
      </c>
      <c r="F62" s="4"/>
      <c r="G62" s="5">
        <f t="shared" si="0"/>
        <v>2366048.2086999998</v>
      </c>
      <c r="H62" s="6">
        <v>825.67</v>
      </c>
      <c r="I62" s="12">
        <v>2865.61</v>
      </c>
      <c r="J62" s="2" t="s">
        <v>4</v>
      </c>
      <c r="K62" s="5" t="s">
        <v>172</v>
      </c>
      <c r="L62" s="47" t="str">
        <f>VLOOKUP(K62,CC!$C$2:$D$95,2,FALSE)</f>
        <v>0102</v>
      </c>
      <c r="M62" s="15" t="s">
        <v>44</v>
      </c>
      <c r="N62" s="2" t="s">
        <v>108</v>
      </c>
      <c r="O62" s="5" t="str">
        <f>VLOOKUP(N62,UN!$C$1:$D$17,2,FALSE)</f>
        <v>01</v>
      </c>
      <c r="P62" s="2" t="s">
        <v>9</v>
      </c>
    </row>
    <row r="63" spans="1:16" x14ac:dyDescent="0.25">
      <c r="A63" s="1">
        <v>44938</v>
      </c>
      <c r="B63" s="2" t="s">
        <v>0</v>
      </c>
      <c r="C63" s="3">
        <v>4250</v>
      </c>
      <c r="D63" s="2" t="s">
        <v>1</v>
      </c>
      <c r="E63" s="2" t="s">
        <v>32</v>
      </c>
      <c r="F63" s="4"/>
      <c r="G63" s="5">
        <f t="shared" si="0"/>
        <v>1051573.3119999999</v>
      </c>
      <c r="H63" s="6">
        <v>825.67</v>
      </c>
      <c r="I63" s="12">
        <v>1273.5999999999999</v>
      </c>
      <c r="J63" s="2" t="s">
        <v>6</v>
      </c>
      <c r="K63" s="5" t="s">
        <v>179</v>
      </c>
      <c r="L63" s="47" t="str">
        <f>VLOOKUP(K63,CC!$C$2:$D$95,2,FALSE)</f>
        <v>0103</v>
      </c>
      <c r="M63" s="15" t="s">
        <v>44</v>
      </c>
      <c r="N63" s="2" t="s">
        <v>108</v>
      </c>
      <c r="O63" s="5" t="str">
        <f>VLOOKUP(N63,UN!$C$1:$D$17,2,FALSE)</f>
        <v>01</v>
      </c>
      <c r="P63" s="2" t="s">
        <v>9</v>
      </c>
    </row>
    <row r="64" spans="1:16" x14ac:dyDescent="0.25">
      <c r="A64" s="1">
        <v>44938</v>
      </c>
      <c r="B64" s="2" t="s">
        <v>0</v>
      </c>
      <c r="C64" s="3">
        <v>4250</v>
      </c>
      <c r="D64" s="2" t="s">
        <v>1</v>
      </c>
      <c r="E64" s="2" t="s">
        <v>32</v>
      </c>
      <c r="F64" s="4"/>
      <c r="G64" s="5">
        <f t="shared" si="0"/>
        <v>292113.7893</v>
      </c>
      <c r="H64" s="6">
        <v>825.67</v>
      </c>
      <c r="I64" s="12">
        <v>353.79</v>
      </c>
      <c r="J64" s="2" t="s">
        <v>7</v>
      </c>
      <c r="K64" s="12" t="s">
        <v>200</v>
      </c>
      <c r="L64" s="47" t="str">
        <f>VLOOKUP(K64,CC!$C$2:$D$95,2,FALSE)</f>
        <v>0106</v>
      </c>
      <c r="M64" s="15" t="s">
        <v>44</v>
      </c>
      <c r="N64" s="2" t="s">
        <v>108</v>
      </c>
      <c r="O64" s="5" t="str">
        <f>VLOOKUP(N64,UN!$C$1:$D$17,2,FALSE)</f>
        <v>01</v>
      </c>
      <c r="P64" s="2" t="s">
        <v>9</v>
      </c>
    </row>
    <row r="65" spans="1:16" x14ac:dyDescent="0.25">
      <c r="A65" s="1">
        <v>44938</v>
      </c>
      <c r="B65" s="2" t="s">
        <v>0</v>
      </c>
      <c r="C65" s="3">
        <v>4251</v>
      </c>
      <c r="D65" s="2" t="s">
        <v>1</v>
      </c>
      <c r="E65" s="2" t="s">
        <v>33</v>
      </c>
      <c r="F65" s="4"/>
      <c r="G65" s="5">
        <f t="shared" si="0"/>
        <v>472290</v>
      </c>
      <c r="H65" s="6">
        <v>780</v>
      </c>
      <c r="I65" s="5">
        <v>605.5</v>
      </c>
      <c r="J65" s="2" t="s">
        <v>12</v>
      </c>
      <c r="K65" s="5" t="s">
        <v>208</v>
      </c>
      <c r="L65" s="47" t="str">
        <f>VLOOKUP(K65,CC!$C$2:$D$95,2,FALSE)</f>
        <v>0302</v>
      </c>
      <c r="M65" s="15" t="s">
        <v>47</v>
      </c>
      <c r="N65" s="2" t="s">
        <v>110</v>
      </c>
      <c r="O65" s="5" t="str">
        <f>VLOOKUP(N65,UN!$C$1:$D$17,2,FALSE)</f>
        <v>03</v>
      </c>
      <c r="P65" s="2" t="s">
        <v>9</v>
      </c>
    </row>
    <row r="66" spans="1:16" x14ac:dyDescent="0.25">
      <c r="A66" s="1">
        <v>44938</v>
      </c>
      <c r="B66" s="2" t="s">
        <v>0</v>
      </c>
      <c r="C66" s="3">
        <v>4251</v>
      </c>
      <c r="D66" s="2" t="s">
        <v>1</v>
      </c>
      <c r="E66" s="2" t="s">
        <v>33</v>
      </c>
      <c r="F66" s="4"/>
      <c r="G66" s="5">
        <f t="shared" si="0"/>
        <v>413010</v>
      </c>
      <c r="H66" s="6">
        <v>780</v>
      </c>
      <c r="I66" s="5">
        <v>529.5</v>
      </c>
      <c r="J66" s="2" t="s">
        <v>13</v>
      </c>
      <c r="K66" s="5" t="s">
        <v>203</v>
      </c>
      <c r="L66" s="47" t="str">
        <f>VLOOKUP(K66,CC!$C$2:$D$95,2,FALSE)</f>
        <v>0303</v>
      </c>
      <c r="M66" s="15" t="s">
        <v>47</v>
      </c>
      <c r="N66" s="2" t="s">
        <v>110</v>
      </c>
      <c r="O66" s="5" t="str">
        <f>VLOOKUP(N66,UN!$C$1:$D$17,2,FALSE)</f>
        <v>03</v>
      </c>
      <c r="P66" s="2" t="s">
        <v>9</v>
      </c>
    </row>
    <row r="67" spans="1:16" x14ac:dyDescent="0.25">
      <c r="A67" s="1">
        <v>44938</v>
      </c>
      <c r="B67" s="2" t="s">
        <v>0</v>
      </c>
      <c r="C67" s="3">
        <v>4252</v>
      </c>
      <c r="D67" s="2" t="s">
        <v>1</v>
      </c>
      <c r="E67" s="2" t="s">
        <v>15</v>
      </c>
      <c r="F67" s="4"/>
      <c r="G67" s="5">
        <f t="shared" si="0"/>
        <v>766657.79999999993</v>
      </c>
      <c r="H67" s="6">
        <v>866.28</v>
      </c>
      <c r="I67" s="5">
        <v>885</v>
      </c>
      <c r="J67" s="2" t="s">
        <v>12</v>
      </c>
      <c r="K67" s="5" t="s">
        <v>208</v>
      </c>
      <c r="L67" s="47" t="str">
        <f>VLOOKUP(K67,CC!$C$2:$D$95,2,FALSE)</f>
        <v>0302</v>
      </c>
      <c r="M67" s="15" t="s">
        <v>47</v>
      </c>
      <c r="N67" s="2" t="s">
        <v>110</v>
      </c>
      <c r="O67" s="5" t="str">
        <f>VLOOKUP(N67,UN!$C$1:$D$17,2,FALSE)</f>
        <v>03</v>
      </c>
      <c r="P67" s="2" t="s">
        <v>9</v>
      </c>
    </row>
    <row r="68" spans="1:16" x14ac:dyDescent="0.25">
      <c r="A68" s="1">
        <v>44938</v>
      </c>
      <c r="B68" s="2" t="s">
        <v>0</v>
      </c>
      <c r="C68" s="3">
        <v>4252</v>
      </c>
      <c r="D68" s="2" t="s">
        <v>1</v>
      </c>
      <c r="E68" s="2" t="s">
        <v>15</v>
      </c>
      <c r="F68" s="4"/>
      <c r="G68" s="5">
        <f t="shared" si="0"/>
        <v>1013548.4662799999</v>
      </c>
      <c r="H68" s="6">
        <v>866.28</v>
      </c>
      <c r="I68" s="5">
        <v>1170.001</v>
      </c>
      <c r="J68" s="2" t="s">
        <v>13</v>
      </c>
      <c r="K68" s="5" t="s">
        <v>203</v>
      </c>
      <c r="L68" s="47" t="str">
        <f>VLOOKUP(K68,CC!$C$2:$D$95,2,FALSE)</f>
        <v>0303</v>
      </c>
      <c r="M68" s="15" t="s">
        <v>47</v>
      </c>
      <c r="N68" s="2" t="s">
        <v>110</v>
      </c>
      <c r="O68" s="5" t="str">
        <f>VLOOKUP(N68,UN!$C$1:$D$17,2,FALSE)</f>
        <v>03</v>
      </c>
      <c r="P68" s="2" t="s">
        <v>9</v>
      </c>
    </row>
    <row r="69" spans="1:16" x14ac:dyDescent="0.25">
      <c r="A69" s="1">
        <v>44938</v>
      </c>
      <c r="B69" s="2" t="s">
        <v>0</v>
      </c>
      <c r="C69" s="3">
        <v>4253</v>
      </c>
      <c r="D69" s="2" t="s">
        <v>1</v>
      </c>
      <c r="E69" s="2" t="s">
        <v>34</v>
      </c>
      <c r="F69" s="4"/>
      <c r="G69" s="5">
        <f t="shared" si="0"/>
        <v>1098090</v>
      </c>
      <c r="H69" s="6">
        <v>830</v>
      </c>
      <c r="I69" s="5">
        <v>1323</v>
      </c>
      <c r="J69" s="2" t="s">
        <v>4</v>
      </c>
      <c r="K69" s="5" t="s">
        <v>172</v>
      </c>
      <c r="L69" s="47" t="str">
        <f>VLOOKUP(K69,CC!$C$2:$D$95,2,FALSE)</f>
        <v>0102</v>
      </c>
      <c r="M69" s="15" t="s">
        <v>44</v>
      </c>
      <c r="N69" s="2" t="s">
        <v>108</v>
      </c>
      <c r="O69" s="5" t="str">
        <f>VLOOKUP(N69,UN!$C$1:$D$17,2,FALSE)</f>
        <v>01</v>
      </c>
      <c r="P69" s="13" t="s">
        <v>5</v>
      </c>
    </row>
    <row r="70" spans="1:16" x14ac:dyDescent="0.25">
      <c r="A70" s="1">
        <v>44938</v>
      </c>
      <c r="B70" s="2" t="s">
        <v>0</v>
      </c>
      <c r="C70" s="3">
        <v>4253</v>
      </c>
      <c r="D70" s="2" t="s">
        <v>1</v>
      </c>
      <c r="E70" s="2" t="s">
        <v>34</v>
      </c>
      <c r="F70" s="4"/>
      <c r="G70" s="5">
        <f t="shared" si="0"/>
        <v>258960</v>
      </c>
      <c r="H70" s="6">
        <v>830</v>
      </c>
      <c r="I70" s="5">
        <v>312</v>
      </c>
      <c r="J70" s="2" t="s">
        <v>6</v>
      </c>
      <c r="K70" s="5" t="s">
        <v>179</v>
      </c>
      <c r="L70" s="47" t="str">
        <f>VLOOKUP(K70,CC!$C$2:$D$95,2,FALSE)</f>
        <v>0103</v>
      </c>
      <c r="M70" s="15" t="s">
        <v>44</v>
      </c>
      <c r="N70" s="2" t="s">
        <v>108</v>
      </c>
      <c r="O70" s="5" t="str">
        <f>VLOOKUP(N70,UN!$C$1:$D$17,2,FALSE)</f>
        <v>01</v>
      </c>
      <c r="P70" s="2" t="s">
        <v>5</v>
      </c>
    </row>
    <row r="71" spans="1:16" x14ac:dyDescent="0.25">
      <c r="A71" s="1">
        <v>44938</v>
      </c>
      <c r="B71" s="2" t="s">
        <v>0</v>
      </c>
      <c r="C71" s="3">
        <v>4253</v>
      </c>
      <c r="D71" s="2" t="s">
        <v>1</v>
      </c>
      <c r="E71" s="2" t="s">
        <v>34</v>
      </c>
      <c r="F71" s="4"/>
      <c r="G71" s="5">
        <f t="shared" si="0"/>
        <v>581205.01</v>
      </c>
      <c r="H71" s="6">
        <v>830</v>
      </c>
      <c r="I71" s="5">
        <v>700.24699999999996</v>
      </c>
      <c r="J71" s="2" t="s">
        <v>7</v>
      </c>
      <c r="K71" s="5" t="s">
        <v>200</v>
      </c>
      <c r="L71" s="47" t="str">
        <f>VLOOKUP(K71,CC!$C$2:$D$95,2,FALSE)</f>
        <v>0106</v>
      </c>
      <c r="M71" s="15" t="s">
        <v>44</v>
      </c>
      <c r="N71" s="2" t="s">
        <v>108</v>
      </c>
      <c r="O71" s="5" t="str">
        <f>VLOOKUP(N71,UN!$C$1:$D$17,2,FALSE)</f>
        <v>01</v>
      </c>
      <c r="P71" s="2" t="s">
        <v>5</v>
      </c>
    </row>
    <row r="72" spans="1:16" x14ac:dyDescent="0.25">
      <c r="A72" s="17">
        <v>44951</v>
      </c>
      <c r="B72" s="2" t="s">
        <v>0</v>
      </c>
      <c r="C72" s="3">
        <v>4254</v>
      </c>
      <c r="D72" s="2" t="s">
        <v>1</v>
      </c>
      <c r="E72" s="2" t="s">
        <v>50</v>
      </c>
      <c r="F72" s="4"/>
      <c r="G72" s="5">
        <f t="shared" ref="G72:G101" si="1">I72*H72</f>
        <v>1564585.0141</v>
      </c>
      <c r="H72" s="6">
        <v>805.45</v>
      </c>
      <c r="I72" s="5">
        <v>1942.498</v>
      </c>
      <c r="J72" s="2" t="s">
        <v>4</v>
      </c>
      <c r="K72" s="5" t="s">
        <v>172</v>
      </c>
      <c r="L72" s="47" t="str">
        <f>VLOOKUP(K72,CC!$C$2:$D$95,2,FALSE)</f>
        <v>0102</v>
      </c>
      <c r="M72" s="15" t="s">
        <v>44</v>
      </c>
      <c r="N72" s="2" t="s">
        <v>108</v>
      </c>
      <c r="O72" s="5" t="str">
        <f>VLOOKUP(N72,UN!$C$1:$D$17,2,FALSE)</f>
        <v>01</v>
      </c>
      <c r="P72" s="18" t="s">
        <v>9</v>
      </c>
    </row>
    <row r="73" spans="1:16" x14ac:dyDescent="0.25">
      <c r="A73" s="17">
        <v>44951</v>
      </c>
      <c r="B73" s="2" t="s">
        <v>0</v>
      </c>
      <c r="C73" s="3">
        <v>4254</v>
      </c>
      <c r="D73" s="2" t="s">
        <v>1</v>
      </c>
      <c r="E73" s="2" t="s">
        <v>50</v>
      </c>
      <c r="F73" s="4"/>
      <c r="G73" s="5">
        <f t="shared" si="1"/>
        <v>434541.88589999999</v>
      </c>
      <c r="H73" s="6">
        <v>805.45</v>
      </c>
      <c r="I73" s="5">
        <v>539.50199999999995</v>
      </c>
      <c r="J73" s="2" t="s">
        <v>7</v>
      </c>
      <c r="K73" s="5" t="s">
        <v>200</v>
      </c>
      <c r="L73" s="47" t="str">
        <f>VLOOKUP(K73,CC!$C$2:$D$95,2,FALSE)</f>
        <v>0106</v>
      </c>
      <c r="M73" s="15" t="s">
        <v>44</v>
      </c>
      <c r="N73" s="2" t="s">
        <v>108</v>
      </c>
      <c r="O73" s="5" t="str">
        <f>VLOOKUP(N73,UN!$C$1:$D$17,2,FALSE)</f>
        <v>01</v>
      </c>
      <c r="P73" s="18" t="s">
        <v>9</v>
      </c>
    </row>
    <row r="74" spans="1:16" x14ac:dyDescent="0.25">
      <c r="A74" s="17">
        <v>44951</v>
      </c>
      <c r="B74" s="2" t="s">
        <v>0</v>
      </c>
      <c r="C74" s="3">
        <v>4255</v>
      </c>
      <c r="D74" s="2" t="s">
        <v>51</v>
      </c>
      <c r="E74" s="2" t="s">
        <v>50</v>
      </c>
      <c r="F74" s="4"/>
      <c r="G74" s="5">
        <f t="shared" si="1"/>
        <v>1088396.5305000001</v>
      </c>
      <c r="H74" s="6">
        <v>805.45</v>
      </c>
      <c r="I74" s="5">
        <v>1351.29</v>
      </c>
      <c r="J74" s="2" t="s">
        <v>4</v>
      </c>
      <c r="K74" s="5" t="s">
        <v>172</v>
      </c>
      <c r="L74" s="47" t="str">
        <f>VLOOKUP(K74,CC!$C$2:$D$95,2,FALSE)</f>
        <v>0102</v>
      </c>
      <c r="M74" s="15" t="s">
        <v>44</v>
      </c>
      <c r="N74" s="2" t="s">
        <v>108</v>
      </c>
      <c r="O74" s="5" t="str">
        <f>VLOOKUP(N74,UN!$C$1:$D$17,2,FALSE)</f>
        <v>01</v>
      </c>
      <c r="P74" s="18" t="s">
        <v>9</v>
      </c>
    </row>
    <row r="75" spans="1:16" x14ac:dyDescent="0.25">
      <c r="A75" s="17">
        <v>44951</v>
      </c>
      <c r="B75" s="2" t="s">
        <v>0</v>
      </c>
      <c r="C75" s="3">
        <v>4255</v>
      </c>
      <c r="D75" s="2" t="s">
        <v>51</v>
      </c>
      <c r="E75" s="2" t="s">
        <v>50</v>
      </c>
      <c r="F75" s="4"/>
      <c r="G75" s="5">
        <f t="shared" si="1"/>
        <v>170062.71299999999</v>
      </c>
      <c r="H75" s="6">
        <v>805.45</v>
      </c>
      <c r="I75" s="5">
        <v>211.14</v>
      </c>
      <c r="J75" s="2" t="s">
        <v>6</v>
      </c>
      <c r="K75" s="5" t="s">
        <v>179</v>
      </c>
      <c r="L75" s="47" t="str">
        <f>VLOOKUP(K75,CC!$C$2:$D$95,2,FALSE)</f>
        <v>0103</v>
      </c>
      <c r="M75" s="15" t="s">
        <v>44</v>
      </c>
      <c r="N75" s="2" t="s">
        <v>108</v>
      </c>
      <c r="O75" s="5" t="str">
        <f>VLOOKUP(N75,UN!$C$1:$D$17,2,FALSE)</f>
        <v>01</v>
      </c>
      <c r="P75" s="18" t="s">
        <v>9</v>
      </c>
    </row>
    <row r="76" spans="1:16" x14ac:dyDescent="0.25">
      <c r="A76" s="17">
        <v>44951</v>
      </c>
      <c r="B76" s="2" t="s">
        <v>0</v>
      </c>
      <c r="C76" s="3">
        <v>4255</v>
      </c>
      <c r="D76" s="2" t="s">
        <v>51</v>
      </c>
      <c r="E76" s="2" t="s">
        <v>50</v>
      </c>
      <c r="F76" s="13"/>
      <c r="G76" s="5">
        <f t="shared" si="1"/>
        <v>283437.85499999998</v>
      </c>
      <c r="H76" s="6">
        <v>805.45</v>
      </c>
      <c r="I76" s="13">
        <v>351.9</v>
      </c>
      <c r="J76" s="13" t="s">
        <v>7</v>
      </c>
      <c r="K76" s="31" t="s">
        <v>200</v>
      </c>
      <c r="L76" s="47" t="str">
        <f>VLOOKUP(K76,CC!$C$2:$D$95,2,FALSE)</f>
        <v>0106</v>
      </c>
      <c r="M76" s="15" t="s">
        <v>44</v>
      </c>
      <c r="N76" s="13" t="s">
        <v>108</v>
      </c>
      <c r="O76" s="5" t="str">
        <f>VLOOKUP(N76,UN!$C$1:$D$17,2,FALSE)</f>
        <v>01</v>
      </c>
      <c r="P76" s="18" t="s">
        <v>9</v>
      </c>
    </row>
    <row r="77" spans="1:16" x14ac:dyDescent="0.25">
      <c r="A77" s="17">
        <v>44951</v>
      </c>
      <c r="B77" s="2" t="s">
        <v>0</v>
      </c>
      <c r="C77" s="3">
        <v>4256</v>
      </c>
      <c r="D77" t="s">
        <v>428</v>
      </c>
      <c r="E77" s="2" t="s">
        <v>50</v>
      </c>
      <c r="F77" s="4"/>
      <c r="G77" s="5">
        <f t="shared" si="1"/>
        <v>1105407.6345000002</v>
      </c>
      <c r="H77" s="6">
        <v>805.45</v>
      </c>
      <c r="I77" s="5">
        <v>1372.41</v>
      </c>
      <c r="J77" s="2" t="s">
        <v>4</v>
      </c>
      <c r="K77" s="5" t="s">
        <v>172</v>
      </c>
      <c r="L77" s="47" t="str">
        <f>VLOOKUP(K77,CC!$C$2:$D$95,2,FALSE)</f>
        <v>0102</v>
      </c>
      <c r="M77" s="15" t="s">
        <v>44</v>
      </c>
      <c r="N77" s="2" t="s">
        <v>108</v>
      </c>
      <c r="O77" s="5" t="str">
        <f>VLOOKUP(N77,UN!$C$1:$D$17,2,FALSE)</f>
        <v>01</v>
      </c>
      <c r="P77" s="18" t="s">
        <v>9</v>
      </c>
    </row>
    <row r="78" spans="1:16" x14ac:dyDescent="0.25">
      <c r="A78" s="17">
        <v>44951</v>
      </c>
      <c r="B78" s="2" t="s">
        <v>0</v>
      </c>
      <c r="C78" s="3">
        <v>4256</v>
      </c>
      <c r="D78" t="s">
        <v>428</v>
      </c>
      <c r="E78" s="2" t="s">
        <v>50</v>
      </c>
      <c r="F78" s="4"/>
      <c r="G78" s="5">
        <f t="shared" si="1"/>
        <v>79362.599400000006</v>
      </c>
      <c r="H78" s="6">
        <v>805.45</v>
      </c>
      <c r="I78" s="5">
        <v>98.531999999999996</v>
      </c>
      <c r="J78" s="2" t="s">
        <v>6</v>
      </c>
      <c r="K78" s="5" t="s">
        <v>179</v>
      </c>
      <c r="L78" s="47" t="str">
        <f>VLOOKUP(K78,CC!$C$2:$D$95,2,FALSE)</f>
        <v>0103</v>
      </c>
      <c r="M78" s="15" t="s">
        <v>44</v>
      </c>
      <c r="N78" s="2" t="s">
        <v>108</v>
      </c>
      <c r="O78" s="5" t="str">
        <f>VLOOKUP(N78,UN!$C$1:$D$17,2,FALSE)</f>
        <v>01</v>
      </c>
      <c r="P78" s="18" t="s">
        <v>9</v>
      </c>
    </row>
    <row r="79" spans="1:16" x14ac:dyDescent="0.25">
      <c r="A79" s="17">
        <v>44951</v>
      </c>
      <c r="B79" s="2" t="s">
        <v>0</v>
      </c>
      <c r="C79" s="3">
        <v>4256</v>
      </c>
      <c r="D79" t="s">
        <v>428</v>
      </c>
      <c r="E79" s="2" t="s">
        <v>50</v>
      </c>
      <c r="F79" s="4"/>
      <c r="G79" s="5">
        <f t="shared" si="1"/>
        <v>188997.2316</v>
      </c>
      <c r="H79" s="6">
        <v>805.45</v>
      </c>
      <c r="I79" s="5">
        <v>234.648</v>
      </c>
      <c r="J79" s="2" t="s">
        <v>7</v>
      </c>
      <c r="K79" s="5" t="s">
        <v>200</v>
      </c>
      <c r="L79" s="47" t="str">
        <f>VLOOKUP(K79,CC!$C$2:$D$95,2,FALSE)</f>
        <v>0106</v>
      </c>
      <c r="M79" s="15" t="s">
        <v>44</v>
      </c>
      <c r="N79" s="2" t="s">
        <v>108</v>
      </c>
      <c r="O79" s="5" t="str">
        <f>VLOOKUP(N79,UN!$C$1:$D$17,2,FALSE)</f>
        <v>01</v>
      </c>
      <c r="P79" s="18" t="s">
        <v>9</v>
      </c>
    </row>
    <row r="80" spans="1:16" x14ac:dyDescent="0.25">
      <c r="A80" s="17">
        <v>44951</v>
      </c>
      <c r="B80" s="2" t="s">
        <v>0</v>
      </c>
      <c r="C80" s="3">
        <v>4257</v>
      </c>
      <c r="D80" s="2" t="s">
        <v>53</v>
      </c>
      <c r="E80" s="2" t="s">
        <v>50</v>
      </c>
      <c r="F80" s="4"/>
      <c r="G80" s="5">
        <f t="shared" si="1"/>
        <v>1496551.8744000001</v>
      </c>
      <c r="H80" s="6">
        <v>805.45</v>
      </c>
      <c r="I80" s="5">
        <v>1858.0319999999999</v>
      </c>
      <c r="J80" s="2" t="s">
        <v>4</v>
      </c>
      <c r="K80" s="5" t="s">
        <v>172</v>
      </c>
      <c r="L80" s="47" t="str">
        <f>VLOOKUP(K80,CC!$C$2:$D$95,2,FALSE)</f>
        <v>0102</v>
      </c>
      <c r="M80" s="15" t="s">
        <v>44</v>
      </c>
      <c r="N80" s="2" t="s">
        <v>108</v>
      </c>
      <c r="O80" s="5" t="str">
        <f>VLOOKUP(N80,UN!$C$1:$D$17,2,FALSE)</f>
        <v>01</v>
      </c>
      <c r="P80" s="18" t="s">
        <v>9</v>
      </c>
    </row>
    <row r="81" spans="1:16" x14ac:dyDescent="0.25">
      <c r="A81" s="17">
        <v>44951</v>
      </c>
      <c r="B81" s="2" t="s">
        <v>0</v>
      </c>
      <c r="C81" s="3">
        <v>4257</v>
      </c>
      <c r="D81" s="2" t="s">
        <v>53</v>
      </c>
      <c r="E81" s="2" t="s">
        <v>50</v>
      </c>
      <c r="F81" s="4"/>
      <c r="G81" s="5">
        <f t="shared" si="1"/>
        <v>285705.35784000001</v>
      </c>
      <c r="H81" s="6">
        <v>805.45</v>
      </c>
      <c r="I81" s="5">
        <v>354.71519999999998</v>
      </c>
      <c r="J81" s="2" t="s">
        <v>6</v>
      </c>
      <c r="K81" s="5" t="s">
        <v>179</v>
      </c>
      <c r="L81" s="47" t="str">
        <f>VLOOKUP(K81,CC!$C$2:$D$95,2,FALSE)</f>
        <v>0103</v>
      </c>
      <c r="M81" s="15" t="s">
        <v>44</v>
      </c>
      <c r="N81" s="2" t="s">
        <v>108</v>
      </c>
      <c r="O81" s="5" t="str">
        <f>VLOOKUP(N81,UN!$C$1:$D$17,2,FALSE)</f>
        <v>01</v>
      </c>
      <c r="P81" s="18" t="s">
        <v>9</v>
      </c>
    </row>
    <row r="82" spans="1:16" x14ac:dyDescent="0.25">
      <c r="A82" s="17">
        <v>44951</v>
      </c>
      <c r="B82" s="2" t="s">
        <v>0</v>
      </c>
      <c r="C82" s="3">
        <v>4257</v>
      </c>
      <c r="D82" s="2" t="s">
        <v>53</v>
      </c>
      <c r="E82" s="2" t="s">
        <v>50</v>
      </c>
      <c r="F82" s="4"/>
      <c r="G82" s="5">
        <f t="shared" si="1"/>
        <v>283455.57490000007</v>
      </c>
      <c r="H82" s="6">
        <v>805.45</v>
      </c>
      <c r="I82" s="5">
        <v>351.92200000000003</v>
      </c>
      <c r="J82" s="2" t="s">
        <v>7</v>
      </c>
      <c r="K82" s="5" t="s">
        <v>200</v>
      </c>
      <c r="L82" s="47" t="str">
        <f>VLOOKUP(K82,CC!$C$2:$D$95,2,FALSE)</f>
        <v>0106</v>
      </c>
      <c r="M82" s="15" t="s">
        <v>44</v>
      </c>
      <c r="N82" s="2" t="s">
        <v>108</v>
      </c>
      <c r="O82" s="5" t="str">
        <f>VLOOKUP(N82,UN!$C$1:$D$17,2,FALSE)</f>
        <v>01</v>
      </c>
      <c r="P82" s="18" t="s">
        <v>9</v>
      </c>
    </row>
    <row r="83" spans="1:16" x14ac:dyDescent="0.25">
      <c r="A83" s="17">
        <v>44951</v>
      </c>
      <c r="B83" s="2" t="s">
        <v>0</v>
      </c>
      <c r="C83" s="3">
        <v>4258</v>
      </c>
      <c r="D83" s="2" t="s">
        <v>54</v>
      </c>
      <c r="E83" s="2" t="s">
        <v>50</v>
      </c>
      <c r="F83" s="4"/>
      <c r="G83" s="5">
        <f t="shared" si="1"/>
        <v>1428526.7892</v>
      </c>
      <c r="H83" s="6">
        <v>805.45</v>
      </c>
      <c r="I83" s="5">
        <v>1773.576</v>
      </c>
      <c r="J83" s="2" t="s">
        <v>4</v>
      </c>
      <c r="K83" s="5" t="s">
        <v>172</v>
      </c>
      <c r="L83" s="47" t="str">
        <f>VLOOKUP(K83,CC!$C$2:$D$95,2,FALSE)</f>
        <v>0102</v>
      </c>
      <c r="M83" s="15" t="s">
        <v>44</v>
      </c>
      <c r="N83" s="2" t="s">
        <v>108</v>
      </c>
      <c r="O83" s="5" t="str">
        <f>VLOOKUP(N83,UN!$C$1:$D$17,2,FALSE)</f>
        <v>01</v>
      </c>
      <c r="P83" s="18" t="s">
        <v>9</v>
      </c>
    </row>
    <row r="84" spans="1:16" x14ac:dyDescent="0.25">
      <c r="A84" s="17">
        <v>44951</v>
      </c>
      <c r="B84" s="2" t="s">
        <v>0</v>
      </c>
      <c r="C84" s="3">
        <v>4258</v>
      </c>
      <c r="D84" s="2" t="s">
        <v>54</v>
      </c>
      <c r="E84" s="2" t="s">
        <v>50</v>
      </c>
      <c r="F84" s="4"/>
      <c r="G84" s="5">
        <f t="shared" si="1"/>
        <v>326519.76459999999</v>
      </c>
      <c r="H84" s="6">
        <v>805.45</v>
      </c>
      <c r="I84" s="5">
        <v>405.38799999999998</v>
      </c>
      <c r="J84" s="2" t="s">
        <v>6</v>
      </c>
      <c r="K84" s="5" t="s">
        <v>179</v>
      </c>
      <c r="L84" s="47" t="str">
        <f>VLOOKUP(K84,CC!$C$2:$D$95,2,FALSE)</f>
        <v>0103</v>
      </c>
      <c r="M84" s="15" t="s">
        <v>44</v>
      </c>
      <c r="N84" s="2" t="s">
        <v>108</v>
      </c>
      <c r="O84" s="5" t="str">
        <f>VLOOKUP(N84,UN!$C$1:$D$17,2,FALSE)</f>
        <v>01</v>
      </c>
      <c r="P84" s="18" t="s">
        <v>9</v>
      </c>
    </row>
    <row r="85" spans="1:16" x14ac:dyDescent="0.25">
      <c r="A85" s="17">
        <v>44951</v>
      </c>
      <c r="B85" s="2" t="s">
        <v>0</v>
      </c>
      <c r="C85" s="3">
        <v>4258</v>
      </c>
      <c r="D85" s="2" t="s">
        <v>54</v>
      </c>
      <c r="E85" s="2" t="s">
        <v>50</v>
      </c>
      <c r="F85" s="4"/>
      <c r="G85" s="5">
        <f t="shared" si="1"/>
        <v>283410.46970000002</v>
      </c>
      <c r="H85" s="6">
        <v>805.45</v>
      </c>
      <c r="I85" s="5">
        <v>351.86599999999999</v>
      </c>
      <c r="J85" s="2" t="s">
        <v>7</v>
      </c>
      <c r="K85" s="5" t="s">
        <v>200</v>
      </c>
      <c r="L85" s="47" t="str">
        <f>VLOOKUP(K85,CC!$C$2:$D$95,2,FALSE)</f>
        <v>0106</v>
      </c>
      <c r="M85" s="15" t="s">
        <v>44</v>
      </c>
      <c r="N85" s="2" t="s">
        <v>108</v>
      </c>
      <c r="O85" s="5" t="str">
        <f>VLOOKUP(N85,UN!$C$1:$D$17,2,FALSE)</f>
        <v>01</v>
      </c>
      <c r="P85" s="18" t="s">
        <v>9</v>
      </c>
    </row>
    <row r="86" spans="1:16" x14ac:dyDescent="0.25">
      <c r="A86" s="17">
        <v>44951</v>
      </c>
      <c r="B86" s="2" t="s">
        <v>0</v>
      </c>
      <c r="C86" s="3">
        <v>4259</v>
      </c>
      <c r="D86" s="2" t="s">
        <v>55</v>
      </c>
      <c r="E86" s="2" t="s">
        <v>50</v>
      </c>
      <c r="F86" s="4"/>
      <c r="G86" s="5">
        <f t="shared" si="1"/>
        <v>1224451.5336000002</v>
      </c>
      <c r="H86" s="6">
        <v>805.45</v>
      </c>
      <c r="I86" s="5">
        <v>1520.2080000000001</v>
      </c>
      <c r="J86" s="2" t="s">
        <v>4</v>
      </c>
      <c r="K86" s="5" t="s">
        <v>172</v>
      </c>
      <c r="L86" s="47" t="str">
        <f>VLOOKUP(K86,CC!$C$2:$D$95,2,FALSE)</f>
        <v>0102</v>
      </c>
      <c r="M86" s="15" t="s">
        <v>44</v>
      </c>
      <c r="N86" s="2" t="s">
        <v>108</v>
      </c>
      <c r="O86" s="5" t="str">
        <f>VLOOKUP(N86,UN!$C$1:$D$17,2,FALSE)</f>
        <v>01</v>
      </c>
      <c r="P86" s="18" t="s">
        <v>9</v>
      </c>
    </row>
    <row r="87" spans="1:16" x14ac:dyDescent="0.25">
      <c r="A87" s="17">
        <v>44951</v>
      </c>
      <c r="B87" s="2" t="s">
        <v>0</v>
      </c>
      <c r="C87" s="3">
        <v>4259</v>
      </c>
      <c r="D87" s="2" t="s">
        <v>55</v>
      </c>
      <c r="E87" s="2" t="s">
        <v>50</v>
      </c>
      <c r="F87" s="4"/>
      <c r="G87" s="5">
        <f t="shared" si="1"/>
        <v>156457.69596000001</v>
      </c>
      <c r="H87" s="6">
        <v>805.45</v>
      </c>
      <c r="I87" s="5">
        <v>194.24879999999999</v>
      </c>
      <c r="J87" s="2" t="s">
        <v>6</v>
      </c>
      <c r="K87" s="5" t="s">
        <v>179</v>
      </c>
      <c r="L87" s="47" t="str">
        <f>VLOOKUP(K87,CC!$C$2:$D$95,2,FALSE)</f>
        <v>0103</v>
      </c>
      <c r="M87" s="15" t="s">
        <v>44</v>
      </c>
      <c r="N87" s="2" t="s">
        <v>108</v>
      </c>
      <c r="O87" s="5" t="str">
        <f>VLOOKUP(N87,UN!$C$1:$D$17,2,FALSE)</f>
        <v>01</v>
      </c>
      <c r="P87" s="18" t="s">
        <v>9</v>
      </c>
    </row>
    <row r="88" spans="1:16" x14ac:dyDescent="0.25">
      <c r="A88" s="17">
        <v>44951</v>
      </c>
      <c r="B88" s="2" t="s">
        <v>0</v>
      </c>
      <c r="C88" s="3">
        <v>4259</v>
      </c>
      <c r="D88" s="2" t="s">
        <v>55</v>
      </c>
      <c r="E88" s="2" t="s">
        <v>50</v>
      </c>
      <c r="F88" s="9"/>
      <c r="G88" s="5">
        <f t="shared" si="1"/>
        <v>283416.10785000003</v>
      </c>
      <c r="H88" s="6">
        <v>805.45</v>
      </c>
      <c r="I88" s="10">
        <v>351.87299999999999</v>
      </c>
      <c r="J88" s="2" t="s">
        <v>7</v>
      </c>
      <c r="K88" s="10" t="s">
        <v>200</v>
      </c>
      <c r="L88" s="47" t="str">
        <f>VLOOKUP(K88,CC!$C$2:$D$95,2,FALSE)</f>
        <v>0106</v>
      </c>
      <c r="M88" s="15" t="s">
        <v>44</v>
      </c>
      <c r="N88" s="2" t="s">
        <v>108</v>
      </c>
      <c r="O88" s="5" t="str">
        <f>VLOOKUP(N88,UN!$C$1:$D$17,2,FALSE)</f>
        <v>01</v>
      </c>
      <c r="P88" s="18" t="s">
        <v>9</v>
      </c>
    </row>
    <row r="89" spans="1:16" x14ac:dyDescent="0.25">
      <c r="A89" s="17">
        <v>44951</v>
      </c>
      <c r="B89" s="2" t="s">
        <v>0</v>
      </c>
      <c r="C89" s="3">
        <v>4260</v>
      </c>
      <c r="D89" t="s">
        <v>428</v>
      </c>
      <c r="E89" s="2" t="s">
        <v>50</v>
      </c>
      <c r="F89" s="9"/>
      <c r="G89" s="5">
        <f t="shared" si="1"/>
        <v>1105407.6345000002</v>
      </c>
      <c r="H89" s="6">
        <v>805.45</v>
      </c>
      <c r="I89" s="10">
        <v>1372.41</v>
      </c>
      <c r="J89" s="2" t="s">
        <v>4</v>
      </c>
      <c r="K89" s="5" t="s">
        <v>172</v>
      </c>
      <c r="L89" s="47" t="str">
        <f>VLOOKUP(K89,CC!$C$2:$D$95,2,FALSE)</f>
        <v>0102</v>
      </c>
      <c r="M89" s="15" t="s">
        <v>44</v>
      </c>
      <c r="N89" s="2" t="s">
        <v>108</v>
      </c>
      <c r="O89" s="5" t="str">
        <f>VLOOKUP(N89,UN!$C$1:$D$17,2,FALSE)</f>
        <v>01</v>
      </c>
      <c r="P89" s="18" t="s">
        <v>9</v>
      </c>
    </row>
    <row r="90" spans="1:16" x14ac:dyDescent="0.25">
      <c r="A90" s="17">
        <v>44951</v>
      </c>
      <c r="B90" s="2" t="s">
        <v>0</v>
      </c>
      <c r="C90" s="3">
        <v>4260</v>
      </c>
      <c r="D90" t="s">
        <v>428</v>
      </c>
      <c r="E90" s="2" t="s">
        <v>50</v>
      </c>
      <c r="F90" s="9"/>
      <c r="G90" s="5">
        <f t="shared" si="1"/>
        <v>79362.599400000006</v>
      </c>
      <c r="H90" s="6">
        <v>805.45</v>
      </c>
      <c r="I90" s="10">
        <v>98.531999999999996</v>
      </c>
      <c r="J90" s="2" t="s">
        <v>6</v>
      </c>
      <c r="K90" s="5" t="s">
        <v>179</v>
      </c>
      <c r="L90" s="47" t="str">
        <f>VLOOKUP(K90,CC!$C$2:$D$95,2,FALSE)</f>
        <v>0103</v>
      </c>
      <c r="M90" s="15" t="s">
        <v>44</v>
      </c>
      <c r="N90" s="2" t="s">
        <v>108</v>
      </c>
      <c r="O90" s="5" t="str">
        <f>VLOOKUP(N90,UN!$C$1:$D$17,2,FALSE)</f>
        <v>01</v>
      </c>
      <c r="P90" s="18" t="s">
        <v>9</v>
      </c>
    </row>
    <row r="91" spans="1:16" x14ac:dyDescent="0.25">
      <c r="A91" s="17">
        <v>44951</v>
      </c>
      <c r="B91" s="2" t="s">
        <v>0</v>
      </c>
      <c r="C91" s="3">
        <v>4260</v>
      </c>
      <c r="D91" t="s">
        <v>428</v>
      </c>
      <c r="E91" s="2" t="s">
        <v>50</v>
      </c>
      <c r="F91" s="9"/>
      <c r="G91" s="5">
        <f t="shared" si="1"/>
        <v>188997.2316</v>
      </c>
      <c r="H91" s="6">
        <v>805.45</v>
      </c>
      <c r="I91" s="10">
        <v>234.648</v>
      </c>
      <c r="J91" s="2" t="s">
        <v>7</v>
      </c>
      <c r="K91" s="10" t="s">
        <v>200</v>
      </c>
      <c r="L91" s="47" t="str">
        <f>VLOOKUP(K91,CC!$C$2:$D$95,2,FALSE)</f>
        <v>0106</v>
      </c>
      <c r="M91" s="15" t="s">
        <v>44</v>
      </c>
      <c r="N91" s="2" t="s">
        <v>108</v>
      </c>
      <c r="O91" s="5" t="str">
        <f>VLOOKUP(N91,UN!$C$1:$D$17,2,FALSE)</f>
        <v>01</v>
      </c>
      <c r="P91" s="18" t="s">
        <v>9</v>
      </c>
    </row>
    <row r="92" spans="1:16" x14ac:dyDescent="0.25">
      <c r="A92" s="17">
        <v>44951</v>
      </c>
      <c r="B92" s="2" t="s">
        <v>0</v>
      </c>
      <c r="C92" s="3">
        <v>4261</v>
      </c>
      <c r="D92" t="s">
        <v>428</v>
      </c>
      <c r="E92" s="2" t="s">
        <v>50</v>
      </c>
      <c r="F92" s="4"/>
      <c r="G92" s="5">
        <f t="shared" si="1"/>
        <v>1105407.6345000002</v>
      </c>
      <c r="H92" s="6">
        <v>805.45</v>
      </c>
      <c r="I92" s="5">
        <v>1372.41</v>
      </c>
      <c r="J92" s="2" t="s">
        <v>4</v>
      </c>
      <c r="K92" s="5" t="s">
        <v>172</v>
      </c>
      <c r="L92" s="47" t="str">
        <f>VLOOKUP(K92,CC!$C$2:$D$95,2,FALSE)</f>
        <v>0102</v>
      </c>
      <c r="M92" s="15" t="s">
        <v>44</v>
      </c>
      <c r="N92" s="2" t="s">
        <v>108</v>
      </c>
      <c r="O92" s="5" t="str">
        <f>VLOOKUP(N92,UN!$C$1:$D$17,2,FALSE)</f>
        <v>01</v>
      </c>
      <c r="P92" s="18" t="s">
        <v>9</v>
      </c>
    </row>
    <row r="93" spans="1:16" x14ac:dyDescent="0.25">
      <c r="A93" s="17">
        <v>44951</v>
      </c>
      <c r="B93" s="2" t="s">
        <v>0</v>
      </c>
      <c r="C93" s="3">
        <v>4261</v>
      </c>
      <c r="D93" t="s">
        <v>428</v>
      </c>
      <c r="E93" s="2" t="s">
        <v>50</v>
      </c>
      <c r="F93" s="4"/>
      <c r="G93" s="5">
        <f t="shared" si="1"/>
        <v>79362.599400000006</v>
      </c>
      <c r="H93" s="6">
        <v>805.45</v>
      </c>
      <c r="I93" s="5">
        <v>98.531999999999996</v>
      </c>
      <c r="J93" s="2" t="s">
        <v>6</v>
      </c>
      <c r="K93" s="5" t="s">
        <v>179</v>
      </c>
      <c r="L93" s="47" t="str">
        <f>VLOOKUP(K93,CC!$C$2:$D$95,2,FALSE)</f>
        <v>0103</v>
      </c>
      <c r="M93" s="15" t="s">
        <v>44</v>
      </c>
      <c r="N93" s="2" t="s">
        <v>108</v>
      </c>
      <c r="O93" s="5" t="str">
        <f>VLOOKUP(N93,UN!$C$1:$D$17,2,FALSE)</f>
        <v>01</v>
      </c>
      <c r="P93" s="18" t="s">
        <v>9</v>
      </c>
    </row>
    <row r="94" spans="1:16" x14ac:dyDescent="0.25">
      <c r="A94" s="17">
        <v>44951</v>
      </c>
      <c r="B94" s="2" t="s">
        <v>0</v>
      </c>
      <c r="C94" s="3">
        <v>4261</v>
      </c>
      <c r="D94" t="s">
        <v>428</v>
      </c>
      <c r="E94" s="2" t="s">
        <v>50</v>
      </c>
      <c r="F94" s="4"/>
      <c r="G94" s="5">
        <f t="shared" si="1"/>
        <v>188997.2316</v>
      </c>
      <c r="H94" s="6">
        <v>805.45</v>
      </c>
      <c r="I94" s="5">
        <v>234.648</v>
      </c>
      <c r="J94" s="2" t="s">
        <v>7</v>
      </c>
      <c r="K94" s="5" t="s">
        <v>200</v>
      </c>
      <c r="L94" s="47" t="str">
        <f>VLOOKUP(K94,CC!$C$2:$D$95,2,FALSE)</f>
        <v>0106</v>
      </c>
      <c r="M94" s="15" t="s">
        <v>44</v>
      </c>
      <c r="N94" s="2" t="s">
        <v>108</v>
      </c>
      <c r="O94" s="5" t="str">
        <f>VLOOKUP(N94,UN!$C$1:$D$17,2,FALSE)</f>
        <v>01</v>
      </c>
      <c r="P94" s="18" t="s">
        <v>9</v>
      </c>
    </row>
    <row r="95" spans="1:16" x14ac:dyDescent="0.25">
      <c r="A95" s="17">
        <v>44957</v>
      </c>
      <c r="B95" s="2" t="s">
        <v>0</v>
      </c>
      <c r="C95" s="19">
        <v>4262</v>
      </c>
      <c r="D95" s="2" t="s">
        <v>1</v>
      </c>
      <c r="E95" s="2" t="s">
        <v>58</v>
      </c>
      <c r="F95" s="4"/>
      <c r="G95" s="5">
        <f t="shared" si="1"/>
        <v>2245535.27</v>
      </c>
      <c r="H95" s="6">
        <v>810.37</v>
      </c>
      <c r="I95" s="5">
        <v>2771</v>
      </c>
      <c r="J95" s="2" t="s">
        <v>4</v>
      </c>
      <c r="K95" s="5" t="s">
        <v>172</v>
      </c>
      <c r="L95" s="47" t="str">
        <f>VLOOKUP(K95,CC!$C$2:$D$95,2,FALSE)</f>
        <v>0102</v>
      </c>
      <c r="M95" s="15" t="s">
        <v>44</v>
      </c>
      <c r="N95" s="2" t="s">
        <v>108</v>
      </c>
      <c r="O95" s="5" t="str">
        <f>VLOOKUP(N95,UN!$C$1:$D$17,2,FALSE)</f>
        <v>01</v>
      </c>
      <c r="P95" s="18" t="s">
        <v>9</v>
      </c>
    </row>
    <row r="96" spans="1:16" x14ac:dyDescent="0.25">
      <c r="A96" s="17">
        <v>44957</v>
      </c>
      <c r="B96" s="2" t="s">
        <v>0</v>
      </c>
      <c r="C96" s="19">
        <v>4262</v>
      </c>
      <c r="D96" s="2" t="s">
        <v>1</v>
      </c>
      <c r="E96" s="2" t="s">
        <v>58</v>
      </c>
      <c r="F96" s="4"/>
      <c r="G96" s="5">
        <f t="shared" si="1"/>
        <v>435979.06</v>
      </c>
      <c r="H96" s="6">
        <v>810.37</v>
      </c>
      <c r="I96" s="5">
        <v>538</v>
      </c>
      <c r="J96" s="2" t="s">
        <v>6</v>
      </c>
      <c r="K96" s="5" t="s">
        <v>179</v>
      </c>
      <c r="L96" s="47" t="str">
        <f>VLOOKUP(K96,CC!$C$2:$D$95,2,FALSE)</f>
        <v>0103</v>
      </c>
      <c r="M96" s="15" t="s">
        <v>44</v>
      </c>
      <c r="N96" s="2" t="s">
        <v>108</v>
      </c>
      <c r="O96" s="5" t="str">
        <f>VLOOKUP(N96,UN!$C$1:$D$17,2,FALSE)</f>
        <v>01</v>
      </c>
      <c r="P96" s="18" t="s">
        <v>9</v>
      </c>
    </row>
    <row r="97" spans="1:16" x14ac:dyDescent="0.25">
      <c r="A97" s="17">
        <v>44957</v>
      </c>
      <c r="B97" s="2" t="s">
        <v>0</v>
      </c>
      <c r="C97" s="19">
        <v>4262</v>
      </c>
      <c r="D97" s="2" t="s">
        <v>1</v>
      </c>
      <c r="E97" s="2" t="s">
        <v>58</v>
      </c>
      <c r="F97" s="4"/>
      <c r="G97" s="5">
        <f t="shared" si="1"/>
        <v>210696.2</v>
      </c>
      <c r="H97" s="6">
        <v>810.37</v>
      </c>
      <c r="I97" s="5">
        <v>260</v>
      </c>
      <c r="J97" s="2" t="s">
        <v>7</v>
      </c>
      <c r="K97" s="5" t="s">
        <v>200</v>
      </c>
      <c r="L97" s="47" t="str">
        <f>VLOOKUP(K97,CC!$C$2:$D$95,2,FALSE)</f>
        <v>0106</v>
      </c>
      <c r="M97" s="15" t="s">
        <v>44</v>
      </c>
      <c r="N97" s="2" t="s">
        <v>108</v>
      </c>
      <c r="O97" s="5" t="str">
        <f>VLOOKUP(N97,UN!$C$1:$D$17,2,FALSE)</f>
        <v>01</v>
      </c>
      <c r="P97" s="18" t="s">
        <v>9</v>
      </c>
    </row>
    <row r="98" spans="1:16" x14ac:dyDescent="0.25">
      <c r="A98" s="17">
        <v>44957</v>
      </c>
      <c r="B98" s="2" t="s">
        <v>0</v>
      </c>
      <c r="C98" s="19">
        <v>4263</v>
      </c>
      <c r="D98" s="2" t="s">
        <v>1</v>
      </c>
      <c r="E98" s="2" t="s">
        <v>11</v>
      </c>
      <c r="F98" s="4"/>
      <c r="G98" s="5">
        <f t="shared" si="1"/>
        <v>486222</v>
      </c>
      <c r="H98" s="6">
        <v>810.37</v>
      </c>
      <c r="I98" s="5">
        <v>600</v>
      </c>
      <c r="J98" s="2" t="s">
        <v>59</v>
      </c>
      <c r="K98" s="5" t="s">
        <v>427</v>
      </c>
      <c r="L98" s="47">
        <f>VLOOKUP(K98,CC!$C$2:$D$95,2,FALSE)</f>
        <v>1805</v>
      </c>
      <c r="M98" s="15" t="s">
        <v>62</v>
      </c>
      <c r="N98" s="2" t="s">
        <v>155</v>
      </c>
      <c r="O98" s="5" t="str">
        <f>VLOOKUP(N98,UN!$C$1:$D$17,2,FALSE)</f>
        <v>04</v>
      </c>
      <c r="P98" s="18" t="s">
        <v>49</v>
      </c>
    </row>
    <row r="99" spans="1:16" x14ac:dyDescent="0.25">
      <c r="A99" s="17">
        <v>44957</v>
      </c>
      <c r="B99" s="2" t="s">
        <v>0</v>
      </c>
      <c r="C99" s="19">
        <v>4263</v>
      </c>
      <c r="D99" s="2" t="s">
        <v>1</v>
      </c>
      <c r="E99" s="2" t="s">
        <v>11</v>
      </c>
      <c r="F99" s="4"/>
      <c r="G99" s="5">
        <f t="shared" si="1"/>
        <v>486222</v>
      </c>
      <c r="H99" s="6">
        <v>810.37</v>
      </c>
      <c r="I99" s="5">
        <v>600</v>
      </c>
      <c r="J99" s="2" t="s">
        <v>60</v>
      </c>
      <c r="K99" s="5" t="s">
        <v>370</v>
      </c>
      <c r="L99" s="47">
        <f>VLOOKUP(K99,CC!$C$2:$D$95,2,FALSE)</f>
        <v>1802</v>
      </c>
      <c r="M99" s="15" t="s">
        <v>62</v>
      </c>
      <c r="N99" s="2" t="s">
        <v>155</v>
      </c>
      <c r="O99" s="5" t="str">
        <f>VLOOKUP(N99,UN!$C$1:$D$17,2,FALSE)</f>
        <v>04</v>
      </c>
      <c r="P99" s="18" t="s">
        <v>49</v>
      </c>
    </row>
    <row r="100" spans="1:16" x14ac:dyDescent="0.25">
      <c r="A100" s="17">
        <v>44957</v>
      </c>
      <c r="B100" s="2" t="s">
        <v>0</v>
      </c>
      <c r="C100" s="19">
        <v>4263</v>
      </c>
      <c r="D100" s="2" t="s">
        <v>1</v>
      </c>
      <c r="E100" s="2" t="s">
        <v>11</v>
      </c>
      <c r="F100" s="4"/>
      <c r="G100" s="5">
        <f t="shared" si="1"/>
        <v>370339.09</v>
      </c>
      <c r="H100" s="6">
        <v>810.37</v>
      </c>
      <c r="I100" s="5">
        <v>457</v>
      </c>
      <c r="J100" s="2" t="s">
        <v>61</v>
      </c>
      <c r="K100" s="12" t="s">
        <v>368</v>
      </c>
      <c r="L100" s="47" t="str">
        <f>VLOOKUP(K100,CC!$C$2:$D$95,2,FALSE)</f>
        <v>0401</v>
      </c>
      <c r="M100" s="15" t="s">
        <v>62</v>
      </c>
      <c r="N100" s="2" t="s">
        <v>155</v>
      </c>
      <c r="O100" s="5" t="str">
        <f>VLOOKUP(N100,UN!$C$1:$D$17,2,FALSE)</f>
        <v>04</v>
      </c>
      <c r="P100" s="18" t="s">
        <v>49</v>
      </c>
    </row>
    <row r="101" spans="1:16" x14ac:dyDescent="0.25">
      <c r="A101" s="17">
        <v>44957</v>
      </c>
      <c r="B101" s="2" t="s">
        <v>0</v>
      </c>
      <c r="C101" s="19">
        <v>4264</v>
      </c>
      <c r="D101" s="2" t="s">
        <v>1</v>
      </c>
      <c r="E101" s="2" t="s">
        <v>63</v>
      </c>
      <c r="F101" s="4"/>
      <c r="G101" s="5">
        <f t="shared" si="1"/>
        <v>1620740</v>
      </c>
      <c r="H101" s="6">
        <v>810.37</v>
      </c>
      <c r="I101" s="5">
        <v>2000</v>
      </c>
      <c r="J101" s="2" t="s">
        <v>12</v>
      </c>
      <c r="K101" s="5" t="s">
        <v>208</v>
      </c>
      <c r="L101" s="47" t="str">
        <f>VLOOKUP(K101,CC!$C$2:$D$95,2,FALSE)</f>
        <v>0302</v>
      </c>
      <c r="M101" s="15" t="s">
        <v>47</v>
      </c>
      <c r="N101" s="2" t="s">
        <v>110</v>
      </c>
      <c r="O101" s="5" t="str">
        <f>VLOOKUP(N101,UN!$C$1:$D$17,2,FALSE)</f>
        <v>03</v>
      </c>
      <c r="P101" s="18" t="s">
        <v>64</v>
      </c>
    </row>
    <row r="102" spans="1:16" x14ac:dyDescent="0.25">
      <c r="A102" s="17">
        <v>44957</v>
      </c>
      <c r="B102" s="2" t="s">
        <v>0</v>
      </c>
      <c r="C102" s="19">
        <v>4265</v>
      </c>
      <c r="D102" s="2" t="s">
        <v>1</v>
      </c>
      <c r="E102" s="2" t="s">
        <v>65</v>
      </c>
      <c r="F102" s="4"/>
      <c r="G102" s="5">
        <f>I102*H102</f>
        <v>658020.44000000006</v>
      </c>
      <c r="H102" s="6">
        <v>810.37</v>
      </c>
      <c r="I102" s="5">
        <v>812</v>
      </c>
      <c r="J102" s="2" t="s">
        <v>8</v>
      </c>
      <c r="K102" s="5" t="s">
        <v>391</v>
      </c>
      <c r="L102" s="47" t="str">
        <f>VLOOKUP(K102,CC!$C$2:$D$95,2,FALSE)</f>
        <v>0506</v>
      </c>
      <c r="M102" s="15" t="s">
        <v>45</v>
      </c>
      <c r="N102" s="2" t="s">
        <v>150</v>
      </c>
      <c r="O102" s="5" t="str">
        <f>VLOOKUP(N102,UN!$C$1:$D$17,2,FALSE)</f>
        <v>05</v>
      </c>
      <c r="P102" s="18" t="s">
        <v>49</v>
      </c>
    </row>
    <row r="103" spans="1:16" x14ac:dyDescent="0.25">
      <c r="A103" s="17">
        <v>44957</v>
      </c>
      <c r="B103" s="2" t="s">
        <v>0</v>
      </c>
      <c r="C103" s="19">
        <v>4265</v>
      </c>
      <c r="D103" s="2" t="s">
        <v>1</v>
      </c>
      <c r="E103" s="2" t="s">
        <v>65</v>
      </c>
      <c r="F103" s="4"/>
      <c r="G103" s="5">
        <f t="shared" ref="G103:G108" si="2">I103*H103</f>
        <v>1057532.8500000001</v>
      </c>
      <c r="H103" s="6">
        <v>810.37</v>
      </c>
      <c r="I103" s="5">
        <v>1305</v>
      </c>
      <c r="J103" s="2" t="s">
        <v>10</v>
      </c>
      <c r="K103" s="5" t="s">
        <v>388</v>
      </c>
      <c r="L103" s="47" t="str">
        <f>VLOOKUP(K103,CC!$C$2:$D$95,2,FALSE)</f>
        <v>0502</v>
      </c>
      <c r="M103" s="15" t="s">
        <v>45</v>
      </c>
      <c r="N103" s="2" t="s">
        <v>150</v>
      </c>
      <c r="O103" s="5" t="str">
        <f>VLOOKUP(N103,UN!$C$1:$D$17,2,FALSE)</f>
        <v>05</v>
      </c>
      <c r="P103" s="18" t="s">
        <v>49</v>
      </c>
    </row>
    <row r="104" spans="1:16" x14ac:dyDescent="0.25">
      <c r="A104" s="17">
        <v>44957</v>
      </c>
      <c r="B104" s="2" t="s">
        <v>0</v>
      </c>
      <c r="C104" s="19">
        <v>4266</v>
      </c>
      <c r="D104" s="2" t="s">
        <v>1</v>
      </c>
      <c r="E104" s="2" t="s">
        <v>66</v>
      </c>
      <c r="F104" s="4"/>
      <c r="G104" s="5">
        <f t="shared" si="2"/>
        <v>1928680.6</v>
      </c>
      <c r="H104" s="6">
        <v>810.37</v>
      </c>
      <c r="I104" s="5">
        <v>2380</v>
      </c>
      <c r="J104" s="2" t="s">
        <v>2</v>
      </c>
      <c r="K104" s="5" t="s">
        <v>336</v>
      </c>
      <c r="L104" s="47" t="str">
        <f>VLOOKUP(K104,CC!$C$2:$D$95,2,FALSE)</f>
        <v>0201</v>
      </c>
      <c r="M104" s="15" t="s">
        <v>44</v>
      </c>
      <c r="N104" s="2" t="s">
        <v>138</v>
      </c>
      <c r="O104" s="5" t="str">
        <f>VLOOKUP(N104,UN!$C$1:$D$17,2,FALSE)</f>
        <v>02</v>
      </c>
      <c r="P104" s="18" t="s">
        <v>67</v>
      </c>
    </row>
    <row r="105" spans="1:16" x14ac:dyDescent="0.25">
      <c r="A105" s="17">
        <v>44957</v>
      </c>
      <c r="B105" s="2" t="s">
        <v>0</v>
      </c>
      <c r="C105" s="19">
        <v>4267</v>
      </c>
      <c r="D105" s="2" t="s">
        <v>1</v>
      </c>
      <c r="E105" s="2" t="s">
        <v>26</v>
      </c>
      <c r="F105" s="4"/>
      <c r="G105" s="5">
        <f t="shared" si="2"/>
        <v>1854478.08</v>
      </c>
      <c r="H105" s="6">
        <v>849.12</v>
      </c>
      <c r="I105" s="5">
        <v>2184</v>
      </c>
      <c r="J105" s="2" t="s">
        <v>2</v>
      </c>
      <c r="K105" s="5" t="s">
        <v>336</v>
      </c>
      <c r="L105" s="47" t="str">
        <f>VLOOKUP(K105,CC!$C$2:$D$95,2,FALSE)</f>
        <v>0201</v>
      </c>
      <c r="M105" s="15" t="s">
        <v>44</v>
      </c>
      <c r="N105" s="2" t="s">
        <v>138</v>
      </c>
      <c r="O105" s="5" t="str">
        <f>VLOOKUP(N105,UN!$C$1:$D$17,2,FALSE)</f>
        <v>02</v>
      </c>
      <c r="P105" s="18" t="s">
        <v>67</v>
      </c>
    </row>
    <row r="106" spans="1:16" x14ac:dyDescent="0.25">
      <c r="A106" s="17">
        <v>44957</v>
      </c>
      <c r="B106" s="2" t="s">
        <v>0</v>
      </c>
      <c r="C106" s="19">
        <v>4268</v>
      </c>
      <c r="D106" s="2" t="s">
        <v>1</v>
      </c>
      <c r="E106" s="2" t="s">
        <v>26</v>
      </c>
      <c r="F106" s="4"/>
      <c r="G106" s="5">
        <f t="shared" si="2"/>
        <v>4101249.6</v>
      </c>
      <c r="H106" s="6">
        <v>849.12</v>
      </c>
      <c r="I106" s="5">
        <v>4830</v>
      </c>
      <c r="J106" s="2" t="s">
        <v>12</v>
      </c>
      <c r="K106" s="5" t="s">
        <v>208</v>
      </c>
      <c r="L106" s="47" t="str">
        <f>VLOOKUP(K106,CC!$C$2:$D$95,2,FALSE)</f>
        <v>0302</v>
      </c>
      <c r="M106" s="15" t="s">
        <v>44</v>
      </c>
      <c r="N106" s="2" t="s">
        <v>110</v>
      </c>
      <c r="O106" s="5" t="str">
        <f>VLOOKUP(N106,UN!$C$1:$D$17,2,FALSE)</f>
        <v>03</v>
      </c>
      <c r="P106" s="18" t="s">
        <v>67</v>
      </c>
    </row>
    <row r="107" spans="1:16" x14ac:dyDescent="0.25">
      <c r="A107" s="17">
        <v>44957</v>
      </c>
      <c r="B107" s="2" t="s">
        <v>0</v>
      </c>
      <c r="C107" s="19">
        <v>4269</v>
      </c>
      <c r="D107" s="2" t="s">
        <v>1</v>
      </c>
      <c r="E107" s="2" t="s">
        <v>32</v>
      </c>
      <c r="F107" s="4"/>
      <c r="G107" s="5">
        <f t="shared" si="2"/>
        <v>2025925</v>
      </c>
      <c r="H107" s="6">
        <v>810.37</v>
      </c>
      <c r="I107" s="5">
        <v>2500</v>
      </c>
      <c r="J107" s="2" t="s">
        <v>12</v>
      </c>
      <c r="K107" s="5" t="s">
        <v>208</v>
      </c>
      <c r="L107" s="47" t="str">
        <f>VLOOKUP(K107,CC!$C$2:$D$95,2,FALSE)</f>
        <v>0302</v>
      </c>
      <c r="M107" s="15" t="s">
        <v>47</v>
      </c>
      <c r="N107" s="2" t="s">
        <v>110</v>
      </c>
      <c r="O107" s="5" t="str">
        <f>VLOOKUP(N107,UN!$C$1:$D$17,2,FALSE)</f>
        <v>03</v>
      </c>
      <c r="P107" s="18" t="s">
        <v>67</v>
      </c>
    </row>
    <row r="108" spans="1:16" x14ac:dyDescent="0.25">
      <c r="A108" s="17">
        <v>44957</v>
      </c>
      <c r="B108" s="2" t="s">
        <v>0</v>
      </c>
      <c r="C108" s="19">
        <v>4270</v>
      </c>
      <c r="D108" s="2" t="s">
        <v>1</v>
      </c>
      <c r="E108" s="2" t="s">
        <v>32</v>
      </c>
      <c r="F108" s="4"/>
      <c r="G108" s="5">
        <f t="shared" si="2"/>
        <v>2025925</v>
      </c>
      <c r="H108" s="6">
        <v>810.37</v>
      </c>
      <c r="I108" s="5">
        <v>2500</v>
      </c>
      <c r="J108" s="2" t="s">
        <v>2</v>
      </c>
      <c r="K108" s="5" t="s">
        <v>336</v>
      </c>
      <c r="L108" s="47" t="str">
        <f>VLOOKUP(K108,CC!$C$2:$D$95,2,FALSE)</f>
        <v>0201</v>
      </c>
      <c r="M108" s="15" t="s">
        <v>44</v>
      </c>
      <c r="N108" s="2" t="s">
        <v>138</v>
      </c>
      <c r="O108" s="5" t="str">
        <f>VLOOKUP(N108,UN!$C$1:$D$17,2,FALSE)</f>
        <v>02</v>
      </c>
      <c r="P108" s="18" t="s">
        <v>67</v>
      </c>
    </row>
    <row r="109" spans="1:16" x14ac:dyDescent="0.25">
      <c r="G109" s="23">
        <f>SUM(G3:G108)</f>
        <v>98221117.28391996</v>
      </c>
      <c r="H109" s="23"/>
      <c r="I109" s="23">
        <f>SUM(I3:I108)</f>
        <v>119602.66800000006</v>
      </c>
      <c r="K109" s="23"/>
      <c r="L109" s="47" t="e">
        <f>VLOOKUP(K109,CC!$C$2:$D$95,2,FALSE)</f>
        <v>#N/A</v>
      </c>
      <c r="O109" s="5" t="e">
        <f>VLOOKUP(N109,UN!$C$1:$D$17,2,FALSE)</f>
        <v>#N/A</v>
      </c>
    </row>
    <row r="110" spans="1:16" x14ac:dyDescent="0.25">
      <c r="E110" t="s">
        <v>75</v>
      </c>
      <c r="G110" s="23">
        <v>-98221113</v>
      </c>
      <c r="H110" s="23"/>
      <c r="I110" s="23">
        <v>-119610.75</v>
      </c>
      <c r="K110" s="23"/>
      <c r="L110" s="47" t="e">
        <f>VLOOKUP(K110,CC!$C$2:$D$95,2,FALSE)</f>
        <v>#N/A</v>
      </c>
      <c r="O110" s="5" t="e">
        <f>VLOOKUP(N110,UN!$C$1:$D$17,2,FALSE)</f>
        <v>#N/A</v>
      </c>
    </row>
    <row r="111" spans="1:16" x14ac:dyDescent="0.25">
      <c r="G111" s="23">
        <f>+G110+G109</f>
        <v>4.2839199602603912</v>
      </c>
      <c r="H111" s="23"/>
      <c r="I111" s="23">
        <f>+I110+I109</f>
        <v>-8.0819999999366701</v>
      </c>
      <c r="J111" s="24" t="s">
        <v>76</v>
      </c>
      <c r="K111" s="23"/>
      <c r="L111" s="47" t="e">
        <f>VLOOKUP(K111,CC!$C$2:$D$95,2,FALSE)</f>
        <v>#N/A</v>
      </c>
      <c r="N111" s="24"/>
      <c r="O111" s="5" t="e">
        <f>VLOOKUP(N111,UN!$C$1:$D$17,2,FALSE)</f>
        <v>#N/A</v>
      </c>
    </row>
  </sheetData>
  <protectedRanges>
    <protectedRange sqref="E101" name="Rango2"/>
  </protectedRanges>
  <autoFilter ref="A2:P111" xr:uid="{2C804DCB-933B-43AA-910E-34AB9780686C}"/>
  <phoneticPr fontId="5" type="noConversion"/>
  <conditionalFormatting sqref="F3:F4">
    <cfRule type="iconSet" priority="257">
      <iconSet iconSet="3Symbols">
        <cfvo type="percent" val="0"/>
        <cfvo type="num" val="1" gte="0"/>
        <cfvo type="num" val="2" gte="0"/>
      </iconSet>
    </cfRule>
  </conditionalFormatting>
  <conditionalFormatting sqref="F5">
    <cfRule type="iconSet" priority="166">
      <iconSet iconSet="3Symbols">
        <cfvo type="percent" val="0"/>
        <cfvo type="num" val="1" gte="0"/>
        <cfvo type="num" val="2" gte="0"/>
      </iconSet>
    </cfRule>
  </conditionalFormatting>
  <conditionalFormatting sqref="F6">
    <cfRule type="iconSet" priority="256">
      <iconSet iconSet="3Symbols">
        <cfvo type="percent" val="0"/>
        <cfvo type="num" val="1" gte="0"/>
        <cfvo type="num" val="2" gte="0"/>
      </iconSet>
    </cfRule>
  </conditionalFormatting>
  <conditionalFormatting sqref="F7">
    <cfRule type="iconSet" priority="200">
      <iconSet iconSet="3Symbols">
        <cfvo type="percent" val="0"/>
        <cfvo type="num" val="1" gte="0"/>
        <cfvo type="num" val="2" gte="0"/>
      </iconSet>
    </cfRule>
  </conditionalFormatting>
  <conditionalFormatting sqref="F8">
    <cfRule type="iconSet" priority="204">
      <iconSet iconSet="3Symbols">
        <cfvo type="percent" val="0"/>
        <cfvo type="num" val="1" gte="0"/>
        <cfvo type="num" val="2" gte="0"/>
      </iconSet>
    </cfRule>
  </conditionalFormatting>
  <conditionalFormatting sqref="F9:F11">
    <cfRule type="iconSet" priority="218">
      <iconSet iconSet="3Symbols">
        <cfvo type="percent" val="0"/>
        <cfvo type="num" val="1" gte="0"/>
        <cfvo type="num" val="2" gte="0"/>
      </iconSet>
    </cfRule>
  </conditionalFormatting>
  <conditionalFormatting sqref="F12">
    <cfRule type="iconSet" priority="198">
      <iconSet iconSet="3Symbols">
        <cfvo type="percent" val="0"/>
        <cfvo type="num" val="1" gte="0"/>
        <cfvo type="num" val="2" gte="0"/>
      </iconSet>
    </cfRule>
  </conditionalFormatting>
  <conditionalFormatting sqref="F13:F14">
    <cfRule type="iconSet" priority="217">
      <iconSet iconSet="3Symbols">
        <cfvo type="percent" val="0"/>
        <cfvo type="num" val="1" gte="0"/>
        <cfvo type="num" val="2" gte="0"/>
      </iconSet>
    </cfRule>
  </conditionalFormatting>
  <conditionalFormatting sqref="F15:F16">
    <cfRule type="iconSet" priority="207">
      <iconSet iconSet="3Symbols">
        <cfvo type="percent" val="0"/>
        <cfvo type="num" val="1" gte="0"/>
        <cfvo type="num" val="2" gte="0"/>
      </iconSet>
    </cfRule>
  </conditionalFormatting>
  <conditionalFormatting sqref="F17">
    <cfRule type="iconSet" priority="196">
      <iconSet iconSet="3Symbols">
        <cfvo type="percent" val="0"/>
        <cfvo type="num" val="1" gte="0"/>
        <cfvo type="num" val="2" gte="0"/>
      </iconSet>
    </cfRule>
  </conditionalFormatting>
  <conditionalFormatting sqref="F18">
    <cfRule type="iconSet" priority="206">
      <iconSet iconSet="3Symbols">
        <cfvo type="percent" val="0"/>
        <cfvo type="num" val="1" gte="0"/>
        <cfvo type="num" val="2" gte="0"/>
      </iconSet>
    </cfRule>
  </conditionalFormatting>
  <conditionalFormatting sqref="F19">
    <cfRule type="iconSet" priority="290">
      <iconSet iconSet="3Symbols">
        <cfvo type="percent" val="0"/>
        <cfvo type="num" val="1" gte="0"/>
        <cfvo type="num" val="2" gte="0"/>
      </iconSet>
    </cfRule>
  </conditionalFormatting>
  <conditionalFormatting sqref="F20">
    <cfRule type="iconSet" priority="216">
      <iconSet iconSet="3Symbols">
        <cfvo type="percent" val="0"/>
        <cfvo type="num" val="1" gte="0"/>
        <cfvo type="num" val="2" gte="0"/>
      </iconSet>
    </cfRule>
  </conditionalFormatting>
  <conditionalFormatting sqref="F21:F23">
    <cfRule type="iconSet" priority="194">
      <iconSet iconSet="3Symbols">
        <cfvo type="percent" val="0"/>
        <cfvo type="num" val="1" gte="0"/>
        <cfvo type="num" val="2" gte="0"/>
      </iconSet>
    </cfRule>
  </conditionalFormatting>
  <conditionalFormatting sqref="F24:F25">
    <cfRule type="iconSet" priority="323">
      <iconSet iconSet="3Symbols">
        <cfvo type="percent" val="0"/>
        <cfvo type="num" val="1" gte="0"/>
        <cfvo type="num" val="2" gte="0"/>
      </iconSet>
    </cfRule>
  </conditionalFormatting>
  <conditionalFormatting sqref="F26">
    <cfRule type="iconSet" priority="211">
      <iconSet iconSet="3Symbols">
        <cfvo type="percent" val="0"/>
        <cfvo type="num" val="1" gte="0"/>
        <cfvo type="num" val="2" gte="0"/>
      </iconSet>
    </cfRule>
  </conditionalFormatting>
  <conditionalFormatting sqref="F27:F28">
    <cfRule type="iconSet" priority="215">
      <iconSet iconSet="3Symbols">
        <cfvo type="percent" val="0"/>
        <cfvo type="num" val="1" gte="0"/>
        <cfvo type="num" val="2" gte="0"/>
      </iconSet>
    </cfRule>
  </conditionalFormatting>
  <conditionalFormatting sqref="F29">
    <cfRule type="iconSet" priority="220">
      <iconSet iconSet="3Symbols">
        <cfvo type="percent" val="0"/>
        <cfvo type="num" val="1" gte="0"/>
        <cfvo type="num" val="2" gte="0"/>
      </iconSet>
    </cfRule>
  </conditionalFormatting>
  <conditionalFormatting sqref="F30:F31">
    <cfRule type="iconSet" priority="222">
      <iconSet iconSet="3Symbols">
        <cfvo type="percent" val="0"/>
        <cfvo type="num" val="1" gte="0"/>
        <cfvo type="num" val="2" gte="0"/>
      </iconSet>
    </cfRule>
  </conditionalFormatting>
  <conditionalFormatting sqref="F32:F34">
    <cfRule type="iconSet" priority="192">
      <iconSet iconSet="3Symbols">
        <cfvo type="percent" val="0"/>
        <cfvo type="num" val="1" gte="0"/>
        <cfvo type="num" val="2" gte="0"/>
      </iconSet>
    </cfRule>
  </conditionalFormatting>
  <conditionalFormatting sqref="F35">
    <cfRule type="iconSet" priority="180">
      <iconSet iconSet="3Symbols">
        <cfvo type="percent" val="0"/>
        <cfvo type="num" val="1" gte="0"/>
        <cfvo type="num" val="2" gte="0"/>
      </iconSet>
    </cfRule>
  </conditionalFormatting>
  <conditionalFormatting sqref="F36:F38">
    <cfRule type="iconSet" priority="214">
      <iconSet iconSet="3Symbols">
        <cfvo type="percent" val="0"/>
        <cfvo type="num" val="1" gte="0"/>
        <cfvo type="num" val="2" gte="0"/>
      </iconSet>
    </cfRule>
  </conditionalFormatting>
  <conditionalFormatting sqref="F39">
    <cfRule type="iconSet" priority="221">
      <iconSet iconSet="3Symbols">
        <cfvo type="percent" val="0"/>
        <cfvo type="num" val="1" gte="0"/>
        <cfvo type="num" val="2" gte="0"/>
      </iconSet>
    </cfRule>
  </conditionalFormatting>
  <conditionalFormatting sqref="F40">
    <cfRule type="iconSet" priority="208">
      <iconSet iconSet="3Symbols">
        <cfvo type="percent" val="0"/>
        <cfvo type="num" val="1" gte="0"/>
        <cfvo type="num" val="2" gte="0"/>
      </iconSet>
    </cfRule>
  </conditionalFormatting>
  <conditionalFormatting sqref="F41">
    <cfRule type="iconSet" priority="190">
      <iconSet iconSet="3Symbols">
        <cfvo type="percent" val="0"/>
        <cfvo type="num" val="1" gte="0"/>
        <cfvo type="num" val="2" gte="0"/>
      </iconSet>
    </cfRule>
  </conditionalFormatting>
  <conditionalFormatting sqref="F42:F43">
    <cfRule type="iconSet" priority="356">
      <iconSet iconSet="3Symbols">
        <cfvo type="percent" val="0"/>
        <cfvo type="num" val="1" gte="0"/>
        <cfvo type="num" val="2" gte="0"/>
      </iconSet>
    </cfRule>
  </conditionalFormatting>
  <conditionalFormatting sqref="F44:F48">
    <cfRule type="iconSet" priority="405">
      <iconSet iconSet="3Symbols">
        <cfvo type="percent" val="0"/>
        <cfvo type="num" val="1" gte="0"/>
        <cfvo type="num" val="2" gte="0"/>
      </iconSet>
    </cfRule>
  </conditionalFormatting>
  <conditionalFormatting sqref="F49:F71">
    <cfRule type="iconSet" priority="406">
      <iconSet iconSet="3Symbols">
        <cfvo type="percent" val="0"/>
        <cfvo type="num" val="1" gte="0"/>
        <cfvo type="num" val="2" gte="0"/>
      </iconSet>
    </cfRule>
  </conditionalFormatting>
  <conditionalFormatting sqref="F72:F75 F77:F87 F94">
    <cfRule type="iconSet" priority="133">
      <iconSet iconSet="3Symbols">
        <cfvo type="percent" val="0"/>
        <cfvo type="num" val="1" gte="0"/>
        <cfvo type="num" val="2" gte="0"/>
      </iconSet>
    </cfRule>
  </conditionalFormatting>
  <conditionalFormatting sqref="F88:F91">
    <cfRule type="iconSet" priority="134">
      <iconSet iconSet="3Symbols">
        <cfvo type="percent" val="0"/>
        <cfvo type="num" val="1" gte="0"/>
        <cfvo type="num" val="2" gte="0"/>
      </iconSet>
    </cfRule>
  </conditionalFormatting>
  <conditionalFormatting sqref="F92:F93">
    <cfRule type="iconSet" priority="122">
      <iconSet iconSet="3Symbols">
        <cfvo type="percent" val="0"/>
        <cfvo type="num" val="1" gte="0"/>
        <cfvo type="num" val="2" gte="0"/>
      </iconSet>
    </cfRule>
  </conditionalFormatting>
  <conditionalFormatting sqref="F95:F97">
    <cfRule type="iconSet" priority="104">
      <iconSet iconSet="3Symbols">
        <cfvo type="percent" val="0"/>
        <cfvo type="num" val="1" gte="0"/>
        <cfvo type="num" val="2" gte="0"/>
      </iconSet>
    </cfRule>
  </conditionalFormatting>
  <conditionalFormatting sqref="F98:F108">
    <cfRule type="iconSet" priority="87">
      <iconSet iconSet="3Symbols">
        <cfvo type="percent" val="0"/>
        <cfvo type="num" val="1" gte="0"/>
        <cfvo type="num" val="2" gte="0"/>
      </iconSet>
    </cfRule>
  </conditionalFormatting>
  <conditionalFormatting sqref="G72:G75 G94">
    <cfRule type="cellIs" dxfId="28" priority="130" stopIfTrue="1" operator="notEqual">
      <formula>SUM(#REF!)</formula>
    </cfRule>
    <cfRule type="cellIs" dxfId="27" priority="131" stopIfTrue="1" operator="notEqual">
      <formula>SUM(#REF!)</formula>
    </cfRule>
    <cfRule type="cellIs" dxfId="26" priority="132" stopIfTrue="1" operator="notEqual">
      <formula>SUM(#REF!)</formula>
    </cfRule>
  </conditionalFormatting>
  <conditionalFormatting sqref="G76:G93">
    <cfRule type="cellIs" dxfId="25" priority="113" stopIfTrue="1" operator="notEqual">
      <formula>SUM(#REF!)</formula>
    </cfRule>
  </conditionalFormatting>
  <conditionalFormatting sqref="G95:G108">
    <cfRule type="cellIs" dxfId="24" priority="66" stopIfTrue="1" operator="notEqual">
      <formula>SUM(#REF!)</formula>
    </cfRule>
  </conditionalFormatting>
  <conditionalFormatting sqref="H4:H108">
    <cfRule type="cellIs" dxfId="23" priority="60" stopIfTrue="1" operator="notEqual">
      <formula>SUM(#REF!)</formula>
    </cfRule>
  </conditionalFormatting>
  <conditionalFormatting sqref="H38:I43 G3:I3 G4:G71">
    <cfRule type="cellIs" dxfId="22" priority="201" stopIfTrue="1" operator="notEqual">
      <formula>SUM(#REF!)</formula>
    </cfRule>
  </conditionalFormatting>
  <conditionalFormatting sqref="I4:I75">
    <cfRule type="cellIs" dxfId="21" priority="125" stopIfTrue="1" operator="notEqual">
      <formula>SUM(#REF!)</formula>
    </cfRule>
  </conditionalFormatting>
  <conditionalFormatting sqref="I77:I108">
    <cfRule type="cellIs" dxfId="20" priority="10" stopIfTrue="1" operator="notEqual">
      <formula>SUM(#REF!)</formula>
    </cfRule>
  </conditionalFormatting>
  <conditionalFormatting sqref="K3:K75">
    <cfRule type="cellIs" dxfId="19" priority="8" stopIfTrue="1" operator="notEqual">
      <formula>SUM(#REF!)</formula>
    </cfRule>
  </conditionalFormatting>
  <conditionalFormatting sqref="K77:K108">
    <cfRule type="cellIs" dxfId="18" priority="3" stopIfTrue="1" operator="notEqual">
      <formula>SUM(#REF!)</formula>
    </cfRule>
  </conditionalFormatting>
  <conditionalFormatting sqref="L3:L111">
    <cfRule type="cellIs" dxfId="17" priority="2" stopIfTrue="1" operator="notEqual">
      <formula>SUM(#REF!)</formula>
    </cfRule>
  </conditionalFormatting>
  <conditionalFormatting sqref="O3:O111">
    <cfRule type="cellIs" dxfId="16" priority="1" stopIfTrue="1" operator="notEqual">
      <formula>SUM(#REF!)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D967-E7D9-42C2-9366-08E9FD569C0D}">
  <dimension ref="A1:O76"/>
  <sheetViews>
    <sheetView topLeftCell="A10" workbookViewId="0">
      <selection activeCell="I18" sqref="I18"/>
    </sheetView>
  </sheetViews>
  <sheetFormatPr baseColWidth="10" defaultRowHeight="15" x14ac:dyDescent="0.25"/>
  <cols>
    <col min="5" max="5" width="26.42578125" bestFit="1" customWidth="1"/>
    <col min="6" max="6" width="11.42578125" bestFit="1" customWidth="1"/>
    <col min="9" max="9" width="32.85546875" customWidth="1"/>
    <col min="11" max="11" width="11" bestFit="1" customWidth="1"/>
    <col min="12" max="12" width="32.85546875" style="14" customWidth="1"/>
    <col min="13" max="14" width="13.28515625" customWidth="1"/>
    <col min="15" max="15" width="22.28515625" customWidth="1"/>
  </cols>
  <sheetData>
    <row r="1" spans="1:15" x14ac:dyDescent="0.25">
      <c r="F1" s="21">
        <f>SUM(F3:F77)</f>
        <v>58831724.255939998</v>
      </c>
      <c r="H1" s="21">
        <f>SUM(H3:H80)</f>
        <v>71439.446400000044</v>
      </c>
      <c r="J1" s="21"/>
      <c r="K1" s="21"/>
    </row>
    <row r="2" spans="1:15" x14ac:dyDescent="0.25">
      <c r="A2" s="16" t="s">
        <v>35</v>
      </c>
      <c r="B2" s="16" t="s">
        <v>36</v>
      </c>
      <c r="C2" s="16" t="s">
        <v>37</v>
      </c>
      <c r="D2" s="16" t="s">
        <v>46</v>
      </c>
      <c r="E2" s="16" t="s">
        <v>38</v>
      </c>
      <c r="F2" s="16" t="s">
        <v>40</v>
      </c>
      <c r="G2" s="16" t="s">
        <v>39</v>
      </c>
      <c r="H2" s="16" t="s">
        <v>41</v>
      </c>
      <c r="I2" s="16" t="s">
        <v>42</v>
      </c>
      <c r="J2" s="16" t="s">
        <v>93</v>
      </c>
      <c r="K2" s="16" t="s">
        <v>463</v>
      </c>
      <c r="L2" s="16" t="s">
        <v>43</v>
      </c>
      <c r="M2" s="16" t="s">
        <v>94</v>
      </c>
      <c r="N2" s="16" t="s">
        <v>462</v>
      </c>
      <c r="O2" s="16" t="s">
        <v>48</v>
      </c>
    </row>
    <row r="3" spans="1:15" x14ac:dyDescent="0.25">
      <c r="A3" s="1">
        <v>44967</v>
      </c>
      <c r="B3" s="2" t="s">
        <v>0</v>
      </c>
      <c r="C3" s="3">
        <v>4271</v>
      </c>
      <c r="D3" s="2" t="s">
        <v>1</v>
      </c>
      <c r="E3" s="2" t="s">
        <v>68</v>
      </c>
      <c r="F3" s="5">
        <f t="shared" ref="F3:F32" si="0">H3*G3</f>
        <v>644693.90535000002</v>
      </c>
      <c r="G3" s="6">
        <v>810.37</v>
      </c>
      <c r="H3" s="5">
        <v>795.55499999999995</v>
      </c>
      <c r="I3" s="2" t="s">
        <v>59</v>
      </c>
      <c r="J3" s="5" t="str">
        <f>VLOOKUP(I3,'enero 2023'!$J$3:$K$108,2,FALSE)</f>
        <v>T01015</v>
      </c>
      <c r="K3" s="47">
        <f>VLOOKUP(J3,CC!$C$2:$D$95,2,FALSE)</f>
        <v>1805</v>
      </c>
      <c r="L3" s="15" t="s">
        <v>62</v>
      </c>
      <c r="M3" s="5" t="str">
        <f>VLOOKUP(L3,'enero 2023'!$M$3:$N$108,2,FALSE)</f>
        <v>TEC</v>
      </c>
      <c r="N3" s="5" t="str">
        <f>VLOOKUP(M3,UN!$C$1:$D$17,2,FALSE)</f>
        <v>04</v>
      </c>
      <c r="O3" s="2" t="s">
        <v>49</v>
      </c>
    </row>
    <row r="4" spans="1:15" x14ac:dyDescent="0.25">
      <c r="A4" s="1">
        <v>44967</v>
      </c>
      <c r="B4" s="2" t="s">
        <v>0</v>
      </c>
      <c r="C4" s="3">
        <v>4271</v>
      </c>
      <c r="D4" s="2" t="s">
        <v>1</v>
      </c>
      <c r="E4" s="2" t="s">
        <v>68</v>
      </c>
      <c r="F4" s="5">
        <f t="shared" si="0"/>
        <v>532498.17885000003</v>
      </c>
      <c r="G4" s="6">
        <v>810.37</v>
      </c>
      <c r="H4" s="5">
        <v>657.10500000000002</v>
      </c>
      <c r="I4" s="2" t="s">
        <v>60</v>
      </c>
      <c r="J4" s="5" t="str">
        <f>VLOOKUP(I4,'enero 2023'!$J$3:$K$108,2,FALSE)</f>
        <v>T01006</v>
      </c>
      <c r="K4" s="47">
        <f>VLOOKUP(J4,CC!$C$2:$D$95,2,FALSE)</f>
        <v>1802</v>
      </c>
      <c r="L4" s="15" t="s">
        <v>62</v>
      </c>
      <c r="M4" s="5" t="str">
        <f>VLOOKUP(L4,'enero 2023'!$M$3:$N$108,2,FALSE)</f>
        <v>TEC</v>
      </c>
      <c r="N4" s="5" t="str">
        <f>VLOOKUP(M4,UN!$C$1:$D$17,2,FALSE)</f>
        <v>04</v>
      </c>
      <c r="O4" s="2" t="s">
        <v>49</v>
      </c>
    </row>
    <row r="5" spans="1:15" x14ac:dyDescent="0.25">
      <c r="A5" s="1">
        <v>44967</v>
      </c>
      <c r="B5" s="2" t="s">
        <v>0</v>
      </c>
      <c r="C5" s="3">
        <v>4272</v>
      </c>
      <c r="D5" s="2" t="s">
        <v>1</v>
      </c>
      <c r="E5" s="2" t="s">
        <v>68</v>
      </c>
      <c r="F5" s="5">
        <f t="shared" si="0"/>
        <v>644693.90535000002</v>
      </c>
      <c r="G5" s="6">
        <v>810.37</v>
      </c>
      <c r="H5" s="5">
        <v>795.55499999999995</v>
      </c>
      <c r="I5" s="2" t="s">
        <v>59</v>
      </c>
      <c r="J5" s="5" t="str">
        <f>VLOOKUP(I5,'enero 2023'!$J$3:$K$108,2,FALSE)</f>
        <v>T01015</v>
      </c>
      <c r="K5" s="47">
        <f>VLOOKUP(J5,CC!$C$2:$D$95,2,FALSE)</f>
        <v>1805</v>
      </c>
      <c r="L5" s="15" t="s">
        <v>62</v>
      </c>
      <c r="M5" s="5" t="str">
        <f>VLOOKUP(L5,'enero 2023'!$M$3:$N$108,2,FALSE)</f>
        <v>TEC</v>
      </c>
      <c r="N5" s="5" t="str">
        <f>VLOOKUP(M5,UN!$C$1:$D$17,2,FALSE)</f>
        <v>04</v>
      </c>
      <c r="O5" s="2" t="s">
        <v>69</v>
      </c>
    </row>
    <row r="6" spans="1:15" x14ac:dyDescent="0.25">
      <c r="A6" s="1">
        <v>44967</v>
      </c>
      <c r="B6" s="2" t="s">
        <v>0</v>
      </c>
      <c r="C6" s="3">
        <v>4272</v>
      </c>
      <c r="D6" s="2" t="s">
        <v>1</v>
      </c>
      <c r="E6" s="2" t="s">
        <v>68</v>
      </c>
      <c r="F6" s="5">
        <f t="shared" si="0"/>
        <v>532498.17885000003</v>
      </c>
      <c r="G6" s="6">
        <v>810.37</v>
      </c>
      <c r="H6" s="5">
        <v>657.10500000000002</v>
      </c>
      <c r="I6" s="2" t="s">
        <v>60</v>
      </c>
      <c r="J6" s="5" t="str">
        <f>VLOOKUP(I6,'enero 2023'!$J$3:$K$108,2,FALSE)</f>
        <v>T01006</v>
      </c>
      <c r="K6" s="47">
        <f>VLOOKUP(J6,CC!$C$2:$D$95,2,FALSE)</f>
        <v>1802</v>
      </c>
      <c r="L6" s="15" t="s">
        <v>62</v>
      </c>
      <c r="M6" s="5" t="str">
        <f>VLOOKUP(L6,'enero 2023'!$M$3:$N$108,2,FALSE)</f>
        <v>TEC</v>
      </c>
      <c r="N6" s="5" t="str">
        <f>VLOOKUP(M6,UN!$C$1:$D$17,2,FALSE)</f>
        <v>04</v>
      </c>
      <c r="O6" s="2" t="s">
        <v>69</v>
      </c>
    </row>
    <row r="7" spans="1:15" x14ac:dyDescent="0.25">
      <c r="A7" s="1">
        <v>44971</v>
      </c>
      <c r="B7" s="2" t="s">
        <v>0</v>
      </c>
      <c r="C7" s="3">
        <v>4273</v>
      </c>
      <c r="D7" s="2" t="s">
        <v>1</v>
      </c>
      <c r="E7" s="2" t="s">
        <v>70</v>
      </c>
      <c r="F7" s="5">
        <f t="shared" si="0"/>
        <v>2200588</v>
      </c>
      <c r="G7" s="6">
        <v>846.38</v>
      </c>
      <c r="H7" s="5">
        <v>2600</v>
      </c>
      <c r="I7" s="2" t="s">
        <v>2</v>
      </c>
      <c r="J7" s="5" t="str">
        <f>VLOOKUP(I7,'enero 2023'!$J$3:$K$108,2,FALSE)</f>
        <v>S01002</v>
      </c>
      <c r="K7" s="47" t="str">
        <f>VLOOKUP(J7,CC!$C$2:$D$95,2,FALSE)</f>
        <v>0201</v>
      </c>
      <c r="L7" s="15" t="s">
        <v>44</v>
      </c>
      <c r="M7" s="5" t="s">
        <v>138</v>
      </c>
      <c r="N7" s="5" t="str">
        <f>VLOOKUP(M7,UN!$C$1:$D$17,2,FALSE)</f>
        <v>02</v>
      </c>
      <c r="O7" s="2" t="s">
        <v>64</v>
      </c>
    </row>
    <row r="8" spans="1:15" x14ac:dyDescent="0.25">
      <c r="A8" s="1">
        <v>44971</v>
      </c>
      <c r="B8" s="2" t="s">
        <v>0</v>
      </c>
      <c r="C8" s="3">
        <v>4274</v>
      </c>
      <c r="D8" s="2" t="s">
        <v>1</v>
      </c>
      <c r="E8" s="2" t="s">
        <v>3</v>
      </c>
      <c r="F8" s="5">
        <f>H8*G8</f>
        <v>2971553.6587900002</v>
      </c>
      <c r="G8" s="6">
        <v>793.79</v>
      </c>
      <c r="H8" s="48">
        <v>3743.5010000000002</v>
      </c>
      <c r="I8" s="2" t="s">
        <v>4</v>
      </c>
      <c r="J8" s="5" t="str">
        <f>VLOOKUP(I8,'enero 2023'!$J$3:$K$108,2,FALSE)</f>
        <v>A02001</v>
      </c>
      <c r="K8" s="47" t="str">
        <f>VLOOKUP(J8,CC!$C$2:$D$95,2,FALSE)</f>
        <v>0102</v>
      </c>
      <c r="L8" s="15" t="s">
        <v>44</v>
      </c>
      <c r="M8" s="5" t="str">
        <f>VLOOKUP(L8,'enero 2023'!$M$3:$N$108,2,FALSE)</f>
        <v>AUD</v>
      </c>
      <c r="N8" s="5" t="str">
        <f>VLOOKUP(M8,UN!$C$1:$D$17,2,FALSE)</f>
        <v>01</v>
      </c>
      <c r="O8" s="2" t="s">
        <v>49</v>
      </c>
    </row>
    <row r="9" spans="1:15" x14ac:dyDescent="0.25">
      <c r="A9" s="1">
        <v>44971</v>
      </c>
      <c r="B9" s="2" t="s">
        <v>0</v>
      </c>
      <c r="C9" s="3">
        <v>4274</v>
      </c>
      <c r="D9" s="2" t="s">
        <v>1</v>
      </c>
      <c r="E9" s="2" t="s">
        <v>3</v>
      </c>
      <c r="F9" s="5">
        <f>H9*G9</f>
        <v>564345.00049999997</v>
      </c>
      <c r="G9" s="6">
        <v>793.79</v>
      </c>
      <c r="H9" s="48">
        <v>710.95</v>
      </c>
      <c r="I9" s="2" t="s">
        <v>6</v>
      </c>
      <c r="J9" s="5" t="str">
        <f>VLOOKUP(I9,'enero 2023'!$J$3:$K$108,2,FALSE)</f>
        <v>A03001</v>
      </c>
      <c r="K9" s="47" t="str">
        <f>VLOOKUP(J9,CC!$C$2:$D$95,2,FALSE)</f>
        <v>0103</v>
      </c>
      <c r="L9" s="15" t="s">
        <v>44</v>
      </c>
      <c r="M9" s="5" t="str">
        <f>VLOOKUP(L9,'enero 2023'!$M$3:$N$108,2,FALSE)</f>
        <v>AUD</v>
      </c>
      <c r="N9" s="5" t="str">
        <f>VLOOKUP(M9,UN!$C$1:$D$17,2,FALSE)</f>
        <v>01</v>
      </c>
      <c r="O9" s="2" t="s">
        <v>49</v>
      </c>
    </row>
    <row r="10" spans="1:15" x14ac:dyDescent="0.25">
      <c r="A10" s="1">
        <v>44971</v>
      </c>
      <c r="B10" s="2" t="s">
        <v>0</v>
      </c>
      <c r="C10" s="3">
        <v>4274</v>
      </c>
      <c r="D10" s="2" t="s">
        <v>1</v>
      </c>
      <c r="E10" s="2" t="s">
        <v>3</v>
      </c>
      <c r="F10" s="5">
        <f>H10*G10</f>
        <v>555971.30978999997</v>
      </c>
      <c r="G10" s="6">
        <v>793.79</v>
      </c>
      <c r="H10" s="48">
        <v>700.40099999999995</v>
      </c>
      <c r="I10" s="2" t="s">
        <v>7</v>
      </c>
      <c r="J10" s="5" t="str">
        <f>VLOOKUP(I10,'enero 2023'!$J$3:$K$108,2,FALSE)</f>
        <v>A09001</v>
      </c>
      <c r="K10" s="47" t="str">
        <f>VLOOKUP(J10,CC!$C$2:$D$95,2,FALSE)</f>
        <v>0106</v>
      </c>
      <c r="L10" s="15" t="s">
        <v>44</v>
      </c>
      <c r="M10" s="5" t="str">
        <f>VLOOKUP(L10,'enero 2023'!$M$3:$N$108,2,FALSE)</f>
        <v>AUD</v>
      </c>
      <c r="N10" s="5" t="str">
        <f>VLOOKUP(M10,UN!$C$1:$D$17,2,FALSE)</f>
        <v>01</v>
      </c>
      <c r="O10" s="2" t="s">
        <v>49</v>
      </c>
    </row>
    <row r="11" spans="1:15" x14ac:dyDescent="0.25">
      <c r="A11" s="1">
        <v>44972</v>
      </c>
      <c r="B11" s="2" t="s">
        <v>0</v>
      </c>
      <c r="C11" s="3">
        <v>4275</v>
      </c>
      <c r="D11" s="2" t="s">
        <v>1</v>
      </c>
      <c r="E11" s="2" t="s">
        <v>15</v>
      </c>
      <c r="F11" s="5">
        <f t="shared" si="0"/>
        <v>2493998.91</v>
      </c>
      <c r="G11" s="6">
        <v>789.49</v>
      </c>
      <c r="H11" s="5">
        <v>3159</v>
      </c>
      <c r="I11" s="2" t="s">
        <v>10</v>
      </c>
      <c r="J11" s="5" t="str">
        <f>VLOOKUP(I11,'enero 2023'!$J$3:$K$108,2,FALSE)</f>
        <v>T01011</v>
      </c>
      <c r="K11" s="47" t="str">
        <f>VLOOKUP(J11,CC!$C$2:$D$95,2,FALSE)</f>
        <v>0502</v>
      </c>
      <c r="L11" s="15" t="s">
        <v>45</v>
      </c>
      <c r="M11" s="5" t="str">
        <f>VLOOKUP(L11,'enero 2023'!$M$3:$N$108,2,FALSE)</f>
        <v>SF2</v>
      </c>
      <c r="N11" s="5" t="str">
        <f>VLOOKUP(M11,UN!$C$1:$D$17,2,FALSE)</f>
        <v>05</v>
      </c>
      <c r="O11" s="2" t="s">
        <v>69</v>
      </c>
    </row>
    <row r="12" spans="1:15" x14ac:dyDescent="0.25">
      <c r="A12" s="1">
        <v>44972</v>
      </c>
      <c r="B12" s="2" t="s">
        <v>0</v>
      </c>
      <c r="C12" s="3">
        <v>4276</v>
      </c>
      <c r="D12" s="2" t="s">
        <v>1</v>
      </c>
      <c r="E12" s="2" t="s">
        <v>17</v>
      </c>
      <c r="F12" s="5">
        <f t="shared" si="0"/>
        <v>1139234.07</v>
      </c>
      <c r="G12" s="6">
        <v>789.49</v>
      </c>
      <c r="H12" s="5">
        <v>1443</v>
      </c>
      <c r="I12" s="2" t="s">
        <v>10</v>
      </c>
      <c r="J12" s="5" t="str">
        <f>VLOOKUP(I12,'enero 2023'!$J$3:$K$108,2,FALSE)</f>
        <v>T01011</v>
      </c>
      <c r="K12" s="47" t="str">
        <f>VLOOKUP(J12,CC!$C$2:$D$95,2,FALSE)</f>
        <v>0502</v>
      </c>
      <c r="L12" s="15" t="s">
        <v>45</v>
      </c>
      <c r="M12" s="5" t="str">
        <f>VLOOKUP(L12,'enero 2023'!$M$3:$N$108,2,FALSE)</f>
        <v>SF2</v>
      </c>
      <c r="N12" s="5" t="str">
        <f>VLOOKUP(M12,UN!$C$1:$D$17,2,FALSE)</f>
        <v>05</v>
      </c>
      <c r="O12" s="2" t="s">
        <v>69</v>
      </c>
    </row>
    <row r="13" spans="1:15" x14ac:dyDescent="0.25">
      <c r="A13" s="1">
        <v>44972</v>
      </c>
      <c r="B13" s="2" t="s">
        <v>0</v>
      </c>
      <c r="C13" s="3">
        <v>4276</v>
      </c>
      <c r="D13" s="8" t="s">
        <v>1</v>
      </c>
      <c r="E13" s="2" t="s">
        <v>17</v>
      </c>
      <c r="F13" s="5">
        <f t="shared" si="0"/>
        <v>356059.99</v>
      </c>
      <c r="G13" s="6">
        <v>789.49</v>
      </c>
      <c r="H13" s="5">
        <v>451</v>
      </c>
      <c r="I13" s="2" t="s">
        <v>8</v>
      </c>
      <c r="J13" s="5" t="str">
        <f>VLOOKUP(I13,'enero 2023'!$J$3:$K$108,2,FALSE)</f>
        <v>T01012</v>
      </c>
      <c r="K13" s="47" t="str">
        <f>VLOOKUP(J13,CC!$C$2:$D$95,2,FALSE)</f>
        <v>0506</v>
      </c>
      <c r="L13" s="15" t="s">
        <v>45</v>
      </c>
      <c r="M13" s="5" t="str">
        <f>VLOOKUP(L13,'enero 2023'!$M$3:$N$108,2,FALSE)</f>
        <v>SF2</v>
      </c>
      <c r="N13" s="5" t="str">
        <f>VLOOKUP(M13,UN!$C$1:$D$17,2,FALSE)</f>
        <v>05</v>
      </c>
      <c r="O13" s="2" t="s">
        <v>69</v>
      </c>
    </row>
    <row r="14" spans="1:15" x14ac:dyDescent="0.25">
      <c r="A14" s="1">
        <v>44972</v>
      </c>
      <c r="B14" s="2" t="s">
        <v>0</v>
      </c>
      <c r="C14" s="3">
        <v>4277</v>
      </c>
      <c r="D14" s="8" t="s">
        <v>1</v>
      </c>
      <c r="E14" s="2" t="s">
        <v>17</v>
      </c>
      <c r="F14" s="5">
        <f t="shared" si="0"/>
        <v>714488.45</v>
      </c>
      <c r="G14" s="6">
        <v>789.49</v>
      </c>
      <c r="H14" s="48">
        <v>905</v>
      </c>
      <c r="I14" s="2" t="s">
        <v>4</v>
      </c>
      <c r="J14" s="5" t="str">
        <f>VLOOKUP(I14,'enero 2023'!$J$3:$K$108,2,FALSE)</f>
        <v>A02001</v>
      </c>
      <c r="K14" s="47" t="str">
        <f>VLOOKUP(J14,CC!$C$2:$D$95,2,FALSE)</f>
        <v>0102</v>
      </c>
      <c r="L14" s="15" t="s">
        <v>44</v>
      </c>
      <c r="M14" s="5" t="str">
        <f>VLOOKUP(L14,'enero 2023'!$M$3:$N$108,2,FALSE)</f>
        <v>AUD</v>
      </c>
      <c r="N14" s="5" t="str">
        <f>VLOOKUP(M14,UN!$C$1:$D$17,2,FALSE)</f>
        <v>01</v>
      </c>
      <c r="O14" s="2" t="s">
        <v>49</v>
      </c>
    </row>
    <row r="15" spans="1:15" x14ac:dyDescent="0.25">
      <c r="A15" s="1">
        <v>44972</v>
      </c>
      <c r="B15" s="2" t="s">
        <v>0</v>
      </c>
      <c r="C15" s="3">
        <v>4277</v>
      </c>
      <c r="D15" s="8" t="s">
        <v>1</v>
      </c>
      <c r="E15" s="2" t="s">
        <v>17</v>
      </c>
      <c r="F15" s="5">
        <f t="shared" si="0"/>
        <v>307901.09999999998</v>
      </c>
      <c r="G15" s="6">
        <v>789.49</v>
      </c>
      <c r="H15" s="48">
        <v>390</v>
      </c>
      <c r="I15" s="2" t="s">
        <v>6</v>
      </c>
      <c r="J15" s="5" t="str">
        <f>VLOOKUP(I15,'enero 2023'!$J$3:$K$108,2,FALSE)</f>
        <v>A03001</v>
      </c>
      <c r="K15" s="47" t="str">
        <f>VLOOKUP(J15,CC!$C$2:$D$95,2,FALSE)</f>
        <v>0103</v>
      </c>
      <c r="L15" s="15" t="s">
        <v>44</v>
      </c>
      <c r="M15" s="5" t="str">
        <f>VLOOKUP(L15,'enero 2023'!$M$3:$N$108,2,FALSE)</f>
        <v>AUD</v>
      </c>
      <c r="N15" s="5" t="str">
        <f>VLOOKUP(M15,UN!$C$1:$D$17,2,FALSE)</f>
        <v>01</v>
      </c>
      <c r="O15" s="2" t="s">
        <v>49</v>
      </c>
    </row>
    <row r="16" spans="1:15" x14ac:dyDescent="0.25">
      <c r="A16" s="1">
        <v>44972</v>
      </c>
      <c r="B16" s="2" t="s">
        <v>0</v>
      </c>
      <c r="C16" s="3">
        <v>4277</v>
      </c>
      <c r="D16" s="8" t="s">
        <v>1</v>
      </c>
      <c r="E16" s="2" t="s">
        <v>17</v>
      </c>
      <c r="F16" s="5">
        <f t="shared" si="0"/>
        <v>304016.80920000002</v>
      </c>
      <c r="G16" s="6">
        <v>789.49</v>
      </c>
      <c r="H16" s="48">
        <v>385.08</v>
      </c>
      <c r="I16" s="2" t="s">
        <v>7</v>
      </c>
      <c r="J16" s="5" t="str">
        <f>VLOOKUP(I16,'enero 2023'!$J$3:$K$108,2,FALSE)</f>
        <v>A09001</v>
      </c>
      <c r="K16" s="47" t="str">
        <f>VLOOKUP(J16,CC!$C$2:$D$95,2,FALSE)</f>
        <v>0106</v>
      </c>
      <c r="L16" s="15" t="s">
        <v>44</v>
      </c>
      <c r="M16" s="5" t="str">
        <f>VLOOKUP(L16,'enero 2023'!$M$3:$N$108,2,FALSE)</f>
        <v>AUD</v>
      </c>
      <c r="N16" s="5" t="str">
        <f>VLOOKUP(M16,UN!$C$1:$D$17,2,FALSE)</f>
        <v>01</v>
      </c>
      <c r="O16" s="2" t="s">
        <v>49</v>
      </c>
    </row>
    <row r="17" spans="1:15" x14ac:dyDescent="0.25">
      <c r="A17" s="1">
        <v>44973</v>
      </c>
      <c r="B17" s="2" t="s">
        <v>0</v>
      </c>
      <c r="C17" s="3">
        <v>4278</v>
      </c>
      <c r="D17" s="8" t="s">
        <v>1</v>
      </c>
      <c r="E17" s="2" t="s">
        <v>58</v>
      </c>
      <c r="F17" s="5">
        <f t="shared" si="0"/>
        <v>1188930</v>
      </c>
      <c r="G17" s="6">
        <v>792.62</v>
      </c>
      <c r="H17" s="5">
        <v>1500</v>
      </c>
      <c r="I17" s="2" t="s">
        <v>2</v>
      </c>
      <c r="J17" s="5" t="str">
        <f>VLOOKUP(I17,'enero 2023'!$J$3:$K$108,2,FALSE)</f>
        <v>S01002</v>
      </c>
      <c r="K17" s="47" t="str">
        <f>VLOOKUP(J17,CC!$C$2:$D$95,2,FALSE)</f>
        <v>0201</v>
      </c>
      <c r="L17" s="15" t="s">
        <v>44</v>
      </c>
      <c r="M17" s="5" t="s">
        <v>138</v>
      </c>
      <c r="N17" s="5" t="str">
        <f>VLOOKUP(M17,UN!$C$1:$D$17,2,FALSE)</f>
        <v>02</v>
      </c>
      <c r="O17" s="2" t="s">
        <v>64</v>
      </c>
    </row>
    <row r="18" spans="1:15" x14ac:dyDescent="0.25">
      <c r="A18" s="1">
        <v>44973</v>
      </c>
      <c r="B18" s="2" t="s">
        <v>0</v>
      </c>
      <c r="C18" s="3">
        <v>4279</v>
      </c>
      <c r="D18" s="2" t="s">
        <v>1</v>
      </c>
      <c r="E18" s="2" t="s">
        <v>28</v>
      </c>
      <c r="F18" s="5">
        <f t="shared" si="0"/>
        <v>924987.54</v>
      </c>
      <c r="G18" s="6">
        <v>792.62</v>
      </c>
      <c r="H18" s="12">
        <v>1167</v>
      </c>
      <c r="I18" s="2" t="s">
        <v>439</v>
      </c>
      <c r="J18" s="5" t="str">
        <f>VLOOKUP(I18,'enero 2023'!$J$3:$K$108,2,FALSE)</f>
        <v>T00310</v>
      </c>
      <c r="K18" s="47" t="str">
        <f>VLOOKUP(J18,CC!$C$2:$D$95,2,FALSE)</f>
        <v>0310</v>
      </c>
      <c r="L18" s="15" t="s">
        <v>47</v>
      </c>
      <c r="M18" s="5" t="str">
        <f>VLOOKUP(L18,'enero 2023'!$M$3:$N$108,2,FALSE)</f>
        <v>AVT</v>
      </c>
      <c r="N18" s="5" t="str">
        <f>VLOOKUP(M18,UN!$C$1:$D$17,2,FALSE)</f>
        <v>03</v>
      </c>
      <c r="O18" s="2" t="s">
        <v>49</v>
      </c>
    </row>
    <row r="19" spans="1:15" x14ac:dyDescent="0.25">
      <c r="A19" s="1">
        <v>44973</v>
      </c>
      <c r="B19" s="2" t="s">
        <v>0</v>
      </c>
      <c r="C19" s="3">
        <v>4280</v>
      </c>
      <c r="D19" s="2" t="s">
        <v>1</v>
      </c>
      <c r="E19" s="2" t="s">
        <v>31</v>
      </c>
      <c r="F19" s="5">
        <f t="shared" si="0"/>
        <v>355093.76000000001</v>
      </c>
      <c r="G19" s="6">
        <v>792.62</v>
      </c>
      <c r="H19" s="5">
        <v>448</v>
      </c>
      <c r="I19" s="2" t="s">
        <v>464</v>
      </c>
      <c r="J19" s="12" t="str">
        <f>VLOOKUP(I19,'enero 2023'!$J$3:$K$108,2,FALSE)</f>
        <v>A02003</v>
      </c>
      <c r="K19" s="47" t="str">
        <f>VLOOKUP(J19,CC!$C$2:$D$95,2,FALSE)</f>
        <v>0103</v>
      </c>
      <c r="L19" s="15" t="s">
        <v>44</v>
      </c>
      <c r="M19" s="5" t="str">
        <f>VLOOKUP(L19,'enero 2023'!$M$3:$N$108,2,FALSE)</f>
        <v>AUD</v>
      </c>
      <c r="N19" s="5" t="str">
        <f>VLOOKUP(M19,UN!$C$1:$D$17,2,FALSE)</f>
        <v>01</v>
      </c>
      <c r="O19" s="2" t="s">
        <v>49</v>
      </c>
    </row>
    <row r="20" spans="1:15" x14ac:dyDescent="0.25">
      <c r="A20" s="1">
        <v>44973</v>
      </c>
      <c r="B20" s="2" t="s">
        <v>0</v>
      </c>
      <c r="C20" s="3">
        <v>4280</v>
      </c>
      <c r="D20" s="2" t="s">
        <v>1</v>
      </c>
      <c r="E20" s="2" t="s">
        <v>31</v>
      </c>
      <c r="F20" s="5">
        <f t="shared" si="0"/>
        <v>443867.2</v>
      </c>
      <c r="G20" s="6">
        <v>792.62</v>
      </c>
      <c r="H20" s="5">
        <v>560</v>
      </c>
      <c r="I20" s="2" t="s">
        <v>2</v>
      </c>
      <c r="J20" s="5" t="str">
        <f>VLOOKUP(I20,'enero 2023'!$J$3:$K$108,2,FALSE)</f>
        <v>S01002</v>
      </c>
      <c r="K20" s="47" t="str">
        <f>VLOOKUP(J20,CC!$C$2:$D$95,2,FALSE)</f>
        <v>0201</v>
      </c>
      <c r="L20" s="15" t="s">
        <v>44</v>
      </c>
      <c r="M20" s="5" t="s">
        <v>138</v>
      </c>
      <c r="N20" s="5" t="str">
        <f>VLOOKUP(M20,UN!$C$1:$D$17,2,FALSE)</f>
        <v>02</v>
      </c>
      <c r="O20" s="2" t="s">
        <v>49</v>
      </c>
    </row>
    <row r="21" spans="1:15" x14ac:dyDescent="0.25">
      <c r="A21" s="1">
        <v>44973</v>
      </c>
      <c r="B21" s="2" t="s">
        <v>0</v>
      </c>
      <c r="C21" s="3">
        <v>4280</v>
      </c>
      <c r="D21" s="2" t="s">
        <v>1</v>
      </c>
      <c r="E21" s="2" t="s">
        <v>31</v>
      </c>
      <c r="F21" s="5">
        <f t="shared" si="0"/>
        <v>288513.68</v>
      </c>
      <c r="G21" s="6">
        <v>792.62</v>
      </c>
      <c r="H21" s="5">
        <v>364</v>
      </c>
      <c r="I21" s="2" t="s">
        <v>12</v>
      </c>
      <c r="J21" s="5" t="str">
        <f>VLOOKUP(I21,'enero 2023'!$J$3:$K$108,2,FALSE)</f>
        <v>A09003</v>
      </c>
      <c r="K21" s="47" t="str">
        <f>VLOOKUP(J21,CC!$C$2:$D$95,2,FALSE)</f>
        <v>0302</v>
      </c>
      <c r="L21" s="15" t="s">
        <v>47</v>
      </c>
      <c r="M21" s="5" t="str">
        <f>VLOOKUP(L21,'enero 2023'!$M$3:$N$108,2,FALSE)</f>
        <v>AVT</v>
      </c>
      <c r="N21" s="5" t="str">
        <f>VLOOKUP(M21,UN!$C$1:$D$17,2,FALSE)</f>
        <v>03</v>
      </c>
      <c r="O21" s="2" t="s">
        <v>49</v>
      </c>
    </row>
    <row r="22" spans="1:15" x14ac:dyDescent="0.25">
      <c r="A22" s="1">
        <v>44973</v>
      </c>
      <c r="B22" s="2" t="s">
        <v>0</v>
      </c>
      <c r="C22" s="3">
        <v>4280</v>
      </c>
      <c r="D22" s="2" t="s">
        <v>1</v>
      </c>
      <c r="E22" s="2" t="s">
        <v>31</v>
      </c>
      <c r="F22" s="5">
        <f t="shared" si="0"/>
        <v>288513.68</v>
      </c>
      <c r="G22" s="6">
        <v>792.62</v>
      </c>
      <c r="H22" s="5">
        <v>364</v>
      </c>
      <c r="I22" s="2" t="s">
        <v>13</v>
      </c>
      <c r="J22" s="5" t="str">
        <f>VLOOKUP(I22,'enero 2023'!$J$3:$K$108,2,FALSE)</f>
        <v>A09002</v>
      </c>
      <c r="K22" s="47" t="str">
        <f>VLOOKUP(J22,CC!$C$2:$D$95,2,FALSE)</f>
        <v>0303</v>
      </c>
      <c r="L22" s="15" t="s">
        <v>47</v>
      </c>
      <c r="M22" s="5" t="str">
        <f>VLOOKUP(L22,'enero 2023'!$M$3:$N$108,2,FALSE)</f>
        <v>AVT</v>
      </c>
      <c r="N22" s="5" t="str">
        <f>VLOOKUP(M22,UN!$C$1:$D$17,2,FALSE)</f>
        <v>03</v>
      </c>
      <c r="O22" s="2" t="s">
        <v>49</v>
      </c>
    </row>
    <row r="23" spans="1:15" x14ac:dyDescent="0.25">
      <c r="A23" s="1">
        <v>44973</v>
      </c>
      <c r="B23" s="2" t="s">
        <v>0</v>
      </c>
      <c r="C23" s="3">
        <v>4281</v>
      </c>
      <c r="D23" s="2" t="s">
        <v>1</v>
      </c>
      <c r="E23" s="2" t="s">
        <v>32</v>
      </c>
      <c r="F23" s="5">
        <f t="shared" si="0"/>
        <v>2271339.7982000001</v>
      </c>
      <c r="G23" s="6">
        <v>792.62</v>
      </c>
      <c r="H23" s="49">
        <v>2865.61</v>
      </c>
      <c r="I23" s="2" t="s">
        <v>4</v>
      </c>
      <c r="J23" s="5" t="str">
        <f>VLOOKUP(I23,'enero 2023'!$J$3:$K$108,2,FALSE)</f>
        <v>A02001</v>
      </c>
      <c r="K23" s="47" t="str">
        <f>VLOOKUP(J23,CC!$C$2:$D$95,2,FALSE)</f>
        <v>0102</v>
      </c>
      <c r="L23" s="15" t="s">
        <v>44</v>
      </c>
      <c r="M23" s="5" t="str">
        <f>VLOOKUP(L23,'enero 2023'!$M$3:$N$108,2,FALSE)</f>
        <v>AUD</v>
      </c>
      <c r="N23" s="5" t="str">
        <f>VLOOKUP(M23,UN!$C$1:$D$17,2,FALSE)</f>
        <v>01</v>
      </c>
      <c r="O23" s="2" t="s">
        <v>49</v>
      </c>
    </row>
    <row r="24" spans="1:15" x14ac:dyDescent="0.25">
      <c r="A24" s="1">
        <v>44973</v>
      </c>
      <c r="B24" s="2" t="s">
        <v>0</v>
      </c>
      <c r="C24" s="3">
        <v>4281</v>
      </c>
      <c r="D24" s="2" t="s">
        <v>1</v>
      </c>
      <c r="E24" s="2" t="s">
        <v>32</v>
      </c>
      <c r="F24" s="5">
        <f t="shared" si="0"/>
        <v>1009480.8319999999</v>
      </c>
      <c r="G24" s="6">
        <v>792.62</v>
      </c>
      <c r="H24" s="49">
        <v>1273.5999999999999</v>
      </c>
      <c r="I24" s="2" t="s">
        <v>6</v>
      </c>
      <c r="J24" s="5" t="str">
        <f>VLOOKUP(I24,'enero 2023'!$J$3:$K$108,2,FALSE)</f>
        <v>A03001</v>
      </c>
      <c r="K24" s="47" t="str">
        <f>VLOOKUP(J24,CC!$C$2:$D$95,2,FALSE)</f>
        <v>0103</v>
      </c>
      <c r="L24" s="15" t="s">
        <v>44</v>
      </c>
      <c r="M24" s="5" t="str">
        <f>VLOOKUP(L24,'enero 2023'!$M$3:$N$108,2,FALSE)</f>
        <v>AUD</v>
      </c>
      <c r="N24" s="5" t="str">
        <f>VLOOKUP(M24,UN!$C$1:$D$17,2,FALSE)</f>
        <v>01</v>
      </c>
      <c r="O24" s="2" t="s">
        <v>49</v>
      </c>
    </row>
    <row r="25" spans="1:15" x14ac:dyDescent="0.25">
      <c r="A25" s="1">
        <v>44973</v>
      </c>
      <c r="B25" s="2" t="s">
        <v>0</v>
      </c>
      <c r="C25" s="3">
        <v>4281</v>
      </c>
      <c r="D25" s="2" t="s">
        <v>1</v>
      </c>
      <c r="E25" s="2" t="s">
        <v>32</v>
      </c>
      <c r="F25" s="5">
        <f t="shared" si="0"/>
        <v>280421.02980000002</v>
      </c>
      <c r="G25" s="6">
        <v>792.62</v>
      </c>
      <c r="H25" s="49">
        <v>353.79</v>
      </c>
      <c r="I25" s="2" t="s">
        <v>7</v>
      </c>
      <c r="J25" s="5" t="str">
        <f>VLOOKUP(I25,'enero 2023'!$J$3:$K$108,2,FALSE)</f>
        <v>A09001</v>
      </c>
      <c r="K25" s="47" t="str">
        <f>VLOOKUP(J25,CC!$C$2:$D$95,2,FALSE)</f>
        <v>0106</v>
      </c>
      <c r="L25" s="15" t="s">
        <v>44</v>
      </c>
      <c r="M25" s="5" t="str">
        <f>VLOOKUP(L25,'enero 2023'!$M$3:$N$108,2,FALSE)</f>
        <v>AUD</v>
      </c>
      <c r="N25" s="5" t="str">
        <f>VLOOKUP(M25,UN!$C$1:$D$17,2,FALSE)</f>
        <v>01</v>
      </c>
      <c r="O25" s="2" t="s">
        <v>49</v>
      </c>
    </row>
    <row r="26" spans="1:15" x14ac:dyDescent="0.25">
      <c r="A26" s="1">
        <v>44973</v>
      </c>
      <c r="B26" s="2" t="s">
        <v>0</v>
      </c>
      <c r="C26" s="3">
        <v>4282</v>
      </c>
      <c r="D26" s="2" t="s">
        <v>1</v>
      </c>
      <c r="E26" s="2" t="s">
        <v>33</v>
      </c>
      <c r="F26" s="5">
        <f t="shared" si="0"/>
        <v>472290</v>
      </c>
      <c r="G26" s="6">
        <v>780</v>
      </c>
      <c r="H26" s="5">
        <v>605.5</v>
      </c>
      <c r="I26" s="2" t="s">
        <v>12</v>
      </c>
      <c r="J26" s="5" t="str">
        <f>VLOOKUP(I26,'enero 2023'!$J$3:$K$108,2,FALSE)</f>
        <v>A09003</v>
      </c>
      <c r="K26" s="47" t="str">
        <f>VLOOKUP(J26,CC!$C$2:$D$95,2,FALSE)</f>
        <v>0302</v>
      </c>
      <c r="L26" s="15" t="s">
        <v>47</v>
      </c>
      <c r="M26" s="5" t="str">
        <f>VLOOKUP(L26,'enero 2023'!$M$3:$N$108,2,FALSE)</f>
        <v>AVT</v>
      </c>
      <c r="N26" s="5" t="str">
        <f>VLOOKUP(M26,UN!$C$1:$D$17,2,FALSE)</f>
        <v>03</v>
      </c>
      <c r="O26" s="2" t="s">
        <v>49</v>
      </c>
    </row>
    <row r="27" spans="1:15" x14ac:dyDescent="0.25">
      <c r="A27" s="1">
        <v>44973</v>
      </c>
      <c r="B27" s="2" t="s">
        <v>0</v>
      </c>
      <c r="C27" s="3">
        <v>4282</v>
      </c>
      <c r="D27" s="2" t="s">
        <v>1</v>
      </c>
      <c r="E27" s="2" t="s">
        <v>33</v>
      </c>
      <c r="F27" s="5">
        <f t="shared" si="0"/>
        <v>413010</v>
      </c>
      <c r="G27" s="6">
        <v>780</v>
      </c>
      <c r="H27" s="5">
        <v>529.5</v>
      </c>
      <c r="I27" s="2" t="s">
        <v>13</v>
      </c>
      <c r="J27" s="5" t="str">
        <f>VLOOKUP(I27,'enero 2023'!$J$3:$K$108,2,FALSE)</f>
        <v>A09002</v>
      </c>
      <c r="K27" s="47" t="str">
        <f>VLOOKUP(J27,CC!$C$2:$D$95,2,FALSE)</f>
        <v>0303</v>
      </c>
      <c r="L27" s="15" t="s">
        <v>47</v>
      </c>
      <c r="M27" s="5" t="str">
        <f>VLOOKUP(L27,'enero 2023'!$M$3:$N$108,2,FALSE)</f>
        <v>AVT</v>
      </c>
      <c r="N27" s="5" t="str">
        <f>VLOOKUP(M27,UN!$C$1:$D$17,2,FALSE)</f>
        <v>03</v>
      </c>
      <c r="O27" s="2" t="s">
        <v>49</v>
      </c>
    </row>
    <row r="28" spans="1:15" x14ac:dyDescent="0.25">
      <c r="A28" s="1">
        <v>44973</v>
      </c>
      <c r="B28" s="2" t="s">
        <v>0</v>
      </c>
      <c r="C28" s="3">
        <v>4283</v>
      </c>
      <c r="D28" s="2" t="s">
        <v>1</v>
      </c>
      <c r="E28" s="2" t="s">
        <v>15</v>
      </c>
      <c r="F28" s="5">
        <f t="shared" si="0"/>
        <v>766657.79999999993</v>
      </c>
      <c r="G28" s="6">
        <v>866.28</v>
      </c>
      <c r="H28" s="5">
        <v>885</v>
      </c>
      <c r="I28" s="2" t="s">
        <v>12</v>
      </c>
      <c r="J28" s="5" t="str">
        <f>VLOOKUP(I28,'enero 2023'!$J$3:$K$108,2,FALSE)</f>
        <v>A09003</v>
      </c>
      <c r="K28" s="47" t="str">
        <f>VLOOKUP(J28,CC!$C$2:$D$95,2,FALSE)</f>
        <v>0302</v>
      </c>
      <c r="L28" s="15" t="s">
        <v>47</v>
      </c>
      <c r="M28" s="5" t="str">
        <f>VLOOKUP(L28,'enero 2023'!$M$3:$N$108,2,FALSE)</f>
        <v>AVT</v>
      </c>
      <c r="N28" s="5" t="str">
        <f>VLOOKUP(M28,UN!$C$1:$D$17,2,FALSE)</f>
        <v>03</v>
      </c>
      <c r="O28" s="2" t="s">
        <v>49</v>
      </c>
    </row>
    <row r="29" spans="1:15" x14ac:dyDescent="0.25">
      <c r="A29" s="1">
        <v>44973</v>
      </c>
      <c r="B29" s="2" t="s">
        <v>0</v>
      </c>
      <c r="C29" s="3">
        <v>4283</v>
      </c>
      <c r="D29" s="2" t="s">
        <v>1</v>
      </c>
      <c r="E29" s="2" t="s">
        <v>15</v>
      </c>
      <c r="F29" s="5">
        <f t="shared" si="0"/>
        <v>1013548.4662799999</v>
      </c>
      <c r="G29" s="6">
        <v>866.28</v>
      </c>
      <c r="H29" s="5">
        <v>1170.001</v>
      </c>
      <c r="I29" s="2" t="s">
        <v>13</v>
      </c>
      <c r="J29" s="5" t="str">
        <f>VLOOKUP(I29,'enero 2023'!$J$3:$K$108,2,FALSE)</f>
        <v>A09002</v>
      </c>
      <c r="K29" s="47" t="str">
        <f>VLOOKUP(J29,CC!$C$2:$D$95,2,FALSE)</f>
        <v>0303</v>
      </c>
      <c r="L29" s="15" t="s">
        <v>47</v>
      </c>
      <c r="M29" s="5" t="str">
        <f>VLOOKUP(L29,'enero 2023'!$M$3:$N$108,2,FALSE)</f>
        <v>AVT</v>
      </c>
      <c r="N29" s="5" t="str">
        <f>VLOOKUP(M29,UN!$C$1:$D$17,2,FALSE)</f>
        <v>03</v>
      </c>
      <c r="O29" s="2" t="s">
        <v>49</v>
      </c>
    </row>
    <row r="30" spans="1:15" x14ac:dyDescent="0.25">
      <c r="A30" s="1">
        <v>44973</v>
      </c>
      <c r="B30" s="2" t="s">
        <v>0</v>
      </c>
      <c r="C30" s="3">
        <v>4284</v>
      </c>
      <c r="D30" s="2" t="s">
        <v>1</v>
      </c>
      <c r="E30" s="2" t="s">
        <v>34</v>
      </c>
      <c r="F30" s="5">
        <f t="shared" si="0"/>
        <v>1098090</v>
      </c>
      <c r="G30" s="6">
        <v>830</v>
      </c>
      <c r="H30" s="48">
        <v>1323</v>
      </c>
      <c r="I30" s="2" t="s">
        <v>4</v>
      </c>
      <c r="J30" s="5" t="str">
        <f>VLOOKUP(I30,'enero 2023'!$J$3:$K$108,2,FALSE)</f>
        <v>A02001</v>
      </c>
      <c r="K30" s="47" t="str">
        <f>VLOOKUP(J30,CC!$C$2:$D$95,2,FALSE)</f>
        <v>0102</v>
      </c>
      <c r="L30" s="15" t="s">
        <v>44</v>
      </c>
      <c r="M30" s="5" t="str">
        <f>VLOOKUP(L30,'enero 2023'!$M$3:$N$108,2,FALSE)</f>
        <v>AUD</v>
      </c>
      <c r="N30" s="5" t="str">
        <f>VLOOKUP(M30,UN!$C$1:$D$17,2,FALSE)</f>
        <v>01</v>
      </c>
      <c r="O30" s="13" t="s">
        <v>9</v>
      </c>
    </row>
    <row r="31" spans="1:15" x14ac:dyDescent="0.25">
      <c r="A31" s="1">
        <v>44973</v>
      </c>
      <c r="B31" s="2" t="s">
        <v>0</v>
      </c>
      <c r="C31" s="3">
        <v>4284</v>
      </c>
      <c r="D31" s="2" t="s">
        <v>1</v>
      </c>
      <c r="E31" s="2" t="s">
        <v>34</v>
      </c>
      <c r="F31" s="5">
        <f t="shared" si="0"/>
        <v>258960</v>
      </c>
      <c r="G31" s="6">
        <v>830</v>
      </c>
      <c r="H31" s="48">
        <v>312</v>
      </c>
      <c r="I31" s="2" t="s">
        <v>6</v>
      </c>
      <c r="J31" s="5" t="str">
        <f>VLOOKUP(I31,'enero 2023'!$J$3:$K$108,2,FALSE)</f>
        <v>A03001</v>
      </c>
      <c r="K31" s="47" t="str">
        <f>VLOOKUP(J31,CC!$C$2:$D$95,2,FALSE)</f>
        <v>0103</v>
      </c>
      <c r="L31" s="15" t="s">
        <v>44</v>
      </c>
      <c r="M31" s="5" t="str">
        <f>VLOOKUP(L31,'enero 2023'!$M$3:$N$108,2,FALSE)</f>
        <v>AUD</v>
      </c>
      <c r="N31" s="5" t="str">
        <f>VLOOKUP(M31,UN!$C$1:$D$17,2,FALSE)</f>
        <v>01</v>
      </c>
      <c r="O31" s="2" t="s">
        <v>9</v>
      </c>
    </row>
    <row r="32" spans="1:15" x14ac:dyDescent="0.25">
      <c r="A32" s="1">
        <v>44973</v>
      </c>
      <c r="B32" s="2" t="s">
        <v>0</v>
      </c>
      <c r="C32" s="3">
        <v>4284</v>
      </c>
      <c r="D32" s="2" t="s">
        <v>1</v>
      </c>
      <c r="E32" s="2" t="s">
        <v>34</v>
      </c>
      <c r="F32" s="5">
        <f t="shared" si="0"/>
        <v>581205.01</v>
      </c>
      <c r="G32" s="6">
        <v>830</v>
      </c>
      <c r="H32" s="48">
        <v>700.24699999999996</v>
      </c>
      <c r="I32" s="2" t="s">
        <v>7</v>
      </c>
      <c r="J32" s="5" t="str">
        <f>VLOOKUP(I32,'enero 2023'!$J$3:$K$108,2,FALSE)</f>
        <v>A09001</v>
      </c>
      <c r="K32" s="47" t="str">
        <f>VLOOKUP(J32,CC!$C$2:$D$95,2,FALSE)</f>
        <v>0106</v>
      </c>
      <c r="L32" s="15" t="s">
        <v>44</v>
      </c>
      <c r="M32" s="5" t="str">
        <f>VLOOKUP(L32,'enero 2023'!$M$3:$N$108,2,FALSE)</f>
        <v>AUD</v>
      </c>
      <c r="N32" s="5" t="str">
        <f>VLOOKUP(M32,UN!$C$1:$D$17,2,FALSE)</f>
        <v>01</v>
      </c>
      <c r="O32" s="2" t="s">
        <v>9</v>
      </c>
    </row>
    <row r="33" spans="1:15" x14ac:dyDescent="0.25">
      <c r="A33" s="17">
        <v>44974</v>
      </c>
      <c r="B33" s="2" t="s">
        <v>0</v>
      </c>
      <c r="C33" s="19">
        <v>4285</v>
      </c>
      <c r="D33" s="2" t="s">
        <v>1</v>
      </c>
      <c r="E33" s="2" t="s">
        <v>11</v>
      </c>
      <c r="F33" s="5">
        <f t="shared" ref="F33:F35" si="1">H33*G33</f>
        <v>476610</v>
      </c>
      <c r="G33" s="6">
        <v>794.35</v>
      </c>
      <c r="H33" s="5">
        <v>600</v>
      </c>
      <c r="I33" s="2" t="s">
        <v>59</v>
      </c>
      <c r="J33" s="5" t="str">
        <f>VLOOKUP(I33,'enero 2023'!$J$3:$K$108,2,FALSE)</f>
        <v>T01015</v>
      </c>
      <c r="K33" s="47">
        <f>VLOOKUP(J33,CC!$C$2:$D$95,2,FALSE)</f>
        <v>1805</v>
      </c>
      <c r="L33" s="15" t="s">
        <v>62</v>
      </c>
      <c r="M33" s="5" t="str">
        <f>VLOOKUP(L33,'enero 2023'!$M$3:$N$108,2,FALSE)</f>
        <v>TEC</v>
      </c>
      <c r="N33" s="5" t="str">
        <f>VLOOKUP(M33,UN!$C$1:$D$17,2,FALSE)</f>
        <v>04</v>
      </c>
      <c r="O33" s="18" t="s">
        <v>69</v>
      </c>
    </row>
    <row r="34" spans="1:15" x14ac:dyDescent="0.25">
      <c r="A34" s="17">
        <v>44974</v>
      </c>
      <c r="B34" s="2" t="s">
        <v>0</v>
      </c>
      <c r="C34" s="19">
        <v>4285</v>
      </c>
      <c r="D34" s="2" t="s">
        <v>1</v>
      </c>
      <c r="E34" s="2" t="s">
        <v>11</v>
      </c>
      <c r="F34" s="5">
        <f t="shared" si="1"/>
        <v>476610</v>
      </c>
      <c r="G34" s="6">
        <v>794.35</v>
      </c>
      <c r="H34" s="5">
        <v>600</v>
      </c>
      <c r="I34" s="2" t="s">
        <v>60</v>
      </c>
      <c r="J34" s="5" t="str">
        <f>VLOOKUP(I34,'enero 2023'!$J$3:$K$108,2,FALSE)</f>
        <v>T01006</v>
      </c>
      <c r="K34" s="47">
        <f>VLOOKUP(J34,CC!$C$2:$D$95,2,FALSE)</f>
        <v>1802</v>
      </c>
      <c r="L34" s="15" t="s">
        <v>62</v>
      </c>
      <c r="M34" s="5" t="str">
        <f>VLOOKUP(L34,'enero 2023'!$M$3:$N$108,2,FALSE)</f>
        <v>TEC</v>
      </c>
      <c r="N34" s="5" t="str">
        <f>VLOOKUP(M34,UN!$C$1:$D$17,2,FALSE)</f>
        <v>04</v>
      </c>
      <c r="O34" s="18" t="s">
        <v>69</v>
      </c>
    </row>
    <row r="35" spans="1:15" x14ac:dyDescent="0.25">
      <c r="A35" s="17">
        <v>44974</v>
      </c>
      <c r="B35" s="2" t="s">
        <v>0</v>
      </c>
      <c r="C35" s="19">
        <v>4285</v>
      </c>
      <c r="D35" s="2" t="s">
        <v>1</v>
      </c>
      <c r="E35" s="2" t="s">
        <v>11</v>
      </c>
      <c r="F35" s="5">
        <f t="shared" si="1"/>
        <v>363017.95</v>
      </c>
      <c r="G35" s="6">
        <v>794.35</v>
      </c>
      <c r="H35" s="5">
        <v>457</v>
      </c>
      <c r="I35" s="2" t="s">
        <v>61</v>
      </c>
      <c r="J35" s="5" t="str">
        <f>VLOOKUP(I35,'enero 2023'!$J$3:$K$108,2,FALSE)</f>
        <v>T01005</v>
      </c>
      <c r="K35" s="47" t="str">
        <f>VLOOKUP(J35,CC!$C$2:$D$95,2,FALSE)</f>
        <v>0401</v>
      </c>
      <c r="L35" s="15" t="s">
        <v>62</v>
      </c>
      <c r="M35" s="5" t="str">
        <f>VLOOKUP(L35,'enero 2023'!$M$3:$N$108,2,FALSE)</f>
        <v>TEC</v>
      </c>
      <c r="N35" s="5" t="str">
        <f>VLOOKUP(M35,UN!$C$1:$D$17,2,FALSE)</f>
        <v>04</v>
      </c>
      <c r="O35" s="18" t="s">
        <v>69</v>
      </c>
    </row>
    <row r="36" spans="1:15" x14ac:dyDescent="0.25">
      <c r="A36" s="17">
        <v>44974</v>
      </c>
      <c r="B36" s="2" t="s">
        <v>0</v>
      </c>
      <c r="C36" s="19">
        <v>4286</v>
      </c>
      <c r="D36" s="2" t="s">
        <v>1</v>
      </c>
      <c r="E36" s="2" t="s">
        <v>65</v>
      </c>
      <c r="F36" s="5">
        <f>H36*G36</f>
        <v>645012.20000000007</v>
      </c>
      <c r="G36" s="6">
        <v>794.35</v>
      </c>
      <c r="H36" s="5">
        <v>812</v>
      </c>
      <c r="I36" s="2" t="s">
        <v>8</v>
      </c>
      <c r="J36" s="5" t="str">
        <f>VLOOKUP(I36,'enero 2023'!$J$3:$K$108,2,FALSE)</f>
        <v>T01012</v>
      </c>
      <c r="K36" s="47" t="str">
        <f>VLOOKUP(J36,CC!$C$2:$D$95,2,FALSE)</f>
        <v>0506</v>
      </c>
      <c r="L36" s="14" t="s">
        <v>45</v>
      </c>
      <c r="M36" s="5" t="str">
        <f>VLOOKUP(L36,'enero 2023'!$M$3:$N$108,2,FALSE)</f>
        <v>SF2</v>
      </c>
      <c r="N36" s="5" t="str">
        <f>VLOOKUP(M36,UN!$C$1:$D$17,2,FALSE)</f>
        <v>05</v>
      </c>
      <c r="O36" s="18" t="s">
        <v>69</v>
      </c>
    </row>
    <row r="37" spans="1:15" x14ac:dyDescent="0.25">
      <c r="A37" s="17">
        <v>44974</v>
      </c>
      <c r="B37" s="2" t="s">
        <v>0</v>
      </c>
      <c r="C37" s="19">
        <v>4286</v>
      </c>
      <c r="D37" s="2" t="s">
        <v>1</v>
      </c>
      <c r="E37" s="2" t="s">
        <v>65</v>
      </c>
      <c r="F37" s="5">
        <f t="shared" ref="F37:F72" si="2">H37*G37</f>
        <v>1036626.75</v>
      </c>
      <c r="G37" s="6">
        <v>794.35</v>
      </c>
      <c r="H37" s="5">
        <v>1305</v>
      </c>
      <c r="I37" s="2" t="s">
        <v>10</v>
      </c>
      <c r="J37" s="5" t="str">
        <f>VLOOKUP(I37,'enero 2023'!$J$3:$K$108,2,FALSE)</f>
        <v>T01011</v>
      </c>
      <c r="K37" s="47" t="str">
        <f>VLOOKUP(J37,CC!$C$2:$D$95,2,FALSE)</f>
        <v>0502</v>
      </c>
      <c r="L37" s="14" t="s">
        <v>45</v>
      </c>
      <c r="M37" s="5" t="str">
        <f>VLOOKUP(L37,'enero 2023'!$M$3:$N$108,2,FALSE)</f>
        <v>SF2</v>
      </c>
      <c r="N37" s="5" t="str">
        <f>VLOOKUP(M37,UN!$C$1:$D$17,2,FALSE)</f>
        <v>05</v>
      </c>
      <c r="O37" s="18" t="s">
        <v>69</v>
      </c>
    </row>
    <row r="38" spans="1:15" x14ac:dyDescent="0.25">
      <c r="A38" s="17">
        <v>44978</v>
      </c>
      <c r="B38" s="18" t="s">
        <v>0</v>
      </c>
      <c r="C38" s="19">
        <v>4287</v>
      </c>
      <c r="D38" s="18" t="s">
        <v>1</v>
      </c>
      <c r="E38" t="s">
        <v>50</v>
      </c>
      <c r="F38" s="20">
        <f t="shared" si="2"/>
        <v>1537875.6666000001</v>
      </c>
      <c r="G38" s="22">
        <v>791.7</v>
      </c>
      <c r="H38" s="23">
        <v>1942.498</v>
      </c>
      <c r="I38" t="s">
        <v>4</v>
      </c>
      <c r="J38" s="5" t="str">
        <f>VLOOKUP(I38,'enero 2023'!$J$3:$K$108,2,FALSE)</f>
        <v>A02001</v>
      </c>
      <c r="K38" s="47" t="str">
        <f>VLOOKUP(J38,CC!$C$2:$D$95,2,FALSE)</f>
        <v>0102</v>
      </c>
      <c r="L38" s="14" t="s">
        <v>44</v>
      </c>
      <c r="M38" s="5" t="str">
        <f>VLOOKUP(L38,'enero 2023'!$M$3:$N$108,2,FALSE)</f>
        <v>AUD</v>
      </c>
      <c r="N38" s="5" t="str">
        <f>VLOOKUP(M38,UN!$C$1:$D$17,2,FALSE)</f>
        <v>01</v>
      </c>
      <c r="O38" s="18" t="s">
        <v>49</v>
      </c>
    </row>
    <row r="39" spans="1:15" x14ac:dyDescent="0.25">
      <c r="A39" s="17">
        <v>44978</v>
      </c>
      <c r="B39" s="18" t="s">
        <v>0</v>
      </c>
      <c r="C39" s="19">
        <v>4287</v>
      </c>
      <c r="D39" s="18" t="s">
        <v>1</v>
      </c>
      <c r="E39" t="s">
        <v>50</v>
      </c>
      <c r="F39" s="20">
        <f t="shared" si="2"/>
        <v>427123.73339999997</v>
      </c>
      <c r="G39" s="22">
        <v>791.7</v>
      </c>
      <c r="H39" s="23">
        <v>539.50199999999995</v>
      </c>
      <c r="I39" t="s">
        <v>7</v>
      </c>
      <c r="J39" s="5" t="str">
        <f>VLOOKUP(I39,'enero 2023'!$J$3:$K$108,2,FALSE)</f>
        <v>A09001</v>
      </c>
      <c r="K39" s="47" t="str">
        <f>VLOOKUP(J39,CC!$C$2:$D$95,2,FALSE)</f>
        <v>0106</v>
      </c>
      <c r="L39" s="14" t="s">
        <v>44</v>
      </c>
      <c r="M39" s="5" t="str">
        <f>VLOOKUP(L39,'enero 2023'!$M$3:$N$108,2,FALSE)</f>
        <v>AUD</v>
      </c>
      <c r="N39" s="5" t="str">
        <f>VLOOKUP(M39,UN!$C$1:$D$17,2,FALSE)</f>
        <v>01</v>
      </c>
      <c r="O39" s="18" t="s">
        <v>49</v>
      </c>
    </row>
    <row r="40" spans="1:15" x14ac:dyDescent="0.25">
      <c r="A40" s="17">
        <v>44978</v>
      </c>
      <c r="B40" s="18" t="s">
        <v>0</v>
      </c>
      <c r="C40" s="19">
        <v>4288</v>
      </c>
      <c r="D40" s="18" t="s">
        <v>51</v>
      </c>
      <c r="E40" t="s">
        <v>50</v>
      </c>
      <c r="F40" s="20">
        <f t="shared" si="2"/>
        <v>1069816.2930000001</v>
      </c>
      <c r="G40" s="22">
        <v>791.7</v>
      </c>
      <c r="H40" s="23">
        <v>1351.29</v>
      </c>
      <c r="I40" t="s">
        <v>4</v>
      </c>
      <c r="J40" s="5" t="str">
        <f>VLOOKUP(I40,'enero 2023'!$J$3:$K$108,2,FALSE)</f>
        <v>A02001</v>
      </c>
      <c r="K40" s="47" t="str">
        <f>VLOOKUP(J40,CC!$C$2:$D$95,2,FALSE)</f>
        <v>0102</v>
      </c>
      <c r="L40" s="14" t="s">
        <v>44</v>
      </c>
      <c r="M40" s="5" t="str">
        <f>VLOOKUP(L40,'enero 2023'!$M$3:$N$108,2,FALSE)</f>
        <v>AUD</v>
      </c>
      <c r="N40" s="5" t="str">
        <f>VLOOKUP(M40,UN!$C$1:$D$17,2,FALSE)</f>
        <v>01</v>
      </c>
      <c r="O40" s="18" t="s">
        <v>49</v>
      </c>
    </row>
    <row r="41" spans="1:15" x14ac:dyDescent="0.25">
      <c r="A41" s="17">
        <v>44978</v>
      </c>
      <c r="B41" s="18" t="s">
        <v>0</v>
      </c>
      <c r="C41" s="19">
        <v>4288</v>
      </c>
      <c r="D41" s="18" t="s">
        <v>51</v>
      </c>
      <c r="E41" t="s">
        <v>50</v>
      </c>
      <c r="F41" s="20">
        <f t="shared" si="2"/>
        <v>167159.538</v>
      </c>
      <c r="G41" s="22">
        <v>791.7</v>
      </c>
      <c r="H41" s="23">
        <v>211.14</v>
      </c>
      <c r="I41" t="s">
        <v>6</v>
      </c>
      <c r="J41" s="5" t="str">
        <f>VLOOKUP(I41,'enero 2023'!$J$3:$K$108,2,FALSE)</f>
        <v>A03001</v>
      </c>
      <c r="K41" s="47" t="str">
        <f>VLOOKUP(J41,CC!$C$2:$D$95,2,FALSE)</f>
        <v>0103</v>
      </c>
      <c r="L41" s="14" t="s">
        <v>44</v>
      </c>
      <c r="M41" s="5" t="str">
        <f>VLOOKUP(L41,'enero 2023'!$M$3:$N$108,2,FALSE)</f>
        <v>AUD</v>
      </c>
      <c r="N41" s="5" t="str">
        <f>VLOOKUP(M41,UN!$C$1:$D$17,2,FALSE)</f>
        <v>01</v>
      </c>
      <c r="O41" s="18" t="s">
        <v>49</v>
      </c>
    </row>
    <row r="42" spans="1:15" x14ac:dyDescent="0.25">
      <c r="A42" s="17">
        <v>44978</v>
      </c>
      <c r="B42" s="18" t="s">
        <v>0</v>
      </c>
      <c r="C42" s="19">
        <v>4288</v>
      </c>
      <c r="D42" s="18" t="s">
        <v>51</v>
      </c>
      <c r="E42" t="s">
        <v>50</v>
      </c>
      <c r="F42" s="20">
        <f t="shared" si="2"/>
        <v>278599.23</v>
      </c>
      <c r="G42" s="22">
        <v>791.7</v>
      </c>
      <c r="H42" s="23">
        <v>351.9</v>
      </c>
      <c r="I42" t="s">
        <v>7</v>
      </c>
      <c r="J42" s="5" t="str">
        <f>VLOOKUP(I42,'enero 2023'!$J$3:$K$108,2,FALSE)</f>
        <v>A09001</v>
      </c>
      <c r="K42" s="47" t="str">
        <f>VLOOKUP(J42,CC!$C$2:$D$95,2,FALSE)</f>
        <v>0106</v>
      </c>
      <c r="L42" s="14" t="s">
        <v>44</v>
      </c>
      <c r="M42" s="5" t="str">
        <f>VLOOKUP(L42,'enero 2023'!$M$3:$N$108,2,FALSE)</f>
        <v>AUD</v>
      </c>
      <c r="N42" s="5" t="str">
        <f>VLOOKUP(M42,UN!$C$1:$D$17,2,FALSE)</f>
        <v>01</v>
      </c>
      <c r="O42" s="18" t="s">
        <v>49</v>
      </c>
    </row>
    <row r="43" spans="1:15" x14ac:dyDescent="0.25">
      <c r="A43" s="17">
        <v>44978</v>
      </c>
      <c r="B43" s="18" t="s">
        <v>0</v>
      </c>
      <c r="C43" s="19">
        <v>4289</v>
      </c>
      <c r="D43" t="s">
        <v>54</v>
      </c>
      <c r="E43" t="s">
        <v>50</v>
      </c>
      <c r="F43" s="20">
        <f t="shared" si="2"/>
        <v>1404140.1192000001</v>
      </c>
      <c r="G43" s="22">
        <v>791.7</v>
      </c>
      <c r="H43" s="23">
        <v>1773.576</v>
      </c>
      <c r="I43" t="s">
        <v>4</v>
      </c>
      <c r="J43" s="5" t="str">
        <f>VLOOKUP(I43,'enero 2023'!$J$3:$K$108,2,FALSE)</f>
        <v>A02001</v>
      </c>
      <c r="K43" s="47" t="str">
        <f>VLOOKUP(J43,CC!$C$2:$D$95,2,FALSE)</f>
        <v>0102</v>
      </c>
      <c r="L43" s="14" t="s">
        <v>44</v>
      </c>
      <c r="M43" s="5" t="str">
        <f>VLOOKUP(L43,'enero 2023'!$M$3:$N$108,2,FALSE)</f>
        <v>AUD</v>
      </c>
      <c r="N43" s="5" t="str">
        <f>VLOOKUP(M43,UN!$C$1:$D$17,2,FALSE)</f>
        <v>01</v>
      </c>
      <c r="O43" s="18" t="s">
        <v>49</v>
      </c>
    </row>
    <row r="44" spans="1:15" x14ac:dyDescent="0.25">
      <c r="A44" s="17">
        <v>44978</v>
      </c>
      <c r="B44" s="18" t="s">
        <v>0</v>
      </c>
      <c r="C44" s="19">
        <v>4289</v>
      </c>
      <c r="D44" t="s">
        <v>54</v>
      </c>
      <c r="E44" t="s">
        <v>50</v>
      </c>
      <c r="F44" s="20">
        <f t="shared" si="2"/>
        <v>320945.67959999997</v>
      </c>
      <c r="G44" s="22">
        <v>791.7</v>
      </c>
      <c r="H44" s="23">
        <v>405.38799999999998</v>
      </c>
      <c r="I44" t="s">
        <v>6</v>
      </c>
      <c r="J44" s="5" t="str">
        <f>VLOOKUP(I44,'enero 2023'!$J$3:$K$108,2,FALSE)</f>
        <v>A03001</v>
      </c>
      <c r="K44" s="47" t="str">
        <f>VLOOKUP(J44,CC!$C$2:$D$95,2,FALSE)</f>
        <v>0103</v>
      </c>
      <c r="L44" s="14" t="s">
        <v>44</v>
      </c>
      <c r="M44" s="5" t="str">
        <f>VLOOKUP(L44,'enero 2023'!$M$3:$N$108,2,FALSE)</f>
        <v>AUD</v>
      </c>
      <c r="N44" s="5" t="str">
        <f>VLOOKUP(M44,UN!$C$1:$D$17,2,FALSE)</f>
        <v>01</v>
      </c>
      <c r="O44" s="18" t="s">
        <v>49</v>
      </c>
    </row>
    <row r="45" spans="1:15" x14ac:dyDescent="0.25">
      <c r="A45" s="17">
        <v>44978</v>
      </c>
      <c r="B45" s="18" t="s">
        <v>0</v>
      </c>
      <c r="C45" s="19">
        <v>4289</v>
      </c>
      <c r="D45" t="s">
        <v>54</v>
      </c>
      <c r="E45" t="s">
        <v>50</v>
      </c>
      <c r="F45" s="20">
        <f t="shared" si="2"/>
        <v>278572.31219999999</v>
      </c>
      <c r="G45" s="22">
        <v>791.7</v>
      </c>
      <c r="H45" s="23">
        <v>351.86599999999999</v>
      </c>
      <c r="I45" t="s">
        <v>7</v>
      </c>
      <c r="J45" s="5" t="str">
        <f>VLOOKUP(I45,'enero 2023'!$J$3:$K$108,2,FALSE)</f>
        <v>A09001</v>
      </c>
      <c r="K45" s="47" t="str">
        <f>VLOOKUP(J45,CC!$C$2:$D$95,2,FALSE)</f>
        <v>0106</v>
      </c>
      <c r="L45" s="14" t="s">
        <v>44</v>
      </c>
      <c r="M45" s="5" t="str">
        <f>VLOOKUP(L45,'enero 2023'!$M$3:$N$108,2,FALSE)</f>
        <v>AUD</v>
      </c>
      <c r="N45" s="5" t="str">
        <f>VLOOKUP(M45,UN!$C$1:$D$17,2,FALSE)</f>
        <v>01</v>
      </c>
      <c r="O45" s="18" t="s">
        <v>49</v>
      </c>
    </row>
    <row r="46" spans="1:15" x14ac:dyDescent="0.25">
      <c r="A46" s="17">
        <v>44978</v>
      </c>
      <c r="B46" s="18" t="s">
        <v>0</v>
      </c>
      <c r="C46" s="19">
        <v>4290</v>
      </c>
      <c r="D46" t="s">
        <v>55</v>
      </c>
      <c r="E46" t="s">
        <v>50</v>
      </c>
      <c r="F46" s="20">
        <f t="shared" si="2"/>
        <v>1203548.6736000001</v>
      </c>
      <c r="G46" s="22">
        <v>791.7</v>
      </c>
      <c r="H46" s="23">
        <v>1520.2080000000001</v>
      </c>
      <c r="I46" t="s">
        <v>4</v>
      </c>
      <c r="J46" s="5" t="str">
        <f>VLOOKUP(I46,'enero 2023'!$J$3:$K$108,2,FALSE)</f>
        <v>A02001</v>
      </c>
      <c r="K46" s="47" t="str">
        <f>VLOOKUP(J46,CC!$C$2:$D$95,2,FALSE)</f>
        <v>0102</v>
      </c>
      <c r="L46" s="14" t="s">
        <v>44</v>
      </c>
      <c r="M46" s="5" t="str">
        <f>VLOOKUP(L46,'enero 2023'!$M$3:$N$108,2,FALSE)</f>
        <v>AUD</v>
      </c>
      <c r="N46" s="5" t="str">
        <f>VLOOKUP(M46,UN!$C$1:$D$17,2,FALSE)</f>
        <v>01</v>
      </c>
      <c r="O46" s="18" t="s">
        <v>49</v>
      </c>
    </row>
    <row r="47" spans="1:15" x14ac:dyDescent="0.25">
      <c r="A47" s="17">
        <v>44978</v>
      </c>
      <c r="B47" s="18" t="s">
        <v>0</v>
      </c>
      <c r="C47" s="19">
        <v>4290</v>
      </c>
      <c r="D47" t="s">
        <v>55</v>
      </c>
      <c r="E47" t="s">
        <v>50</v>
      </c>
      <c r="F47" s="20">
        <f t="shared" si="2"/>
        <v>153786.77496000001</v>
      </c>
      <c r="G47" s="22">
        <v>791.7</v>
      </c>
      <c r="H47" s="23">
        <v>194.24879999999999</v>
      </c>
      <c r="I47" t="s">
        <v>6</v>
      </c>
      <c r="J47" s="5" t="str">
        <f>VLOOKUP(I47,'enero 2023'!$J$3:$K$108,2,FALSE)</f>
        <v>A03001</v>
      </c>
      <c r="K47" s="47" t="str">
        <f>VLOOKUP(J47,CC!$C$2:$D$95,2,FALSE)</f>
        <v>0103</v>
      </c>
      <c r="L47" s="14" t="s">
        <v>44</v>
      </c>
      <c r="M47" s="5" t="str">
        <f>VLOOKUP(L47,'enero 2023'!$M$3:$N$108,2,FALSE)</f>
        <v>AUD</v>
      </c>
      <c r="N47" s="5" t="str">
        <f>VLOOKUP(M47,UN!$C$1:$D$17,2,FALSE)</f>
        <v>01</v>
      </c>
      <c r="O47" s="18" t="s">
        <v>49</v>
      </c>
    </row>
    <row r="48" spans="1:15" x14ac:dyDescent="0.25">
      <c r="A48" s="17">
        <v>44978</v>
      </c>
      <c r="B48" s="18" t="s">
        <v>0</v>
      </c>
      <c r="C48" s="19">
        <v>4290</v>
      </c>
      <c r="D48" t="s">
        <v>55</v>
      </c>
      <c r="E48" t="s">
        <v>50</v>
      </c>
      <c r="F48" s="20">
        <f t="shared" si="2"/>
        <v>278577.8541</v>
      </c>
      <c r="G48" s="22">
        <v>791.7</v>
      </c>
      <c r="H48" s="23">
        <v>351.87299999999999</v>
      </c>
      <c r="I48" t="s">
        <v>7</v>
      </c>
      <c r="J48" s="5" t="str">
        <f>VLOOKUP(I48,'enero 2023'!$J$3:$K$108,2,FALSE)</f>
        <v>A09001</v>
      </c>
      <c r="K48" s="47" t="str">
        <f>VLOOKUP(J48,CC!$C$2:$D$95,2,FALSE)</f>
        <v>0106</v>
      </c>
      <c r="L48" s="14" t="s">
        <v>44</v>
      </c>
      <c r="M48" s="5" t="str">
        <f>VLOOKUP(L48,'enero 2023'!$M$3:$N$108,2,FALSE)</f>
        <v>AUD</v>
      </c>
      <c r="N48" s="5" t="str">
        <f>VLOOKUP(M48,UN!$C$1:$D$17,2,FALSE)</f>
        <v>01</v>
      </c>
      <c r="O48" s="18" t="s">
        <v>49</v>
      </c>
    </row>
    <row r="49" spans="1:15" x14ac:dyDescent="0.25">
      <c r="A49" s="17">
        <v>44978</v>
      </c>
      <c r="B49" s="18" t="s">
        <v>0</v>
      </c>
      <c r="C49" s="19">
        <v>4291</v>
      </c>
      <c r="D49" t="s">
        <v>1</v>
      </c>
      <c r="E49" t="s">
        <v>18</v>
      </c>
      <c r="F49" s="20">
        <f t="shared" si="2"/>
        <v>1425060</v>
      </c>
      <c r="G49" s="22">
        <v>791.7</v>
      </c>
      <c r="H49">
        <v>1800</v>
      </c>
      <c r="I49" t="s">
        <v>12</v>
      </c>
      <c r="J49" s="5" t="str">
        <f>VLOOKUP(I49,'enero 2023'!$J$3:$K$108,2,FALSE)</f>
        <v>A09003</v>
      </c>
      <c r="K49" s="47" t="str">
        <f>VLOOKUP(J49,CC!$C$2:$D$95,2,FALSE)</f>
        <v>0302</v>
      </c>
      <c r="L49" s="14" t="s">
        <v>47</v>
      </c>
      <c r="M49" s="5" t="str">
        <f>VLOOKUP(L49,'enero 2023'!$M$3:$N$108,2,FALSE)</f>
        <v>AVT</v>
      </c>
      <c r="N49" s="5" t="str">
        <f>VLOOKUP(M49,UN!$C$1:$D$17,2,FALSE)</f>
        <v>03</v>
      </c>
      <c r="O49" s="18" t="s">
        <v>49</v>
      </c>
    </row>
    <row r="50" spans="1:15" x14ac:dyDescent="0.25">
      <c r="A50" s="17">
        <v>44985</v>
      </c>
      <c r="B50" s="18" t="s">
        <v>0</v>
      </c>
      <c r="C50" s="19">
        <v>4292</v>
      </c>
      <c r="D50" t="s">
        <v>1</v>
      </c>
      <c r="E50" t="s">
        <v>18</v>
      </c>
      <c r="F50" s="20">
        <f t="shared" si="2"/>
        <v>2753066.88</v>
      </c>
      <c r="G50" s="22">
        <v>831.24</v>
      </c>
      <c r="H50" s="23">
        <v>3312</v>
      </c>
      <c r="I50" t="s">
        <v>4</v>
      </c>
      <c r="J50" s="5" t="str">
        <f>VLOOKUP(I50,'enero 2023'!$J$3:$K$108,2,FALSE)</f>
        <v>A02001</v>
      </c>
      <c r="K50" s="47" t="str">
        <f>VLOOKUP(J50,CC!$C$2:$D$95,2,FALSE)</f>
        <v>0102</v>
      </c>
      <c r="L50" s="14" t="s">
        <v>44</v>
      </c>
      <c r="M50" s="5" t="str">
        <f>VLOOKUP(L50,'enero 2023'!$M$3:$N$108,2,FALSE)</f>
        <v>AUD</v>
      </c>
      <c r="N50" s="5" t="str">
        <f>VLOOKUP(M50,UN!$C$1:$D$17,2,FALSE)</f>
        <v>01</v>
      </c>
      <c r="O50" s="18" t="s">
        <v>49</v>
      </c>
    </row>
    <row r="51" spans="1:15" x14ac:dyDescent="0.25">
      <c r="A51" s="17">
        <v>44985</v>
      </c>
      <c r="B51" s="18" t="s">
        <v>0</v>
      </c>
      <c r="C51" s="19">
        <v>4292</v>
      </c>
      <c r="D51" t="s">
        <v>1</v>
      </c>
      <c r="E51" t="s">
        <v>18</v>
      </c>
      <c r="F51" s="20">
        <f t="shared" si="2"/>
        <v>676629.36</v>
      </c>
      <c r="G51" s="22">
        <v>831.24</v>
      </c>
      <c r="H51" s="23">
        <v>814</v>
      </c>
      <c r="I51" t="s">
        <v>6</v>
      </c>
      <c r="J51" s="5" t="str">
        <f>VLOOKUP(I51,'enero 2023'!$J$3:$K$108,2,FALSE)</f>
        <v>A03001</v>
      </c>
      <c r="K51" s="47" t="str">
        <f>VLOOKUP(J51,CC!$C$2:$D$95,2,FALSE)</f>
        <v>0103</v>
      </c>
      <c r="L51" s="14" t="s">
        <v>44</v>
      </c>
      <c r="M51" s="5" t="str">
        <f>VLOOKUP(L51,'enero 2023'!$M$3:$N$108,2,FALSE)</f>
        <v>AUD</v>
      </c>
      <c r="N51" s="5" t="str">
        <f>VLOOKUP(M51,UN!$C$1:$D$17,2,FALSE)</f>
        <v>01</v>
      </c>
      <c r="O51" s="18" t="s">
        <v>49</v>
      </c>
    </row>
    <row r="52" spans="1:15" x14ac:dyDescent="0.25">
      <c r="A52" s="17">
        <v>44985</v>
      </c>
      <c r="B52" s="18" t="s">
        <v>0</v>
      </c>
      <c r="C52" s="19">
        <v>4292</v>
      </c>
      <c r="D52" t="s">
        <v>1</v>
      </c>
      <c r="E52" t="s">
        <v>18</v>
      </c>
      <c r="F52" s="20">
        <f t="shared" si="2"/>
        <v>664992</v>
      </c>
      <c r="G52" s="22">
        <v>831.24</v>
      </c>
      <c r="H52" s="23">
        <v>800</v>
      </c>
      <c r="I52" t="s">
        <v>7</v>
      </c>
      <c r="J52" s="5" t="str">
        <f>VLOOKUP(I52,'enero 2023'!$J$3:$K$108,2,FALSE)</f>
        <v>A09001</v>
      </c>
      <c r="K52" s="47" t="str">
        <f>VLOOKUP(J52,CC!$C$2:$D$95,2,FALSE)</f>
        <v>0106</v>
      </c>
      <c r="L52" s="14" t="s">
        <v>44</v>
      </c>
      <c r="M52" s="5" t="str">
        <f>VLOOKUP(L52,'enero 2023'!$M$3:$N$108,2,FALSE)</f>
        <v>AUD</v>
      </c>
      <c r="N52" s="5" t="str">
        <f>VLOOKUP(M52,UN!$C$1:$D$17,2,FALSE)</f>
        <v>01</v>
      </c>
      <c r="O52" s="18" t="s">
        <v>49</v>
      </c>
    </row>
    <row r="53" spans="1:15" x14ac:dyDescent="0.25">
      <c r="A53" s="17">
        <v>44985</v>
      </c>
      <c r="B53" s="18" t="s">
        <v>0</v>
      </c>
      <c r="C53" s="19">
        <v>4293</v>
      </c>
      <c r="D53" t="s">
        <v>428</v>
      </c>
      <c r="E53" t="s">
        <v>50</v>
      </c>
      <c r="F53" s="20">
        <f t="shared" si="2"/>
        <v>1140802.0884</v>
      </c>
      <c r="G53" s="22">
        <v>831.24</v>
      </c>
      <c r="H53" s="23">
        <v>1372.41</v>
      </c>
      <c r="I53" t="s">
        <v>4</v>
      </c>
      <c r="J53" s="5" t="str">
        <f>VLOOKUP(I53,'enero 2023'!$J$3:$K$108,2,FALSE)</f>
        <v>A02001</v>
      </c>
      <c r="K53" s="47" t="str">
        <f>VLOOKUP(J53,CC!$C$2:$D$95,2,FALSE)</f>
        <v>0102</v>
      </c>
      <c r="L53" s="14" t="s">
        <v>44</v>
      </c>
      <c r="M53" s="5" t="str">
        <f>VLOOKUP(L53,'enero 2023'!$M$3:$N$108,2,FALSE)</f>
        <v>AUD</v>
      </c>
      <c r="N53" s="5" t="str">
        <f>VLOOKUP(M53,UN!$C$1:$D$17,2,FALSE)</f>
        <v>01</v>
      </c>
      <c r="O53" s="18" t="s">
        <v>49</v>
      </c>
    </row>
    <row r="54" spans="1:15" x14ac:dyDescent="0.25">
      <c r="A54" s="17">
        <v>44985</v>
      </c>
      <c r="B54" s="18" t="s">
        <v>0</v>
      </c>
      <c r="C54" s="19">
        <v>4293</v>
      </c>
      <c r="D54" t="s">
        <v>428</v>
      </c>
      <c r="E54" t="s">
        <v>50</v>
      </c>
      <c r="F54" s="20">
        <f t="shared" si="2"/>
        <v>81903.739679999999</v>
      </c>
      <c r="G54" s="22">
        <v>831.24</v>
      </c>
      <c r="H54" s="23">
        <v>98.531999999999996</v>
      </c>
      <c r="I54" t="s">
        <v>6</v>
      </c>
      <c r="J54" s="5" t="str">
        <f>VLOOKUP(I54,'enero 2023'!$J$3:$K$108,2,FALSE)</f>
        <v>A03001</v>
      </c>
      <c r="K54" s="47" t="str">
        <f>VLOOKUP(J54,CC!$C$2:$D$95,2,FALSE)</f>
        <v>0103</v>
      </c>
      <c r="L54" s="14" t="s">
        <v>44</v>
      </c>
      <c r="M54" s="5" t="str">
        <f>VLOOKUP(L54,'enero 2023'!$M$3:$N$108,2,FALSE)</f>
        <v>AUD</v>
      </c>
      <c r="N54" s="5" t="str">
        <f>VLOOKUP(M54,UN!$C$1:$D$17,2,FALSE)</f>
        <v>01</v>
      </c>
      <c r="O54" s="18" t="s">
        <v>49</v>
      </c>
    </row>
    <row r="55" spans="1:15" x14ac:dyDescent="0.25">
      <c r="A55" s="17">
        <v>44985</v>
      </c>
      <c r="B55" s="18" t="s">
        <v>0</v>
      </c>
      <c r="C55" s="19">
        <v>4293</v>
      </c>
      <c r="D55" t="s">
        <v>428</v>
      </c>
      <c r="E55" t="s">
        <v>50</v>
      </c>
      <c r="F55" s="20">
        <f t="shared" si="2"/>
        <v>195048.80351999999</v>
      </c>
      <c r="G55" s="22">
        <v>831.24</v>
      </c>
      <c r="H55" s="23">
        <v>234.648</v>
      </c>
      <c r="I55" t="s">
        <v>7</v>
      </c>
      <c r="J55" s="5" t="str">
        <f>VLOOKUP(I55,'enero 2023'!$J$3:$K$108,2,FALSE)</f>
        <v>A09001</v>
      </c>
      <c r="K55" s="47" t="str">
        <f>VLOOKUP(J55,CC!$C$2:$D$95,2,FALSE)</f>
        <v>0106</v>
      </c>
      <c r="L55" s="14" t="s">
        <v>44</v>
      </c>
      <c r="M55" s="5" t="str">
        <f>VLOOKUP(L55,'enero 2023'!$M$3:$N$108,2,FALSE)</f>
        <v>AUD</v>
      </c>
      <c r="N55" s="5" t="str">
        <f>VLOOKUP(M55,UN!$C$1:$D$17,2,FALSE)</f>
        <v>01</v>
      </c>
      <c r="O55" s="18" t="s">
        <v>49</v>
      </c>
    </row>
    <row r="56" spans="1:15" x14ac:dyDescent="0.25">
      <c r="A56" s="17">
        <v>44985</v>
      </c>
      <c r="B56" s="18" t="s">
        <v>0</v>
      </c>
      <c r="C56" s="19">
        <v>4294</v>
      </c>
      <c r="D56" t="s">
        <v>428</v>
      </c>
      <c r="E56" t="s">
        <v>50</v>
      </c>
      <c r="F56" s="20">
        <f t="shared" si="2"/>
        <v>1140802.0884</v>
      </c>
      <c r="G56" s="22">
        <v>831.24</v>
      </c>
      <c r="H56" s="23">
        <v>1372.41</v>
      </c>
      <c r="I56" t="s">
        <v>4</v>
      </c>
      <c r="J56" s="5" t="str">
        <f>VLOOKUP(I56,'enero 2023'!$J$3:$K$108,2,FALSE)</f>
        <v>A02001</v>
      </c>
      <c r="K56" s="47" t="str">
        <f>VLOOKUP(J56,CC!$C$2:$D$95,2,FALSE)</f>
        <v>0102</v>
      </c>
      <c r="L56" s="14" t="s">
        <v>44</v>
      </c>
      <c r="M56" s="5" t="str">
        <f>VLOOKUP(L56,'enero 2023'!$M$3:$N$108,2,FALSE)</f>
        <v>AUD</v>
      </c>
      <c r="N56" s="5" t="str">
        <f>VLOOKUP(M56,UN!$C$1:$D$17,2,FALSE)</f>
        <v>01</v>
      </c>
      <c r="O56" s="18" t="s">
        <v>49</v>
      </c>
    </row>
    <row r="57" spans="1:15" x14ac:dyDescent="0.25">
      <c r="A57" s="17">
        <v>44985</v>
      </c>
      <c r="B57" s="18" t="s">
        <v>0</v>
      </c>
      <c r="C57" s="19">
        <v>4294</v>
      </c>
      <c r="D57" t="s">
        <v>428</v>
      </c>
      <c r="E57" t="s">
        <v>50</v>
      </c>
      <c r="F57" s="20">
        <f t="shared" si="2"/>
        <v>81903.739679999999</v>
      </c>
      <c r="G57" s="22">
        <v>831.24</v>
      </c>
      <c r="H57" s="23">
        <v>98.531999999999996</v>
      </c>
      <c r="I57" t="s">
        <v>6</v>
      </c>
      <c r="J57" s="5" t="str">
        <f>VLOOKUP(I57,'enero 2023'!$J$3:$K$108,2,FALSE)</f>
        <v>A03001</v>
      </c>
      <c r="K57" s="47" t="str">
        <f>VLOOKUP(J57,CC!$C$2:$D$95,2,FALSE)</f>
        <v>0103</v>
      </c>
      <c r="L57" s="14" t="s">
        <v>44</v>
      </c>
      <c r="M57" s="5" t="str">
        <f>VLOOKUP(L57,'enero 2023'!$M$3:$N$108,2,FALSE)</f>
        <v>AUD</v>
      </c>
      <c r="N57" s="5" t="str">
        <f>VLOOKUP(M57,UN!$C$1:$D$17,2,FALSE)</f>
        <v>01</v>
      </c>
      <c r="O57" s="18" t="s">
        <v>49</v>
      </c>
    </row>
    <row r="58" spans="1:15" x14ac:dyDescent="0.25">
      <c r="A58" s="17">
        <v>44985</v>
      </c>
      <c r="B58" s="18" t="s">
        <v>0</v>
      </c>
      <c r="C58" s="19">
        <v>4294</v>
      </c>
      <c r="D58" t="s">
        <v>428</v>
      </c>
      <c r="E58" t="s">
        <v>50</v>
      </c>
      <c r="F58" s="20">
        <f t="shared" si="2"/>
        <v>195048.80351999999</v>
      </c>
      <c r="G58" s="22">
        <v>831.24</v>
      </c>
      <c r="H58" s="23">
        <v>234.648</v>
      </c>
      <c r="I58" t="s">
        <v>7</v>
      </c>
      <c r="J58" s="5" t="str">
        <f>VLOOKUP(I58,'enero 2023'!$J$3:$K$108,2,FALSE)</f>
        <v>A09001</v>
      </c>
      <c r="K58" s="47" t="str">
        <f>VLOOKUP(J58,CC!$C$2:$D$95,2,FALSE)</f>
        <v>0106</v>
      </c>
      <c r="L58" s="14" t="s">
        <v>44</v>
      </c>
      <c r="M58" s="5" t="str">
        <f>VLOOKUP(L58,'enero 2023'!$M$3:$N$108,2,FALSE)</f>
        <v>AUD</v>
      </c>
      <c r="N58" s="5" t="str">
        <f>VLOOKUP(M58,UN!$C$1:$D$17,2,FALSE)</f>
        <v>01</v>
      </c>
      <c r="O58" s="18" t="s">
        <v>49</v>
      </c>
    </row>
    <row r="59" spans="1:15" x14ac:dyDescent="0.25">
      <c r="A59" s="17">
        <v>44985</v>
      </c>
      <c r="B59" s="18" t="s">
        <v>0</v>
      </c>
      <c r="C59" s="19">
        <v>4295</v>
      </c>
      <c r="D59" t="s">
        <v>428</v>
      </c>
      <c r="E59" t="s">
        <v>50</v>
      </c>
      <c r="F59" s="20">
        <f t="shared" si="2"/>
        <v>1140802.0884</v>
      </c>
      <c r="G59" s="22">
        <v>831.24</v>
      </c>
      <c r="H59" s="23">
        <v>1372.41</v>
      </c>
      <c r="I59" t="s">
        <v>4</v>
      </c>
      <c r="J59" s="5" t="str">
        <f>VLOOKUP(I59,'enero 2023'!$J$3:$K$108,2,FALSE)</f>
        <v>A02001</v>
      </c>
      <c r="K59" s="47" t="str">
        <f>VLOOKUP(J59,CC!$C$2:$D$95,2,FALSE)</f>
        <v>0102</v>
      </c>
      <c r="L59" s="14" t="s">
        <v>44</v>
      </c>
      <c r="M59" s="5" t="str">
        <f>VLOOKUP(L59,'enero 2023'!$M$3:$N$108,2,FALSE)</f>
        <v>AUD</v>
      </c>
      <c r="N59" s="5" t="str">
        <f>VLOOKUP(M59,UN!$C$1:$D$17,2,FALSE)</f>
        <v>01</v>
      </c>
      <c r="O59" s="18" t="s">
        <v>49</v>
      </c>
    </row>
    <row r="60" spans="1:15" x14ac:dyDescent="0.25">
      <c r="A60" s="17">
        <v>44985</v>
      </c>
      <c r="B60" s="18" t="s">
        <v>0</v>
      </c>
      <c r="C60" s="19">
        <v>4295</v>
      </c>
      <c r="D60" t="s">
        <v>428</v>
      </c>
      <c r="E60" t="s">
        <v>50</v>
      </c>
      <c r="F60" s="20">
        <f t="shared" si="2"/>
        <v>81903.739679999999</v>
      </c>
      <c r="G60" s="22">
        <v>831.24</v>
      </c>
      <c r="H60" s="23">
        <v>98.531999999999996</v>
      </c>
      <c r="I60" t="s">
        <v>6</v>
      </c>
      <c r="J60" s="5" t="str">
        <f>VLOOKUP(I60,'enero 2023'!$J$3:$K$108,2,FALSE)</f>
        <v>A03001</v>
      </c>
      <c r="K60" s="47" t="str">
        <f>VLOOKUP(J60,CC!$C$2:$D$95,2,FALSE)</f>
        <v>0103</v>
      </c>
      <c r="L60" s="14" t="s">
        <v>44</v>
      </c>
      <c r="M60" s="5" t="str">
        <f>VLOOKUP(L60,'enero 2023'!$M$3:$N$108,2,FALSE)</f>
        <v>AUD</v>
      </c>
      <c r="N60" s="5" t="str">
        <f>VLOOKUP(M60,UN!$C$1:$D$17,2,FALSE)</f>
        <v>01</v>
      </c>
      <c r="O60" s="18" t="s">
        <v>49</v>
      </c>
    </row>
    <row r="61" spans="1:15" x14ac:dyDescent="0.25">
      <c r="A61" s="17">
        <v>44985</v>
      </c>
      <c r="B61" s="18" t="s">
        <v>0</v>
      </c>
      <c r="C61" s="19">
        <v>4295</v>
      </c>
      <c r="D61" t="s">
        <v>428</v>
      </c>
      <c r="E61" t="s">
        <v>50</v>
      </c>
      <c r="F61" s="20">
        <f t="shared" si="2"/>
        <v>195048.80351999999</v>
      </c>
      <c r="G61" s="22">
        <v>831.24</v>
      </c>
      <c r="H61" s="23">
        <v>234.648</v>
      </c>
      <c r="I61" t="s">
        <v>7</v>
      </c>
      <c r="J61" s="5" t="str">
        <f>VLOOKUP(I61,'enero 2023'!$J$3:$K$108,2,FALSE)</f>
        <v>A09001</v>
      </c>
      <c r="K61" s="47" t="str">
        <f>VLOOKUP(J61,CC!$C$2:$D$95,2,FALSE)</f>
        <v>0106</v>
      </c>
      <c r="L61" s="14" t="s">
        <v>44</v>
      </c>
      <c r="M61" s="5" t="str">
        <f>VLOOKUP(L61,'enero 2023'!$M$3:$N$108,2,FALSE)</f>
        <v>AUD</v>
      </c>
      <c r="N61" s="5" t="str">
        <f>VLOOKUP(M61,UN!$C$1:$D$17,2,FALSE)</f>
        <v>01</v>
      </c>
      <c r="O61" s="18" t="s">
        <v>49</v>
      </c>
    </row>
    <row r="62" spans="1:15" x14ac:dyDescent="0.25">
      <c r="A62" s="17">
        <v>44985</v>
      </c>
      <c r="B62" s="18" t="s">
        <v>0</v>
      </c>
      <c r="C62" s="19">
        <v>4296</v>
      </c>
      <c r="D62" t="s">
        <v>53</v>
      </c>
      <c r="E62" t="s">
        <v>50</v>
      </c>
      <c r="F62" s="20">
        <f t="shared" si="2"/>
        <v>1652445.2707200001</v>
      </c>
      <c r="G62" s="22">
        <v>831.24</v>
      </c>
      <c r="H62" s="23">
        <v>1987.9280000000001</v>
      </c>
      <c r="I62" t="s">
        <v>4</v>
      </c>
      <c r="J62" s="5" t="str">
        <f>VLOOKUP(I62,'enero 2023'!$J$3:$K$108,2,FALSE)</f>
        <v>A02001</v>
      </c>
      <c r="K62" s="47" t="str">
        <f>VLOOKUP(J62,CC!$C$2:$D$95,2,FALSE)</f>
        <v>0102</v>
      </c>
      <c r="L62" s="14" t="s">
        <v>44</v>
      </c>
      <c r="M62" s="5" t="str">
        <f>VLOOKUP(L62,'enero 2023'!$M$3:$N$108,2,FALSE)</f>
        <v>AUD</v>
      </c>
      <c r="N62" s="5" t="str">
        <f>VLOOKUP(M62,UN!$C$1:$D$17,2,FALSE)</f>
        <v>01</v>
      </c>
      <c r="O62" s="18" t="s">
        <v>49</v>
      </c>
    </row>
    <row r="63" spans="1:15" x14ac:dyDescent="0.25">
      <c r="A63" s="17">
        <v>44985</v>
      </c>
      <c r="B63" s="18" t="s">
        <v>0</v>
      </c>
      <c r="C63" s="19">
        <v>4296</v>
      </c>
      <c r="D63" t="s">
        <v>53</v>
      </c>
      <c r="E63" t="s">
        <v>50</v>
      </c>
      <c r="F63" s="20">
        <f t="shared" si="2"/>
        <v>294875.74008000002</v>
      </c>
      <c r="G63" s="22">
        <v>831.24</v>
      </c>
      <c r="H63" s="23">
        <v>354.74200000000002</v>
      </c>
      <c r="I63" t="s">
        <v>6</v>
      </c>
      <c r="J63" s="5" t="str">
        <f>VLOOKUP(I63,'enero 2023'!$J$3:$K$108,2,FALSE)</f>
        <v>A03001</v>
      </c>
      <c r="K63" s="47" t="str">
        <f>VLOOKUP(J63,CC!$C$2:$D$95,2,FALSE)</f>
        <v>0103</v>
      </c>
      <c r="L63" s="14" t="s">
        <v>44</v>
      </c>
      <c r="M63" s="5" t="str">
        <f>VLOOKUP(L63,'enero 2023'!$M$3:$N$108,2,FALSE)</f>
        <v>AUD</v>
      </c>
      <c r="N63" s="5" t="str">
        <f>VLOOKUP(M63,UN!$C$1:$D$17,2,FALSE)</f>
        <v>01</v>
      </c>
      <c r="O63" s="18" t="s">
        <v>49</v>
      </c>
    </row>
    <row r="64" spans="1:15" x14ac:dyDescent="0.25">
      <c r="A64" s="17">
        <v>44985</v>
      </c>
      <c r="B64" s="18" t="s">
        <v>0</v>
      </c>
      <c r="C64" s="19">
        <v>4296</v>
      </c>
      <c r="D64" t="s">
        <v>53</v>
      </c>
      <c r="E64" t="s">
        <v>50</v>
      </c>
      <c r="F64" s="20">
        <f t="shared" si="2"/>
        <v>292595.64876000001</v>
      </c>
      <c r="G64" s="22">
        <v>831.24</v>
      </c>
      <c r="H64" s="23">
        <v>351.99900000000002</v>
      </c>
      <c r="I64" t="s">
        <v>7</v>
      </c>
      <c r="J64" s="5" t="str">
        <f>VLOOKUP(I64,'enero 2023'!$J$3:$K$108,2,FALSE)</f>
        <v>A09001</v>
      </c>
      <c r="K64" s="47" t="str">
        <f>VLOOKUP(J64,CC!$C$2:$D$95,2,FALSE)</f>
        <v>0106</v>
      </c>
      <c r="L64" s="14" t="s">
        <v>44</v>
      </c>
      <c r="M64" s="5" t="str">
        <f>VLOOKUP(L64,'enero 2023'!$M$3:$N$108,2,FALSE)</f>
        <v>AUD</v>
      </c>
      <c r="N64" s="5" t="str">
        <f>VLOOKUP(M64,UN!$C$1:$D$17,2,FALSE)</f>
        <v>01</v>
      </c>
      <c r="O64" s="18" t="s">
        <v>49</v>
      </c>
    </row>
    <row r="65" spans="1:15" x14ac:dyDescent="0.25">
      <c r="A65" s="17">
        <v>44985</v>
      </c>
      <c r="B65" s="18" t="s">
        <v>0</v>
      </c>
      <c r="C65" s="19">
        <v>4297</v>
      </c>
      <c r="D65" t="s">
        <v>71</v>
      </c>
      <c r="E65" t="s">
        <v>50</v>
      </c>
      <c r="F65" s="20">
        <f t="shared" si="2"/>
        <v>415940.02740000002</v>
      </c>
      <c r="G65" s="22">
        <v>831.24</v>
      </c>
      <c r="H65" s="23">
        <v>500.38499999999999</v>
      </c>
      <c r="I65" t="s">
        <v>4</v>
      </c>
      <c r="J65" s="5" t="str">
        <f>VLOOKUP(I65,'enero 2023'!$J$3:$K$108,2,FALSE)</f>
        <v>A02001</v>
      </c>
      <c r="K65" s="47" t="str">
        <f>VLOOKUP(J65,CC!$C$2:$D$95,2,FALSE)</f>
        <v>0102</v>
      </c>
      <c r="L65" s="14" t="s">
        <v>44</v>
      </c>
      <c r="M65" s="5" t="str">
        <f>VLOOKUP(L65,'enero 2023'!$M$3:$N$108,2,FALSE)</f>
        <v>AUD</v>
      </c>
      <c r="N65" s="5" t="str">
        <f>VLOOKUP(M65,UN!$C$1:$D$17,2,FALSE)</f>
        <v>01</v>
      </c>
      <c r="O65" s="18" t="s">
        <v>49</v>
      </c>
    </row>
    <row r="66" spans="1:15" x14ac:dyDescent="0.25">
      <c r="A66" s="17">
        <v>44985</v>
      </c>
      <c r="B66" s="18" t="s">
        <v>0</v>
      </c>
      <c r="C66" s="19">
        <v>4297</v>
      </c>
      <c r="D66" t="s">
        <v>71</v>
      </c>
      <c r="E66" t="s">
        <v>50</v>
      </c>
      <c r="F66" s="20">
        <f t="shared" si="2"/>
        <v>68257.272599999997</v>
      </c>
      <c r="G66" s="22">
        <v>831.24</v>
      </c>
      <c r="H66" s="23">
        <v>82.114999999999995</v>
      </c>
      <c r="I66" t="s">
        <v>6</v>
      </c>
      <c r="J66" s="5" t="str">
        <f>VLOOKUP(I66,'enero 2023'!$J$3:$K$108,2,FALSE)</f>
        <v>A03001</v>
      </c>
      <c r="K66" s="47" t="str">
        <f>VLOOKUP(J66,CC!$C$2:$D$95,2,FALSE)</f>
        <v>0103</v>
      </c>
      <c r="L66" s="14" t="s">
        <v>44</v>
      </c>
      <c r="M66" s="5" t="str">
        <f>VLOOKUP(L66,'enero 2023'!$M$3:$N$108,2,FALSE)</f>
        <v>AUD</v>
      </c>
      <c r="N66" s="5" t="str">
        <f>VLOOKUP(M66,UN!$C$1:$D$17,2,FALSE)</f>
        <v>01</v>
      </c>
      <c r="O66" s="18" t="s">
        <v>49</v>
      </c>
    </row>
    <row r="67" spans="1:15" x14ac:dyDescent="0.25">
      <c r="A67" s="17">
        <v>44985</v>
      </c>
      <c r="B67" s="18" t="s">
        <v>0</v>
      </c>
      <c r="C67" s="19">
        <v>4298</v>
      </c>
      <c r="D67" t="s">
        <v>428</v>
      </c>
      <c r="E67" t="s">
        <v>50</v>
      </c>
      <c r="F67" s="20">
        <f t="shared" si="2"/>
        <v>415940.02740000002</v>
      </c>
      <c r="G67" s="22">
        <v>831.24</v>
      </c>
      <c r="H67" s="23">
        <v>500.38499999999999</v>
      </c>
      <c r="I67" t="s">
        <v>4</v>
      </c>
      <c r="J67" s="5" t="str">
        <f>VLOOKUP(I67,'enero 2023'!$J$3:$K$108,2,FALSE)</f>
        <v>A02001</v>
      </c>
      <c r="K67" s="47" t="str">
        <f>VLOOKUP(J67,CC!$C$2:$D$95,2,FALSE)</f>
        <v>0102</v>
      </c>
      <c r="L67" s="14" t="s">
        <v>44</v>
      </c>
      <c r="M67" s="5" t="str">
        <f>VLOOKUP(L67,'enero 2023'!$M$3:$N$108,2,FALSE)</f>
        <v>AUD</v>
      </c>
      <c r="N67" s="5" t="str">
        <f>VLOOKUP(M67,UN!$C$1:$D$17,2,FALSE)</f>
        <v>01</v>
      </c>
      <c r="O67" s="18" t="s">
        <v>49</v>
      </c>
    </row>
    <row r="68" spans="1:15" x14ac:dyDescent="0.25">
      <c r="A68" s="17">
        <v>44985</v>
      </c>
      <c r="B68" s="18" t="s">
        <v>0</v>
      </c>
      <c r="C68" s="19">
        <v>4298</v>
      </c>
      <c r="D68" t="s">
        <v>428</v>
      </c>
      <c r="E68" t="s">
        <v>50</v>
      </c>
      <c r="F68" s="20">
        <f t="shared" si="2"/>
        <v>68257.272599999997</v>
      </c>
      <c r="G68" s="22">
        <v>831.24</v>
      </c>
      <c r="H68" s="23">
        <v>82.114999999999995</v>
      </c>
      <c r="I68" t="s">
        <v>6</v>
      </c>
      <c r="J68" s="5" t="str">
        <f>VLOOKUP(I68,'enero 2023'!$J$3:$K$108,2,FALSE)</f>
        <v>A03001</v>
      </c>
      <c r="K68" s="47" t="str">
        <f>VLOOKUP(J68,CC!$C$2:$D$95,2,FALSE)</f>
        <v>0103</v>
      </c>
      <c r="L68" s="14" t="s">
        <v>44</v>
      </c>
      <c r="M68" s="5" t="str">
        <f>VLOOKUP(L68,'enero 2023'!$M$3:$N$108,2,FALSE)</f>
        <v>AUD</v>
      </c>
      <c r="N68" s="5" t="str">
        <f>VLOOKUP(M68,UN!$C$1:$D$17,2,FALSE)</f>
        <v>01</v>
      </c>
      <c r="O68" s="18" t="s">
        <v>49</v>
      </c>
    </row>
    <row r="69" spans="1:15" x14ac:dyDescent="0.25">
      <c r="A69" s="17">
        <v>44985</v>
      </c>
      <c r="B69" s="18" t="s">
        <v>0</v>
      </c>
      <c r="C69" s="19">
        <v>4299</v>
      </c>
      <c r="D69" t="s">
        <v>428</v>
      </c>
      <c r="E69" t="s">
        <v>50</v>
      </c>
      <c r="F69" s="20">
        <f t="shared" si="2"/>
        <v>8806156.5600000005</v>
      </c>
      <c r="G69" s="22">
        <v>831.24</v>
      </c>
      <c r="H69">
        <v>10594</v>
      </c>
      <c r="I69" t="s">
        <v>2</v>
      </c>
      <c r="J69" s="5" t="str">
        <f>VLOOKUP(I69,'enero 2023'!$J$3:$K$108,2,FALSE)</f>
        <v>S01002</v>
      </c>
      <c r="K69" s="47" t="str">
        <f>VLOOKUP(J69,CC!$C$2:$D$95,2,FALSE)</f>
        <v>0201</v>
      </c>
      <c r="L69" s="14" t="s">
        <v>44</v>
      </c>
      <c r="M69" s="5" t="s">
        <v>138</v>
      </c>
      <c r="N69" s="5" t="str">
        <f>VLOOKUP(M69,UN!$C$1:$D$17,2,FALSE)</f>
        <v>02</v>
      </c>
      <c r="O69" s="18" t="s">
        <v>64</v>
      </c>
    </row>
    <row r="70" spans="1:15" x14ac:dyDescent="0.25">
      <c r="A70" s="17">
        <v>44985</v>
      </c>
      <c r="B70" s="18" t="s">
        <v>0</v>
      </c>
      <c r="C70" s="19">
        <v>4300</v>
      </c>
      <c r="D70" t="s">
        <v>1</v>
      </c>
      <c r="E70" t="s">
        <v>74</v>
      </c>
      <c r="F70" s="20">
        <f t="shared" si="2"/>
        <v>786353.04</v>
      </c>
      <c r="G70" s="22">
        <v>831.24</v>
      </c>
      <c r="H70" s="23">
        <v>946</v>
      </c>
      <c r="I70" t="s">
        <v>4</v>
      </c>
      <c r="J70" s="5" t="str">
        <f>VLOOKUP(I70,'enero 2023'!$J$3:$K$108,2,FALSE)</f>
        <v>A02001</v>
      </c>
      <c r="K70" s="47" t="str">
        <f>VLOOKUP(J70,CC!$C$2:$D$95,2,FALSE)</f>
        <v>0102</v>
      </c>
      <c r="L70" s="14" t="s">
        <v>44</v>
      </c>
      <c r="M70" s="5" t="str">
        <f>VLOOKUP(L70,'enero 2023'!$M$3:$N$108,2,FALSE)</f>
        <v>AUD</v>
      </c>
      <c r="N70" s="5" t="str">
        <f>VLOOKUP(M70,UN!$C$1:$D$17,2,FALSE)</f>
        <v>01</v>
      </c>
      <c r="O70" s="18" t="s">
        <v>49</v>
      </c>
    </row>
    <row r="71" spans="1:15" x14ac:dyDescent="0.25">
      <c r="A71" s="17">
        <v>44985</v>
      </c>
      <c r="B71" s="18" t="s">
        <v>0</v>
      </c>
      <c r="C71" s="19">
        <v>4300</v>
      </c>
      <c r="D71" t="s">
        <v>1</v>
      </c>
      <c r="E71" t="s">
        <v>74</v>
      </c>
      <c r="F71" s="20">
        <f t="shared" si="2"/>
        <v>154610.64000000001</v>
      </c>
      <c r="G71" s="22">
        <v>831.24</v>
      </c>
      <c r="H71" s="23">
        <v>186</v>
      </c>
      <c r="I71" t="s">
        <v>6</v>
      </c>
      <c r="J71" s="5" t="str">
        <f>VLOOKUP(I71,'enero 2023'!$J$3:$K$108,2,FALSE)</f>
        <v>A03001</v>
      </c>
      <c r="K71" s="47" t="str">
        <f>VLOOKUP(J71,CC!$C$2:$D$95,2,FALSE)</f>
        <v>0103</v>
      </c>
      <c r="L71" s="14" t="s">
        <v>44</v>
      </c>
      <c r="M71" s="5" t="str">
        <f>VLOOKUP(L71,'enero 2023'!$M$3:$N$108,2,FALSE)</f>
        <v>AUD</v>
      </c>
      <c r="N71" s="5" t="str">
        <f>VLOOKUP(M71,UN!$C$1:$D$17,2,FALSE)</f>
        <v>01</v>
      </c>
      <c r="O71" s="18" t="s">
        <v>49</v>
      </c>
    </row>
    <row r="72" spans="1:15" x14ac:dyDescent="0.25">
      <c r="A72" s="17">
        <v>44985</v>
      </c>
      <c r="B72" s="18" t="s">
        <v>0</v>
      </c>
      <c r="C72" s="19">
        <v>4300</v>
      </c>
      <c r="D72" t="s">
        <v>1</v>
      </c>
      <c r="E72" t="s">
        <v>74</v>
      </c>
      <c r="F72" s="20">
        <f t="shared" si="2"/>
        <v>367408.08</v>
      </c>
      <c r="G72" s="22">
        <v>831.24</v>
      </c>
      <c r="H72" s="23">
        <v>442</v>
      </c>
      <c r="I72" t="s">
        <v>7</v>
      </c>
      <c r="J72" s="5" t="str">
        <f>VLOOKUP(I72,'enero 2023'!$J$3:$K$108,2,FALSE)</f>
        <v>A09001</v>
      </c>
      <c r="K72" s="47" t="str">
        <f>VLOOKUP(J72,CC!$C$2:$D$95,2,FALSE)</f>
        <v>0106</v>
      </c>
      <c r="L72" s="14" t="s">
        <v>44</v>
      </c>
      <c r="M72" s="5" t="str">
        <f>VLOOKUP(L72,'enero 2023'!$M$3:$N$108,2,FALSE)</f>
        <v>AUD</v>
      </c>
      <c r="N72" s="5" t="str">
        <f>VLOOKUP(M72,UN!$C$1:$D$17,2,FALSE)</f>
        <v>01</v>
      </c>
      <c r="O72" s="18" t="s">
        <v>49</v>
      </c>
    </row>
    <row r="73" spans="1:15" x14ac:dyDescent="0.25">
      <c r="A73" s="17"/>
      <c r="B73" s="24"/>
      <c r="C73" s="32"/>
      <c r="F73" s="33" t="s">
        <v>431</v>
      </c>
      <c r="G73" s="34"/>
      <c r="H73" t="s">
        <v>432</v>
      </c>
      <c r="J73" s="35"/>
      <c r="K73" s="47" t="e">
        <f>VLOOKUP(J73,CC!$C$2:$D$95,2,FALSE)</f>
        <v>#N/A</v>
      </c>
      <c r="M73" s="35"/>
      <c r="N73" s="5" t="e">
        <f>VLOOKUP(M73,UN!$C$1:$D$17,2,FALSE)</f>
        <v>#N/A</v>
      </c>
      <c r="O73" s="24"/>
    </row>
    <row r="74" spans="1:15" x14ac:dyDescent="0.25">
      <c r="E74" t="s">
        <v>429</v>
      </c>
      <c r="F74" s="23">
        <f>SUM(F3:F72)</f>
        <v>58831324.751979999</v>
      </c>
      <c r="H74" s="23">
        <f>SUM(H3:H72)</f>
        <v>72452.428800000023</v>
      </c>
      <c r="J74" s="14"/>
      <c r="K74" s="47" t="e">
        <f>VLOOKUP(J74,CC!$C$2:$D$95,2,FALSE)</f>
        <v>#N/A</v>
      </c>
      <c r="N74" s="5" t="e">
        <f>VLOOKUP(M74,UN!$C$1:$D$17,2,FALSE)</f>
        <v>#N/A</v>
      </c>
    </row>
    <row r="75" spans="1:15" x14ac:dyDescent="0.25">
      <c r="E75" t="s">
        <v>430</v>
      </c>
      <c r="F75" s="23">
        <v>-58831125</v>
      </c>
      <c r="H75" s="23">
        <v>-72958.920000000013</v>
      </c>
      <c r="J75" s="14"/>
      <c r="K75" s="47" t="e">
        <f>VLOOKUP(J75,CC!$C$2:$D$95,2,FALSE)</f>
        <v>#N/A</v>
      </c>
      <c r="N75" s="5" t="e">
        <f>VLOOKUP(M75,UN!$C$1:$D$17,2,FALSE)</f>
        <v>#N/A</v>
      </c>
    </row>
    <row r="76" spans="1:15" x14ac:dyDescent="0.25">
      <c r="E76" t="s">
        <v>77</v>
      </c>
      <c r="F76" s="23">
        <f>+F75+F74</f>
        <v>199.75197999924421</v>
      </c>
      <c r="H76" s="23">
        <f>+H75+H74</f>
        <v>-506.49119999998948</v>
      </c>
      <c r="J76" s="14"/>
      <c r="K76" s="47" t="e">
        <f>VLOOKUP(J76,CC!$C$2:$D$95,2,FALSE)</f>
        <v>#N/A</v>
      </c>
      <c r="N76" s="5" t="e">
        <f>VLOOKUP(M76,UN!$C$1:$D$17,2,FALSE)</f>
        <v>#N/A</v>
      </c>
    </row>
  </sheetData>
  <autoFilter ref="A2:O76" xr:uid="{D4DDD967-E7D9-42C2-9366-08E9FD569C0D}"/>
  <conditionalFormatting sqref="F4:F32">
    <cfRule type="cellIs" dxfId="15" priority="135" stopIfTrue="1" operator="notEqual">
      <formula>SUM(#REF!)</formula>
    </cfRule>
  </conditionalFormatting>
  <conditionalFormatting sqref="F33:F35 F38:F73">
    <cfRule type="cellIs" dxfId="14" priority="69" stopIfTrue="1" operator="notEqual">
      <formula>SUM(#REF!)</formula>
    </cfRule>
    <cfRule type="cellIs" dxfId="13" priority="70" stopIfTrue="1" operator="notEqual">
      <formula>SUM(#REF!)</formula>
    </cfRule>
    <cfRule type="cellIs" dxfId="12" priority="71" stopIfTrue="1" operator="notEqual">
      <formula>SUM(#REF!)</formula>
    </cfRule>
  </conditionalFormatting>
  <conditionalFormatting sqref="F3:H3 J3:K3 G4:H17 J4:J73 K4:K76 H18:H37 F36:F37">
    <cfRule type="cellIs" dxfId="11" priority="62" stopIfTrue="1" operator="notEqual">
      <formula>SUM(#REF!)</formula>
    </cfRule>
  </conditionalFormatting>
  <conditionalFormatting sqref="G4:G73">
    <cfRule type="cellIs" dxfId="10" priority="75" stopIfTrue="1" operator="notEqual">
      <formula>SUM(#REF!)</formula>
    </cfRule>
  </conditionalFormatting>
  <conditionalFormatting sqref="M3:N3 M4:M73 N4:N76">
    <cfRule type="cellIs" dxfId="9" priority="1" stopIfTrue="1" operator="notEqual">
      <formula>SUM(#REF!)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C146-E19C-4245-92C6-317F1B69689A}">
  <dimension ref="A1:O144"/>
  <sheetViews>
    <sheetView workbookViewId="0">
      <selection activeCell="D99" sqref="D99"/>
    </sheetView>
  </sheetViews>
  <sheetFormatPr baseColWidth="10" defaultRowHeight="15" x14ac:dyDescent="0.25"/>
  <cols>
    <col min="1" max="1" width="11.42578125" style="14"/>
    <col min="5" max="5" width="26.42578125" bestFit="1" customWidth="1"/>
    <col min="6" max="6" width="14.140625" bestFit="1" customWidth="1"/>
    <col min="9" max="9" width="32.85546875" customWidth="1"/>
    <col min="12" max="12" width="32.85546875" style="14" customWidth="1"/>
    <col min="13" max="14" width="13.28515625" customWidth="1"/>
    <col min="15" max="15" width="22.28515625" customWidth="1"/>
  </cols>
  <sheetData>
    <row r="1" spans="1:15" x14ac:dyDescent="0.25">
      <c r="F1" s="21">
        <f>SUM(F3:F140)</f>
        <v>182217211.850844</v>
      </c>
      <c r="H1" s="21">
        <f>SUM(H3:H140)</f>
        <v>217323.11300000007</v>
      </c>
      <c r="J1" s="21"/>
      <c r="K1" s="21"/>
    </row>
    <row r="2" spans="1:15" x14ac:dyDescent="0.25">
      <c r="A2" s="16" t="s">
        <v>35</v>
      </c>
      <c r="B2" s="16" t="s">
        <v>36</v>
      </c>
      <c r="C2" s="16" t="s">
        <v>37</v>
      </c>
      <c r="D2" s="16" t="s">
        <v>46</v>
      </c>
      <c r="E2" s="16" t="s">
        <v>38</v>
      </c>
      <c r="F2" s="16" t="s">
        <v>40</v>
      </c>
      <c r="G2" s="16" t="s">
        <v>39</v>
      </c>
      <c r="H2" s="16" t="s">
        <v>41</v>
      </c>
      <c r="I2" s="16" t="s">
        <v>42</v>
      </c>
      <c r="J2" s="16" t="s">
        <v>93</v>
      </c>
      <c r="K2" s="16" t="s">
        <v>463</v>
      </c>
      <c r="L2" s="16" t="s">
        <v>43</v>
      </c>
      <c r="M2" s="16" t="s">
        <v>94</v>
      </c>
      <c r="N2" s="16" t="s">
        <v>462</v>
      </c>
      <c r="O2" s="16" t="s">
        <v>48</v>
      </c>
    </row>
    <row r="3" spans="1:15" x14ac:dyDescent="0.25">
      <c r="A3" s="40">
        <v>45000</v>
      </c>
      <c r="B3" s="2" t="s">
        <v>0</v>
      </c>
      <c r="C3" s="39">
        <v>4301</v>
      </c>
      <c r="D3" s="2" t="s">
        <v>1</v>
      </c>
      <c r="E3" s="36" t="s">
        <v>433</v>
      </c>
      <c r="F3" s="41">
        <f t="shared" ref="F3:F14" si="0">H3*G3</f>
        <v>3290000</v>
      </c>
      <c r="G3" s="6">
        <v>940</v>
      </c>
      <c r="H3" s="5">
        <v>3500</v>
      </c>
      <c r="I3" s="38" t="s">
        <v>2</v>
      </c>
      <c r="J3" s="5" t="str">
        <f>VLOOKUP(I3,'enero 2023'!$J$3:$K$108,2,FALSE)</f>
        <v>S01002</v>
      </c>
      <c r="K3" s="47" t="str">
        <f>VLOOKUP(J3,CC!$C$2:$D$95,2,FALSE)</f>
        <v>0201</v>
      </c>
      <c r="L3" s="39" t="s">
        <v>44</v>
      </c>
      <c r="M3" s="37" t="s">
        <v>138</v>
      </c>
      <c r="N3" s="5" t="str">
        <f>VLOOKUP(M3,UN!$C$1:$D$17,2,FALSE)</f>
        <v>02</v>
      </c>
      <c r="O3" s="38" t="s">
        <v>434</v>
      </c>
    </row>
    <row r="4" spans="1:15" x14ac:dyDescent="0.25">
      <c r="A4" s="40">
        <v>45000</v>
      </c>
      <c r="B4" s="2" t="s">
        <v>0</v>
      </c>
      <c r="C4" s="39">
        <v>4301</v>
      </c>
      <c r="D4" s="2" t="s">
        <v>1</v>
      </c>
      <c r="E4" s="36" t="s">
        <v>433</v>
      </c>
      <c r="F4" s="41">
        <f t="shared" si="0"/>
        <v>3290000</v>
      </c>
      <c r="G4" s="6">
        <v>940</v>
      </c>
      <c r="H4" s="5">
        <v>3500</v>
      </c>
      <c r="I4" s="38" t="s">
        <v>2</v>
      </c>
      <c r="J4" s="5" t="str">
        <f>VLOOKUP(I4,'enero 2023'!$J$3:$K$108,2,FALSE)</f>
        <v>S01002</v>
      </c>
      <c r="K4" s="47" t="str">
        <f>VLOOKUP(J4,CC!$C$2:$D$95,2,FALSE)</f>
        <v>0201</v>
      </c>
      <c r="L4" s="39" t="s">
        <v>44</v>
      </c>
      <c r="M4" s="37" t="s">
        <v>138</v>
      </c>
      <c r="N4" s="5" t="str">
        <f>VLOOKUP(M4,UN!$C$1:$D$17,2,FALSE)</f>
        <v>02</v>
      </c>
      <c r="O4" s="38" t="s">
        <v>435</v>
      </c>
    </row>
    <row r="5" spans="1:15" x14ac:dyDescent="0.25">
      <c r="A5" s="40">
        <v>45000</v>
      </c>
      <c r="B5" s="2" t="s">
        <v>0</v>
      </c>
      <c r="C5" s="39">
        <v>4301</v>
      </c>
      <c r="D5" s="2" t="s">
        <v>1</v>
      </c>
      <c r="E5" s="36" t="s">
        <v>433</v>
      </c>
      <c r="F5" s="41">
        <f t="shared" si="0"/>
        <v>3290000</v>
      </c>
      <c r="G5" s="6">
        <v>940</v>
      </c>
      <c r="H5" s="5">
        <v>3500</v>
      </c>
      <c r="I5" s="38" t="s">
        <v>2</v>
      </c>
      <c r="J5" s="5" t="str">
        <f>VLOOKUP(I5,'enero 2023'!$J$3:$K$108,2,FALSE)</f>
        <v>S01002</v>
      </c>
      <c r="K5" s="47" t="str">
        <f>VLOOKUP(J5,CC!$C$2:$D$95,2,FALSE)</f>
        <v>0201</v>
      </c>
      <c r="L5" s="39" t="s">
        <v>44</v>
      </c>
      <c r="M5" s="37" t="s">
        <v>138</v>
      </c>
      <c r="N5" s="5" t="str">
        <f>VLOOKUP(M5,UN!$C$1:$D$17,2,FALSE)</f>
        <v>02</v>
      </c>
      <c r="O5" s="38" t="s">
        <v>436</v>
      </c>
    </row>
    <row r="6" spans="1:15" x14ac:dyDescent="0.25">
      <c r="A6" s="40">
        <v>45000</v>
      </c>
      <c r="B6" s="2" t="s">
        <v>0</v>
      </c>
      <c r="C6" s="39">
        <v>4301</v>
      </c>
      <c r="D6" s="2" t="s">
        <v>1</v>
      </c>
      <c r="E6" s="36" t="s">
        <v>433</v>
      </c>
      <c r="F6" s="41">
        <f t="shared" si="0"/>
        <v>3290000</v>
      </c>
      <c r="G6" s="6">
        <v>940</v>
      </c>
      <c r="H6" s="5">
        <v>3500</v>
      </c>
      <c r="I6" s="38" t="s">
        <v>2</v>
      </c>
      <c r="J6" s="5" t="str">
        <f>VLOOKUP(I6,'enero 2023'!$J$3:$K$108,2,FALSE)</f>
        <v>S01002</v>
      </c>
      <c r="K6" s="47" t="str">
        <f>VLOOKUP(J6,CC!$C$2:$D$95,2,FALSE)</f>
        <v>0201</v>
      </c>
      <c r="L6" s="39" t="s">
        <v>44</v>
      </c>
      <c r="M6" s="37" t="s">
        <v>138</v>
      </c>
      <c r="N6" s="5" t="str">
        <f>VLOOKUP(M6,UN!$C$1:$D$17,2,FALSE)</f>
        <v>02</v>
      </c>
      <c r="O6" s="38" t="s">
        <v>437</v>
      </c>
    </row>
    <row r="7" spans="1:15" x14ac:dyDescent="0.25">
      <c r="A7" s="40">
        <v>45000</v>
      </c>
      <c r="B7" s="2" t="s">
        <v>0</v>
      </c>
      <c r="C7" s="39">
        <v>4302</v>
      </c>
      <c r="D7" s="2" t="s">
        <v>1</v>
      </c>
      <c r="E7" s="36" t="s">
        <v>438</v>
      </c>
      <c r="F7" s="41">
        <f t="shared" si="0"/>
        <v>5999999.9399999995</v>
      </c>
      <c r="G7" s="6">
        <v>900</v>
      </c>
      <c r="H7" s="5">
        <v>6666.6665999999996</v>
      </c>
      <c r="I7" s="38" t="s">
        <v>439</v>
      </c>
      <c r="J7" s="5" t="str">
        <f>VLOOKUP(I7,'enero 2023'!$J$3:$K$108,2,FALSE)</f>
        <v>T00310</v>
      </c>
      <c r="K7" s="47" t="str">
        <f>VLOOKUP(J7,CC!$C$2:$D$95,2,FALSE)</f>
        <v>0310</v>
      </c>
      <c r="L7" s="39" t="s">
        <v>47</v>
      </c>
      <c r="M7" s="37" t="str">
        <f>VLOOKUP(L7,'enero 2023'!$M$3:$N$108,2,FALSE)</f>
        <v>AVT</v>
      </c>
      <c r="N7" s="5" t="str">
        <f>VLOOKUP(M7,UN!$C$1:$D$17,2,FALSE)</f>
        <v>03</v>
      </c>
      <c r="O7" s="38" t="s">
        <v>440</v>
      </c>
    </row>
    <row r="8" spans="1:15" x14ac:dyDescent="0.25">
      <c r="A8" s="40">
        <v>45000</v>
      </c>
      <c r="B8" s="2" t="s">
        <v>0</v>
      </c>
      <c r="C8" s="39">
        <v>4303</v>
      </c>
      <c r="D8" s="2" t="s">
        <v>1</v>
      </c>
      <c r="E8" s="36" t="s">
        <v>441</v>
      </c>
      <c r="F8" s="41">
        <f t="shared" si="0"/>
        <v>24710400</v>
      </c>
      <c r="G8" s="6">
        <v>858</v>
      </c>
      <c r="H8" s="48">
        <v>28800</v>
      </c>
      <c r="I8" s="38" t="s">
        <v>4</v>
      </c>
      <c r="J8" s="5" t="str">
        <f>VLOOKUP(I8,'enero 2023'!$J$3:$K$108,2,FALSE)</f>
        <v>A02001</v>
      </c>
      <c r="K8" s="47" t="str">
        <f>VLOOKUP(J8,CC!$C$2:$D$95,2,FALSE)</f>
        <v>0102</v>
      </c>
      <c r="L8" s="39" t="s">
        <v>44</v>
      </c>
      <c r="M8" s="37" t="str">
        <f>VLOOKUP(L8,'enero 2023'!$M$3:$N$108,2,FALSE)</f>
        <v>AUD</v>
      </c>
      <c r="N8" s="5" t="str">
        <f>VLOOKUP(M8,UN!$C$1:$D$17,2,FALSE)</f>
        <v>01</v>
      </c>
      <c r="O8" s="38" t="s">
        <v>442</v>
      </c>
    </row>
    <row r="9" spans="1:15" x14ac:dyDescent="0.25">
      <c r="A9" s="40">
        <v>45000</v>
      </c>
      <c r="B9" s="2" t="s">
        <v>0</v>
      </c>
      <c r="C9" s="39">
        <v>4303</v>
      </c>
      <c r="D9" s="2" t="s">
        <v>1</v>
      </c>
      <c r="E9" s="36" t="s">
        <v>441</v>
      </c>
      <c r="F9" s="41">
        <f t="shared" si="0"/>
        <v>2059372.4580000001</v>
      </c>
      <c r="G9" s="6">
        <v>858</v>
      </c>
      <c r="H9" s="48">
        <v>2400.201</v>
      </c>
      <c r="I9" s="38" t="s">
        <v>6</v>
      </c>
      <c r="J9" s="5" t="str">
        <f>VLOOKUP(I9,'enero 2023'!$J$3:$K$108,2,FALSE)</f>
        <v>A03001</v>
      </c>
      <c r="K9" s="47" t="str">
        <f>VLOOKUP(J9,CC!$C$2:$D$95,2,FALSE)</f>
        <v>0103</v>
      </c>
      <c r="L9" s="39" t="s">
        <v>44</v>
      </c>
      <c r="M9" s="37" t="str">
        <f>VLOOKUP(L9,'enero 2023'!$M$3:$N$108,2,FALSE)</f>
        <v>AUD</v>
      </c>
      <c r="N9" s="5" t="str">
        <f>VLOOKUP(M9,UN!$C$1:$D$17,2,FALSE)</f>
        <v>01</v>
      </c>
      <c r="O9" s="38" t="s">
        <v>442</v>
      </c>
    </row>
    <row r="10" spans="1:15" x14ac:dyDescent="0.25">
      <c r="A10" s="40">
        <v>45000</v>
      </c>
      <c r="B10" s="2" t="s">
        <v>0</v>
      </c>
      <c r="C10" s="39">
        <v>4303</v>
      </c>
      <c r="D10" s="2" t="s">
        <v>1</v>
      </c>
      <c r="E10" s="36" t="s">
        <v>441</v>
      </c>
      <c r="F10" s="41">
        <f t="shared" si="0"/>
        <v>9328861.5420000013</v>
      </c>
      <c r="G10" s="6">
        <v>858</v>
      </c>
      <c r="H10" s="48">
        <v>10872.799000000001</v>
      </c>
      <c r="I10" s="38" t="s">
        <v>7</v>
      </c>
      <c r="J10" s="5" t="str">
        <f>VLOOKUP(I10,'enero 2023'!$J$3:$K$108,2,FALSE)</f>
        <v>A09001</v>
      </c>
      <c r="K10" s="47" t="str">
        <f>VLOOKUP(J10,CC!$C$2:$D$95,2,FALSE)</f>
        <v>0106</v>
      </c>
      <c r="L10" s="39" t="s">
        <v>44</v>
      </c>
      <c r="M10" s="37" t="str">
        <f>VLOOKUP(L10,'enero 2023'!$M$3:$N$108,2,FALSE)</f>
        <v>AUD</v>
      </c>
      <c r="N10" s="5" t="str">
        <f>VLOOKUP(M10,UN!$C$1:$D$17,2,FALSE)</f>
        <v>01</v>
      </c>
      <c r="O10" s="38" t="s">
        <v>442</v>
      </c>
    </row>
    <row r="11" spans="1:15" x14ac:dyDescent="0.25">
      <c r="A11" s="40">
        <v>45000</v>
      </c>
      <c r="B11" s="2" t="s">
        <v>0</v>
      </c>
      <c r="C11" s="39">
        <v>4304</v>
      </c>
      <c r="D11" s="2" t="s">
        <v>1</v>
      </c>
      <c r="E11" s="36" t="s">
        <v>443</v>
      </c>
      <c r="F11" s="41">
        <f t="shared" si="0"/>
        <v>1859056.18</v>
      </c>
      <c r="G11" s="6">
        <v>793.79</v>
      </c>
      <c r="H11" s="5">
        <v>2342</v>
      </c>
      <c r="I11" s="38" t="s">
        <v>2</v>
      </c>
      <c r="J11" s="5" t="str">
        <f>VLOOKUP(I11,'enero 2023'!$J$3:$K$108,2,FALSE)</f>
        <v>S01002</v>
      </c>
      <c r="K11" s="47" t="str">
        <f>VLOOKUP(J11,CC!$C$2:$D$95,2,FALSE)</f>
        <v>0201</v>
      </c>
      <c r="L11" s="39" t="s">
        <v>44</v>
      </c>
      <c r="M11" s="37" t="s">
        <v>138</v>
      </c>
      <c r="N11" s="5" t="str">
        <f>VLOOKUP(M11,UN!$C$1:$D$17,2,FALSE)</f>
        <v>02</v>
      </c>
      <c r="O11" s="38" t="s">
        <v>444</v>
      </c>
    </row>
    <row r="12" spans="1:15" x14ac:dyDescent="0.25">
      <c r="A12" s="40">
        <v>45002</v>
      </c>
      <c r="B12" s="2" t="s">
        <v>0</v>
      </c>
      <c r="C12" s="39">
        <v>4305</v>
      </c>
      <c r="D12" s="2" t="s">
        <v>1</v>
      </c>
      <c r="E12" s="36" t="s">
        <v>445</v>
      </c>
      <c r="F12" s="41">
        <f t="shared" si="0"/>
        <v>17920353.114459999</v>
      </c>
      <c r="G12" s="6">
        <v>830.54</v>
      </c>
      <c r="H12" s="48">
        <v>21576.749</v>
      </c>
      <c r="I12" s="38" t="s">
        <v>4</v>
      </c>
      <c r="J12" s="5" t="str">
        <f>VLOOKUP(I12,'enero 2023'!$J$3:$K$108,2,FALSE)</f>
        <v>A02001</v>
      </c>
      <c r="K12" s="47" t="str">
        <f>VLOOKUP(J12,CC!$C$2:$D$95,2,FALSE)</f>
        <v>0102</v>
      </c>
      <c r="L12" s="39" t="s">
        <v>44</v>
      </c>
      <c r="M12" s="37" t="str">
        <f>VLOOKUP(L12,'enero 2023'!$M$3:$N$108,2,FALSE)</f>
        <v>AUD</v>
      </c>
      <c r="N12" s="5" t="str">
        <f>VLOOKUP(M12,UN!$C$1:$D$17,2,FALSE)</f>
        <v>01</v>
      </c>
      <c r="O12" s="38" t="s">
        <v>442</v>
      </c>
    </row>
    <row r="13" spans="1:15" x14ac:dyDescent="0.25">
      <c r="A13" s="40">
        <v>45002</v>
      </c>
      <c r="B13" s="2" t="s">
        <v>0</v>
      </c>
      <c r="C13" s="39">
        <v>4305</v>
      </c>
      <c r="D13" s="2" t="s">
        <v>1</v>
      </c>
      <c r="E13" s="36" t="s">
        <v>445</v>
      </c>
      <c r="F13" s="41">
        <f t="shared" si="0"/>
        <v>2297672.2991999998</v>
      </c>
      <c r="G13" s="6">
        <v>830.54</v>
      </c>
      <c r="H13" s="48">
        <v>2766.48</v>
      </c>
      <c r="I13" s="38" t="s">
        <v>6</v>
      </c>
      <c r="J13" s="5" t="str">
        <f>VLOOKUP(I13,'enero 2023'!$J$3:$K$108,2,FALSE)</f>
        <v>A03001</v>
      </c>
      <c r="K13" s="47" t="str">
        <f>VLOOKUP(J13,CC!$C$2:$D$95,2,FALSE)</f>
        <v>0103</v>
      </c>
      <c r="L13" s="39" t="s">
        <v>44</v>
      </c>
      <c r="M13" s="37" t="str">
        <f>VLOOKUP(L13,'enero 2023'!$M$3:$N$108,2,FALSE)</f>
        <v>AUD</v>
      </c>
      <c r="N13" s="5" t="str">
        <f>VLOOKUP(M13,UN!$C$1:$D$17,2,FALSE)</f>
        <v>01</v>
      </c>
      <c r="O13" s="38" t="s">
        <v>442</v>
      </c>
    </row>
    <row r="14" spans="1:15" x14ac:dyDescent="0.25">
      <c r="A14" s="40">
        <v>45002</v>
      </c>
      <c r="B14" s="2" t="s">
        <v>0</v>
      </c>
      <c r="C14" s="39">
        <v>4305</v>
      </c>
      <c r="D14" s="2" t="s">
        <v>1</v>
      </c>
      <c r="E14" s="36" t="s">
        <v>445</v>
      </c>
      <c r="F14" s="41">
        <f t="shared" si="0"/>
        <v>5337840.7140800003</v>
      </c>
      <c r="G14" s="6">
        <v>830.54</v>
      </c>
      <c r="H14" s="48">
        <v>6426.9520000000002</v>
      </c>
      <c r="I14" s="38" t="s">
        <v>7</v>
      </c>
      <c r="J14" s="5" t="str">
        <f>VLOOKUP(I14,'enero 2023'!$J$3:$K$108,2,FALSE)</f>
        <v>A09001</v>
      </c>
      <c r="K14" s="47" t="str">
        <f>VLOOKUP(J14,CC!$C$2:$D$95,2,FALSE)</f>
        <v>0106</v>
      </c>
      <c r="L14" s="39" t="s">
        <v>44</v>
      </c>
      <c r="M14" s="37" t="str">
        <f>VLOOKUP(L14,'enero 2023'!$M$3:$N$108,2,FALSE)</f>
        <v>AUD</v>
      </c>
      <c r="N14" s="5" t="str">
        <f>VLOOKUP(M14,UN!$C$1:$D$17,2,FALSE)</f>
        <v>01</v>
      </c>
      <c r="O14" s="38" t="s">
        <v>442</v>
      </c>
    </row>
    <row r="15" spans="1:15" x14ac:dyDescent="0.25">
      <c r="A15" s="42">
        <v>45002</v>
      </c>
      <c r="B15" s="2" t="s">
        <v>0</v>
      </c>
      <c r="C15" s="3">
        <v>4306</v>
      </c>
      <c r="D15" s="2" t="s">
        <v>1</v>
      </c>
      <c r="E15" s="2" t="s">
        <v>68</v>
      </c>
      <c r="F15" s="41">
        <f t="shared" ref="F15:F121" si="1">H15*G15</f>
        <v>644693.90535000002</v>
      </c>
      <c r="G15" s="6">
        <v>810.37</v>
      </c>
      <c r="H15" s="5">
        <v>795.55499999999995</v>
      </c>
      <c r="I15" s="2" t="s">
        <v>59</v>
      </c>
      <c r="J15" s="5" t="str">
        <f>VLOOKUP(I15,'enero 2023'!$J$3:$K$108,2,FALSE)</f>
        <v>T01015</v>
      </c>
      <c r="K15" s="47">
        <f>VLOOKUP(J15,CC!$C$2:$D$95,2,FALSE)</f>
        <v>1805</v>
      </c>
      <c r="L15" s="15" t="s">
        <v>62</v>
      </c>
      <c r="M15" s="5" t="str">
        <f>VLOOKUP(L15,'enero 2023'!$M$3:$N$108,2,FALSE)</f>
        <v>TEC</v>
      </c>
      <c r="N15" s="5" t="str">
        <f>VLOOKUP(M15,UN!$C$1:$D$17,2,FALSE)</f>
        <v>04</v>
      </c>
      <c r="O15" s="2" t="s">
        <v>446</v>
      </c>
    </row>
    <row r="16" spans="1:15" x14ac:dyDescent="0.25">
      <c r="A16" s="42">
        <v>45002</v>
      </c>
      <c r="B16" s="2" t="s">
        <v>0</v>
      </c>
      <c r="C16" s="3">
        <v>4306</v>
      </c>
      <c r="D16" s="2" t="s">
        <v>1</v>
      </c>
      <c r="E16" s="2" t="s">
        <v>68</v>
      </c>
      <c r="F16" s="41">
        <f t="shared" si="1"/>
        <v>532498.17885000003</v>
      </c>
      <c r="G16" s="6">
        <v>810.37</v>
      </c>
      <c r="H16" s="5">
        <v>657.10500000000002</v>
      </c>
      <c r="I16" s="2" t="s">
        <v>60</v>
      </c>
      <c r="J16" s="5" t="str">
        <f>VLOOKUP(I16,'enero 2023'!$J$3:$K$108,2,FALSE)</f>
        <v>T01006</v>
      </c>
      <c r="K16" s="47">
        <f>VLOOKUP(J16,CC!$C$2:$D$95,2,FALSE)</f>
        <v>1802</v>
      </c>
      <c r="L16" s="15" t="s">
        <v>62</v>
      </c>
      <c r="M16" s="5" t="str">
        <f>VLOOKUP(L16,'enero 2023'!$M$3:$N$108,2,FALSE)</f>
        <v>TEC</v>
      </c>
      <c r="N16" s="5" t="str">
        <f>VLOOKUP(M16,UN!$C$1:$D$17,2,FALSE)</f>
        <v>04</v>
      </c>
      <c r="O16" s="2" t="s">
        <v>446</v>
      </c>
    </row>
    <row r="17" spans="1:15" x14ac:dyDescent="0.25">
      <c r="A17" s="42">
        <v>45002</v>
      </c>
      <c r="B17" s="2" t="s">
        <v>0</v>
      </c>
      <c r="C17" s="3">
        <v>4307</v>
      </c>
      <c r="D17" s="2" t="s">
        <v>1</v>
      </c>
      <c r="E17" s="2" t="s">
        <v>3</v>
      </c>
      <c r="F17" s="41">
        <f t="shared" si="1"/>
        <v>3087078.0996500002</v>
      </c>
      <c r="G17" s="6">
        <v>824.65</v>
      </c>
      <c r="H17" s="48">
        <v>3743.5010000000002</v>
      </c>
      <c r="I17" s="2" t="s">
        <v>4</v>
      </c>
      <c r="J17" s="5" t="str">
        <f>VLOOKUP(I17,'enero 2023'!$J$3:$K$108,2,FALSE)</f>
        <v>A02001</v>
      </c>
      <c r="K17" s="47" t="str">
        <f>VLOOKUP(J17,CC!$C$2:$D$95,2,FALSE)</f>
        <v>0102</v>
      </c>
      <c r="L17" s="15" t="s">
        <v>44</v>
      </c>
      <c r="M17" s="5" t="str">
        <f>VLOOKUP(L17,'enero 2023'!$M$3:$N$108,2,FALSE)</f>
        <v>AUD</v>
      </c>
      <c r="N17" s="5" t="str">
        <f>VLOOKUP(M17,UN!$C$1:$D$17,2,FALSE)</f>
        <v>01</v>
      </c>
      <c r="O17" s="2" t="s">
        <v>69</v>
      </c>
    </row>
    <row r="18" spans="1:15" x14ac:dyDescent="0.25">
      <c r="A18" s="42">
        <v>45002</v>
      </c>
      <c r="B18" s="2" t="s">
        <v>0</v>
      </c>
      <c r="C18" s="3">
        <v>4307</v>
      </c>
      <c r="D18" s="2" t="s">
        <v>1</v>
      </c>
      <c r="E18" s="2" t="s">
        <v>3</v>
      </c>
      <c r="F18" s="41">
        <f t="shared" si="1"/>
        <v>586284.91749999998</v>
      </c>
      <c r="G18" s="6">
        <v>824.65</v>
      </c>
      <c r="H18" s="48">
        <v>710.95</v>
      </c>
      <c r="I18" s="2" t="s">
        <v>6</v>
      </c>
      <c r="J18" s="5" t="str">
        <f>VLOOKUP(I18,'enero 2023'!$J$3:$K$108,2,FALSE)</f>
        <v>A03001</v>
      </c>
      <c r="K18" s="47" t="str">
        <f>VLOOKUP(J18,CC!$C$2:$D$95,2,FALSE)</f>
        <v>0103</v>
      </c>
      <c r="L18" s="15" t="s">
        <v>44</v>
      </c>
      <c r="M18" s="5" t="str">
        <f>VLOOKUP(L18,'enero 2023'!$M$3:$N$108,2,FALSE)</f>
        <v>AUD</v>
      </c>
      <c r="N18" s="5" t="str">
        <f>VLOOKUP(M18,UN!$C$1:$D$17,2,FALSE)</f>
        <v>01</v>
      </c>
      <c r="O18" s="2" t="s">
        <v>69</v>
      </c>
    </row>
    <row r="19" spans="1:15" x14ac:dyDescent="0.25">
      <c r="A19" s="42">
        <v>45002</v>
      </c>
      <c r="B19" s="2" t="s">
        <v>0</v>
      </c>
      <c r="C19" s="3">
        <v>4307</v>
      </c>
      <c r="D19" s="2" t="s">
        <v>1</v>
      </c>
      <c r="E19" s="2" t="s">
        <v>3</v>
      </c>
      <c r="F19" s="41">
        <f t="shared" si="1"/>
        <v>577377.87284999993</v>
      </c>
      <c r="G19" s="6">
        <v>824.65</v>
      </c>
      <c r="H19" s="48">
        <v>700.149</v>
      </c>
      <c r="I19" s="2" t="s">
        <v>7</v>
      </c>
      <c r="J19" s="5" t="str">
        <f>VLOOKUP(I19,'enero 2023'!$J$3:$K$108,2,FALSE)</f>
        <v>A09001</v>
      </c>
      <c r="K19" s="47" t="str">
        <f>VLOOKUP(J19,CC!$C$2:$D$95,2,FALSE)</f>
        <v>0106</v>
      </c>
      <c r="L19" s="15" t="s">
        <v>44</v>
      </c>
      <c r="M19" s="5" t="str">
        <f>VLOOKUP(L19,'enero 2023'!$M$3:$N$108,2,FALSE)</f>
        <v>AUD</v>
      </c>
      <c r="N19" s="5" t="str">
        <f>VLOOKUP(M19,UN!$C$1:$D$17,2,FALSE)</f>
        <v>01</v>
      </c>
      <c r="O19" s="2" t="s">
        <v>69</v>
      </c>
    </row>
    <row r="20" spans="1:15" x14ac:dyDescent="0.25">
      <c r="A20" s="42">
        <v>45002</v>
      </c>
      <c r="B20" s="2" t="s">
        <v>0</v>
      </c>
      <c r="C20" s="3">
        <v>4308</v>
      </c>
      <c r="D20" s="2" t="s">
        <v>1</v>
      </c>
      <c r="E20" s="2" t="s">
        <v>15</v>
      </c>
      <c r="F20" s="41">
        <f t="shared" si="1"/>
        <v>2605069.35</v>
      </c>
      <c r="G20" s="6">
        <v>824.65</v>
      </c>
      <c r="H20" s="5">
        <v>3159</v>
      </c>
      <c r="I20" s="2" t="s">
        <v>10</v>
      </c>
      <c r="J20" s="5" t="str">
        <f>VLOOKUP(I20,'enero 2023'!$J$3:$K$108,2,FALSE)</f>
        <v>T01011</v>
      </c>
      <c r="K20" s="47" t="str">
        <f>VLOOKUP(J20,CC!$C$2:$D$95,2,FALSE)</f>
        <v>0502</v>
      </c>
      <c r="L20" s="15" t="s">
        <v>45</v>
      </c>
      <c r="M20" s="5" t="str">
        <f>VLOOKUP(L20,'enero 2023'!$M$3:$N$108,2,FALSE)</f>
        <v>SF2</v>
      </c>
      <c r="N20" s="5" t="str">
        <f>VLOOKUP(M20,UN!$C$1:$D$17,2,FALSE)</f>
        <v>05</v>
      </c>
      <c r="O20" s="2" t="s">
        <v>446</v>
      </c>
    </row>
    <row r="21" spans="1:15" x14ac:dyDescent="0.25">
      <c r="A21" s="42">
        <v>45002</v>
      </c>
      <c r="B21" s="2" t="s">
        <v>0</v>
      </c>
      <c r="C21" s="3">
        <v>4309</v>
      </c>
      <c r="D21" s="2" t="s">
        <v>1</v>
      </c>
      <c r="E21" s="2" t="s">
        <v>17</v>
      </c>
      <c r="F21" s="41">
        <f t="shared" si="1"/>
        <v>1189969.95</v>
      </c>
      <c r="G21" s="6">
        <v>824.65</v>
      </c>
      <c r="H21" s="5">
        <v>1443</v>
      </c>
      <c r="I21" s="2" t="s">
        <v>10</v>
      </c>
      <c r="J21" s="5" t="str">
        <f>VLOOKUP(I21,'enero 2023'!$J$3:$K$108,2,FALSE)</f>
        <v>T01011</v>
      </c>
      <c r="K21" s="47" t="str">
        <f>VLOOKUP(J21,CC!$C$2:$D$95,2,FALSE)</f>
        <v>0502</v>
      </c>
      <c r="L21" s="15" t="s">
        <v>45</v>
      </c>
      <c r="M21" s="5" t="str">
        <f>VLOOKUP(L21,'enero 2023'!$M$3:$N$108,2,FALSE)</f>
        <v>SF2</v>
      </c>
      <c r="N21" s="5" t="str">
        <f>VLOOKUP(M21,UN!$C$1:$D$17,2,FALSE)</f>
        <v>05</v>
      </c>
      <c r="O21" s="2" t="s">
        <v>446</v>
      </c>
    </row>
    <row r="22" spans="1:15" x14ac:dyDescent="0.25">
      <c r="A22" s="42">
        <v>45002</v>
      </c>
      <c r="B22" s="2" t="s">
        <v>0</v>
      </c>
      <c r="C22" s="3">
        <v>4309</v>
      </c>
      <c r="D22" s="8" t="s">
        <v>1</v>
      </c>
      <c r="E22" s="2" t="s">
        <v>17</v>
      </c>
      <c r="F22" s="41">
        <f t="shared" si="1"/>
        <v>371917.14999999997</v>
      </c>
      <c r="G22" s="6">
        <v>824.65</v>
      </c>
      <c r="H22" s="5">
        <v>451</v>
      </c>
      <c r="I22" s="2" t="s">
        <v>8</v>
      </c>
      <c r="J22" s="5" t="str">
        <f>VLOOKUP(I22,'enero 2023'!$J$3:$K$108,2,FALSE)</f>
        <v>T01012</v>
      </c>
      <c r="K22" s="47" t="str">
        <f>VLOOKUP(J22,CC!$C$2:$D$95,2,FALSE)</f>
        <v>0506</v>
      </c>
      <c r="L22" s="15" t="s">
        <v>45</v>
      </c>
      <c r="M22" s="5" t="str">
        <f>VLOOKUP(L22,'enero 2023'!$M$3:$N$108,2,FALSE)</f>
        <v>SF2</v>
      </c>
      <c r="N22" s="5" t="str">
        <f>VLOOKUP(M22,UN!$C$1:$D$17,2,FALSE)</f>
        <v>05</v>
      </c>
      <c r="O22" s="2" t="s">
        <v>446</v>
      </c>
    </row>
    <row r="23" spans="1:15" x14ac:dyDescent="0.25">
      <c r="A23" s="42">
        <v>45002</v>
      </c>
      <c r="B23" s="2" t="s">
        <v>0</v>
      </c>
      <c r="C23" s="3">
        <v>4310</v>
      </c>
      <c r="D23" s="8" t="s">
        <v>1</v>
      </c>
      <c r="E23" s="2" t="s">
        <v>17</v>
      </c>
      <c r="F23" s="41">
        <f t="shared" si="1"/>
        <v>746308.25</v>
      </c>
      <c r="G23" s="6">
        <v>824.65</v>
      </c>
      <c r="H23" s="48">
        <v>905</v>
      </c>
      <c r="I23" s="2" t="s">
        <v>4</v>
      </c>
      <c r="J23" s="5" t="str">
        <f>VLOOKUP(I23,'enero 2023'!$J$3:$K$108,2,FALSE)</f>
        <v>A02001</v>
      </c>
      <c r="K23" s="47" t="str">
        <f>VLOOKUP(J23,CC!$C$2:$D$95,2,FALSE)</f>
        <v>0102</v>
      </c>
      <c r="L23" s="15" t="s">
        <v>44</v>
      </c>
      <c r="M23" s="5" t="str">
        <f>VLOOKUP(L23,'enero 2023'!$M$3:$N$108,2,FALSE)</f>
        <v>AUD</v>
      </c>
      <c r="N23" s="5" t="str">
        <f>VLOOKUP(M23,UN!$C$1:$D$17,2,FALSE)</f>
        <v>01</v>
      </c>
      <c r="O23" s="2" t="s">
        <v>69</v>
      </c>
    </row>
    <row r="24" spans="1:15" x14ac:dyDescent="0.25">
      <c r="A24" s="42">
        <v>45002</v>
      </c>
      <c r="B24" s="2" t="s">
        <v>0</v>
      </c>
      <c r="C24" s="3">
        <v>4310</v>
      </c>
      <c r="D24" s="8" t="s">
        <v>1</v>
      </c>
      <c r="E24" s="2" t="s">
        <v>17</v>
      </c>
      <c r="F24" s="41">
        <f t="shared" si="1"/>
        <v>321613.5</v>
      </c>
      <c r="G24" s="6">
        <v>824.65</v>
      </c>
      <c r="H24" s="48">
        <v>390</v>
      </c>
      <c r="I24" s="2" t="s">
        <v>6</v>
      </c>
      <c r="J24" s="5" t="str">
        <f>VLOOKUP(I24,'enero 2023'!$J$3:$K$108,2,FALSE)</f>
        <v>A03001</v>
      </c>
      <c r="K24" s="47" t="str">
        <f>VLOOKUP(J24,CC!$C$2:$D$95,2,FALSE)</f>
        <v>0103</v>
      </c>
      <c r="L24" s="15" t="s">
        <v>44</v>
      </c>
      <c r="M24" s="5" t="str">
        <f>VLOOKUP(L24,'enero 2023'!$M$3:$N$108,2,FALSE)</f>
        <v>AUD</v>
      </c>
      <c r="N24" s="5" t="str">
        <f>VLOOKUP(M24,UN!$C$1:$D$17,2,FALSE)</f>
        <v>01</v>
      </c>
      <c r="O24" s="2" t="s">
        <v>69</v>
      </c>
    </row>
    <row r="25" spans="1:15" x14ac:dyDescent="0.25">
      <c r="A25" s="42">
        <v>45002</v>
      </c>
      <c r="B25" s="2" t="s">
        <v>0</v>
      </c>
      <c r="C25" s="3">
        <v>4310</v>
      </c>
      <c r="D25" s="8" t="s">
        <v>1</v>
      </c>
      <c r="E25" s="2" t="s">
        <v>17</v>
      </c>
      <c r="F25" s="41">
        <f t="shared" si="1"/>
        <v>317556.22199999995</v>
      </c>
      <c r="G25" s="6">
        <v>824.65</v>
      </c>
      <c r="H25" s="48">
        <v>385.08</v>
      </c>
      <c r="I25" s="2" t="s">
        <v>7</v>
      </c>
      <c r="J25" s="5" t="str">
        <f>VLOOKUP(I25,'enero 2023'!$J$3:$K$108,2,FALSE)</f>
        <v>A09001</v>
      </c>
      <c r="K25" s="47" t="str">
        <f>VLOOKUP(J25,CC!$C$2:$D$95,2,FALSE)</f>
        <v>0106</v>
      </c>
      <c r="L25" s="15" t="s">
        <v>44</v>
      </c>
      <c r="M25" s="5" t="str">
        <f>VLOOKUP(L25,'enero 2023'!$M$3:$N$108,2,FALSE)</f>
        <v>AUD</v>
      </c>
      <c r="N25" s="5" t="str">
        <f>VLOOKUP(M25,UN!$C$1:$D$17,2,FALSE)</f>
        <v>01</v>
      </c>
      <c r="O25" s="2" t="s">
        <v>69</v>
      </c>
    </row>
    <row r="26" spans="1:15" x14ac:dyDescent="0.25">
      <c r="A26" s="42">
        <v>45002</v>
      </c>
      <c r="B26" s="2" t="s">
        <v>0</v>
      </c>
      <c r="C26" s="3">
        <v>4311</v>
      </c>
      <c r="D26" s="2" t="s">
        <v>1</v>
      </c>
      <c r="E26" s="2" t="s">
        <v>28</v>
      </c>
      <c r="F26" s="41">
        <f t="shared" si="1"/>
        <v>962366.54999999993</v>
      </c>
      <c r="G26" s="6">
        <v>824.65</v>
      </c>
      <c r="H26" s="12">
        <v>1167</v>
      </c>
      <c r="I26" s="2" t="s">
        <v>439</v>
      </c>
      <c r="J26" s="5" t="str">
        <f>VLOOKUP(I26,'enero 2023'!$J$3:$K$108,2,FALSE)</f>
        <v>T00310</v>
      </c>
      <c r="K26" s="47" t="str">
        <f>VLOOKUP(J26,CC!$C$2:$D$95,2,FALSE)</f>
        <v>0310</v>
      </c>
      <c r="L26" s="15" t="s">
        <v>47</v>
      </c>
      <c r="M26" s="5" t="str">
        <f>VLOOKUP(L26,'enero 2023'!$M$3:$N$108,2,FALSE)</f>
        <v>AVT</v>
      </c>
      <c r="N26" s="5" t="str">
        <f>VLOOKUP(M26,UN!$C$1:$D$17,2,FALSE)</f>
        <v>03</v>
      </c>
      <c r="O26" s="2" t="s">
        <v>69</v>
      </c>
    </row>
    <row r="27" spans="1:15" x14ac:dyDescent="0.25">
      <c r="A27" s="42">
        <v>45002</v>
      </c>
      <c r="B27" s="2" t="s">
        <v>0</v>
      </c>
      <c r="C27" s="3">
        <v>4312</v>
      </c>
      <c r="D27" s="2" t="s">
        <v>1</v>
      </c>
      <c r="E27" s="2" t="s">
        <v>32</v>
      </c>
      <c r="F27" s="41">
        <f>H27*G27</f>
        <v>2363125.2864999999</v>
      </c>
      <c r="G27" s="6">
        <v>824.65</v>
      </c>
      <c r="H27" s="49">
        <v>2865.61</v>
      </c>
      <c r="I27" s="2" t="s">
        <v>4</v>
      </c>
      <c r="J27" s="5" t="str">
        <f>VLOOKUP(I27,'enero 2023'!$J$3:$K$108,2,FALSE)</f>
        <v>A02001</v>
      </c>
      <c r="K27" s="47" t="str">
        <f>VLOOKUP(J27,CC!$C$2:$D$95,2,FALSE)</f>
        <v>0102</v>
      </c>
      <c r="L27" s="15" t="s">
        <v>44</v>
      </c>
      <c r="M27" s="5" t="str">
        <f>VLOOKUP(L27,'enero 2023'!$M$3:$N$108,2,FALSE)</f>
        <v>AUD</v>
      </c>
      <c r="N27" s="5" t="str">
        <f>VLOOKUP(M27,UN!$C$1:$D$17,2,FALSE)</f>
        <v>01</v>
      </c>
      <c r="O27" s="2" t="s">
        <v>69</v>
      </c>
    </row>
    <row r="28" spans="1:15" x14ac:dyDescent="0.25">
      <c r="A28" s="42">
        <v>45002</v>
      </c>
      <c r="B28" s="2" t="s">
        <v>0</v>
      </c>
      <c r="C28" s="3">
        <v>4312</v>
      </c>
      <c r="D28" s="2" t="s">
        <v>1</v>
      </c>
      <c r="E28" s="2" t="s">
        <v>32</v>
      </c>
      <c r="F28" s="41">
        <f>H28*G28</f>
        <v>1050274.24</v>
      </c>
      <c r="G28" s="6">
        <v>824.65</v>
      </c>
      <c r="H28" s="49">
        <v>1273.5999999999999</v>
      </c>
      <c r="I28" s="2" t="s">
        <v>6</v>
      </c>
      <c r="J28" s="5" t="str">
        <f>VLOOKUP(I28,'enero 2023'!$J$3:$K$108,2,FALSE)</f>
        <v>A03001</v>
      </c>
      <c r="K28" s="47" t="str">
        <f>VLOOKUP(J28,CC!$C$2:$D$95,2,FALSE)</f>
        <v>0103</v>
      </c>
      <c r="L28" s="15" t="s">
        <v>44</v>
      </c>
      <c r="M28" s="5" t="str">
        <f>VLOOKUP(L28,'enero 2023'!$M$3:$N$108,2,FALSE)</f>
        <v>AUD</v>
      </c>
      <c r="N28" s="5" t="str">
        <f>VLOOKUP(M28,UN!$C$1:$D$17,2,FALSE)</f>
        <v>01</v>
      </c>
      <c r="O28" s="2" t="s">
        <v>69</v>
      </c>
    </row>
    <row r="29" spans="1:15" x14ac:dyDescent="0.25">
      <c r="A29" s="42">
        <v>45002</v>
      </c>
      <c r="B29" s="2" t="s">
        <v>0</v>
      </c>
      <c r="C29" s="3">
        <v>4312</v>
      </c>
      <c r="D29" s="2" t="s">
        <v>1</v>
      </c>
      <c r="E29" s="2" t="s">
        <v>32</v>
      </c>
      <c r="F29" s="41">
        <f>H29*G29</f>
        <v>291752.92350000003</v>
      </c>
      <c r="G29" s="6">
        <v>824.65</v>
      </c>
      <c r="H29" s="49">
        <v>353.79</v>
      </c>
      <c r="I29" s="2" t="s">
        <v>7</v>
      </c>
      <c r="J29" s="5" t="str">
        <f>VLOOKUP(I29,'enero 2023'!$J$3:$K$108,2,FALSE)</f>
        <v>A09001</v>
      </c>
      <c r="K29" s="47" t="str">
        <f>VLOOKUP(J29,CC!$C$2:$D$95,2,FALSE)</f>
        <v>0106</v>
      </c>
      <c r="L29" s="15" t="s">
        <v>44</v>
      </c>
      <c r="M29" s="5" t="str">
        <f>VLOOKUP(L29,'enero 2023'!$M$3:$N$108,2,FALSE)</f>
        <v>AUD</v>
      </c>
      <c r="N29" s="5" t="str">
        <f>VLOOKUP(M29,UN!$C$1:$D$17,2,FALSE)</f>
        <v>01</v>
      </c>
      <c r="O29" s="2" t="s">
        <v>69</v>
      </c>
    </row>
    <row r="30" spans="1:15" x14ac:dyDescent="0.25">
      <c r="A30" s="42">
        <v>45002</v>
      </c>
      <c r="B30" s="2" t="s">
        <v>0</v>
      </c>
      <c r="C30" s="3">
        <v>4313</v>
      </c>
      <c r="D30" s="2" t="s">
        <v>1</v>
      </c>
      <c r="E30" s="2" t="s">
        <v>33</v>
      </c>
      <c r="F30" s="41">
        <f t="shared" ref="F30:F36" si="2">H30*G30</f>
        <v>472290</v>
      </c>
      <c r="G30" s="6">
        <v>780</v>
      </c>
      <c r="H30" s="12">
        <v>605.5</v>
      </c>
      <c r="I30" s="2" t="s">
        <v>12</v>
      </c>
      <c r="J30" s="5" t="str">
        <f>VLOOKUP(I30,'enero 2023'!$J$3:$K$108,2,FALSE)</f>
        <v>A09003</v>
      </c>
      <c r="K30" s="47" t="str">
        <f>VLOOKUP(J30,CC!$C$2:$D$95,2,FALSE)</f>
        <v>0302</v>
      </c>
      <c r="L30" s="15" t="s">
        <v>47</v>
      </c>
      <c r="M30" s="5" t="str">
        <f>VLOOKUP(L30,'enero 2023'!$M$3:$N$108,2,FALSE)</f>
        <v>AVT</v>
      </c>
      <c r="N30" s="5" t="str">
        <f>VLOOKUP(M30,UN!$C$1:$D$17,2,FALSE)</f>
        <v>03</v>
      </c>
      <c r="O30" s="2" t="s">
        <v>69</v>
      </c>
    </row>
    <row r="31" spans="1:15" x14ac:dyDescent="0.25">
      <c r="A31" s="42">
        <v>45002</v>
      </c>
      <c r="B31" s="2" t="s">
        <v>0</v>
      </c>
      <c r="C31" s="3">
        <v>4313</v>
      </c>
      <c r="D31" s="2" t="s">
        <v>1</v>
      </c>
      <c r="E31" s="2" t="s">
        <v>33</v>
      </c>
      <c r="F31" s="41">
        <f t="shared" si="2"/>
        <v>413010</v>
      </c>
      <c r="G31" s="6">
        <v>780</v>
      </c>
      <c r="H31" s="12">
        <v>529.5</v>
      </c>
      <c r="I31" s="2" t="s">
        <v>13</v>
      </c>
      <c r="J31" s="5" t="str">
        <f>VLOOKUP(I31,'enero 2023'!$J$3:$K$108,2,FALSE)</f>
        <v>A09002</v>
      </c>
      <c r="K31" s="47" t="str">
        <f>VLOOKUP(J31,CC!$C$2:$D$95,2,FALSE)</f>
        <v>0303</v>
      </c>
      <c r="L31" s="15" t="s">
        <v>47</v>
      </c>
      <c r="M31" s="5" t="str">
        <f>VLOOKUP(L31,'enero 2023'!$M$3:$N$108,2,FALSE)</f>
        <v>AVT</v>
      </c>
      <c r="N31" s="5" t="str">
        <f>VLOOKUP(M31,UN!$C$1:$D$17,2,FALSE)</f>
        <v>03</v>
      </c>
      <c r="O31" s="2" t="s">
        <v>69</v>
      </c>
    </row>
    <row r="32" spans="1:15" x14ac:dyDescent="0.25">
      <c r="A32" s="42">
        <v>45002</v>
      </c>
      <c r="B32" s="2" t="s">
        <v>0</v>
      </c>
      <c r="C32" s="3">
        <v>4314</v>
      </c>
      <c r="D32" s="2" t="s">
        <v>1</v>
      </c>
      <c r="E32" s="2" t="s">
        <v>15</v>
      </c>
      <c r="F32" s="41">
        <f t="shared" si="2"/>
        <v>766657.79999999993</v>
      </c>
      <c r="G32" s="6">
        <v>866.28</v>
      </c>
      <c r="H32" s="12">
        <v>885</v>
      </c>
      <c r="I32" s="2" t="s">
        <v>12</v>
      </c>
      <c r="J32" s="5" t="str">
        <f>VLOOKUP(I32,'enero 2023'!$J$3:$K$108,2,FALSE)</f>
        <v>A09003</v>
      </c>
      <c r="K32" s="47" t="str">
        <f>VLOOKUP(J32,CC!$C$2:$D$95,2,FALSE)</f>
        <v>0302</v>
      </c>
      <c r="L32" s="15" t="s">
        <v>47</v>
      </c>
      <c r="M32" s="5" t="str">
        <f>VLOOKUP(L32,'enero 2023'!$M$3:$N$108,2,FALSE)</f>
        <v>AVT</v>
      </c>
      <c r="N32" s="5" t="str">
        <f>VLOOKUP(M32,UN!$C$1:$D$17,2,FALSE)</f>
        <v>03</v>
      </c>
      <c r="O32" s="2" t="s">
        <v>69</v>
      </c>
    </row>
    <row r="33" spans="1:15" x14ac:dyDescent="0.25">
      <c r="A33" s="42">
        <v>45002</v>
      </c>
      <c r="B33" s="2" t="s">
        <v>0</v>
      </c>
      <c r="C33" s="3">
        <v>4314</v>
      </c>
      <c r="D33" s="2" t="s">
        <v>1</v>
      </c>
      <c r="E33" s="2" t="s">
        <v>15</v>
      </c>
      <c r="F33" s="41">
        <f t="shared" si="2"/>
        <v>1013548.4662799999</v>
      </c>
      <c r="G33" s="6">
        <v>866.28</v>
      </c>
      <c r="H33" s="12">
        <v>1170.001</v>
      </c>
      <c r="I33" s="2" t="s">
        <v>13</v>
      </c>
      <c r="J33" s="5" t="str">
        <f>VLOOKUP(I33,'enero 2023'!$J$3:$K$108,2,FALSE)</f>
        <v>A09002</v>
      </c>
      <c r="K33" s="47" t="str">
        <f>VLOOKUP(J33,CC!$C$2:$D$95,2,FALSE)</f>
        <v>0303</v>
      </c>
      <c r="L33" s="15" t="s">
        <v>47</v>
      </c>
      <c r="M33" s="5" t="str">
        <f>VLOOKUP(L33,'enero 2023'!$M$3:$N$108,2,FALSE)</f>
        <v>AVT</v>
      </c>
      <c r="N33" s="5" t="str">
        <f>VLOOKUP(M33,UN!$C$1:$D$17,2,FALSE)</f>
        <v>03</v>
      </c>
      <c r="O33" s="2" t="s">
        <v>69</v>
      </c>
    </row>
    <row r="34" spans="1:15" x14ac:dyDescent="0.25">
      <c r="A34" s="43">
        <v>45006</v>
      </c>
      <c r="B34" s="2" t="s">
        <v>0</v>
      </c>
      <c r="C34" s="19">
        <v>4315</v>
      </c>
      <c r="D34" s="2" t="s">
        <v>1</v>
      </c>
      <c r="E34" s="2" t="s">
        <v>11</v>
      </c>
      <c r="F34" s="41">
        <f t="shared" si="2"/>
        <v>495810</v>
      </c>
      <c r="G34" s="6">
        <v>826.35</v>
      </c>
      <c r="H34" s="5">
        <v>600</v>
      </c>
      <c r="I34" s="2" t="s">
        <v>59</v>
      </c>
      <c r="J34" s="5" t="str">
        <f>VLOOKUP(I34,'enero 2023'!$J$3:$K$108,2,FALSE)</f>
        <v>T01015</v>
      </c>
      <c r="K34" s="47">
        <f>VLOOKUP(J34,CC!$C$2:$D$95,2,FALSE)</f>
        <v>1805</v>
      </c>
      <c r="L34" s="15" t="s">
        <v>62</v>
      </c>
      <c r="M34" s="5" t="str">
        <f>VLOOKUP(L34,'enero 2023'!$M$3:$N$108,2,FALSE)</f>
        <v>TEC</v>
      </c>
      <c r="N34" s="5" t="str">
        <f>VLOOKUP(M34,UN!$C$1:$D$17,2,FALSE)</f>
        <v>04</v>
      </c>
      <c r="O34" s="18" t="s">
        <v>446</v>
      </c>
    </row>
    <row r="35" spans="1:15" x14ac:dyDescent="0.25">
      <c r="A35" s="43">
        <v>45006</v>
      </c>
      <c r="B35" s="2" t="s">
        <v>0</v>
      </c>
      <c r="C35" s="19">
        <v>4315</v>
      </c>
      <c r="D35" s="2" t="s">
        <v>1</v>
      </c>
      <c r="E35" s="2" t="s">
        <v>11</v>
      </c>
      <c r="F35" s="41">
        <f t="shared" si="2"/>
        <v>495810</v>
      </c>
      <c r="G35" s="6">
        <v>826.35</v>
      </c>
      <c r="H35" s="5">
        <v>600</v>
      </c>
      <c r="I35" s="2" t="s">
        <v>60</v>
      </c>
      <c r="J35" s="5" t="str">
        <f>VLOOKUP(I35,'enero 2023'!$J$3:$K$108,2,FALSE)</f>
        <v>T01006</v>
      </c>
      <c r="K35" s="47">
        <f>VLOOKUP(J35,CC!$C$2:$D$95,2,FALSE)</f>
        <v>1802</v>
      </c>
      <c r="L35" s="15" t="s">
        <v>62</v>
      </c>
      <c r="M35" s="5" t="str">
        <f>VLOOKUP(L35,'enero 2023'!$M$3:$N$108,2,FALSE)</f>
        <v>TEC</v>
      </c>
      <c r="N35" s="5" t="str">
        <f>VLOOKUP(M35,UN!$C$1:$D$17,2,FALSE)</f>
        <v>04</v>
      </c>
      <c r="O35" s="18" t="s">
        <v>446</v>
      </c>
    </row>
    <row r="36" spans="1:15" x14ac:dyDescent="0.25">
      <c r="A36" s="43">
        <v>45006</v>
      </c>
      <c r="B36" s="2" t="s">
        <v>0</v>
      </c>
      <c r="C36" s="19">
        <v>4315</v>
      </c>
      <c r="D36" s="2" t="s">
        <v>1</v>
      </c>
      <c r="E36" s="2" t="s">
        <v>11</v>
      </c>
      <c r="F36" s="41">
        <f t="shared" si="2"/>
        <v>377641.95</v>
      </c>
      <c r="G36" s="6">
        <v>826.35</v>
      </c>
      <c r="H36" s="5">
        <v>457</v>
      </c>
      <c r="I36" s="2" t="s">
        <v>61</v>
      </c>
      <c r="J36" s="12" t="str">
        <f>VLOOKUP(I36,'enero 2023'!$J$3:$K$108,2,FALSE)</f>
        <v>T01005</v>
      </c>
      <c r="K36" s="47" t="str">
        <f>VLOOKUP(J36,CC!$C$2:$D$95,2,FALSE)</f>
        <v>0401</v>
      </c>
      <c r="L36" s="15" t="s">
        <v>62</v>
      </c>
      <c r="M36" s="5" t="str">
        <f>VLOOKUP(L36,'enero 2023'!$M$3:$N$108,2,FALSE)</f>
        <v>TEC</v>
      </c>
      <c r="N36" s="5" t="str">
        <f>VLOOKUP(M36,UN!$C$1:$D$17,2,FALSE)</f>
        <v>04</v>
      </c>
      <c r="O36" s="18" t="s">
        <v>446</v>
      </c>
    </row>
    <row r="37" spans="1:15" x14ac:dyDescent="0.25">
      <c r="A37" s="43">
        <v>45006</v>
      </c>
      <c r="B37" s="2" t="s">
        <v>0</v>
      </c>
      <c r="C37" s="19">
        <v>4316</v>
      </c>
      <c r="D37" s="2" t="s">
        <v>1</v>
      </c>
      <c r="E37" s="2" t="s">
        <v>65</v>
      </c>
      <c r="F37" s="41">
        <f>H37*G37</f>
        <v>670996.20000000007</v>
      </c>
      <c r="G37" s="6">
        <v>826.35</v>
      </c>
      <c r="H37" s="5">
        <v>812</v>
      </c>
      <c r="I37" s="2" t="s">
        <v>8</v>
      </c>
      <c r="J37" s="5" t="str">
        <f>VLOOKUP(I37,'enero 2023'!$J$3:$K$108,2,FALSE)</f>
        <v>T01012</v>
      </c>
      <c r="K37" s="47" t="str">
        <f>VLOOKUP(J37,CC!$C$2:$D$95,2,FALSE)</f>
        <v>0506</v>
      </c>
      <c r="L37" s="14" t="s">
        <v>45</v>
      </c>
      <c r="M37" s="5" t="str">
        <f>VLOOKUP(L37,'enero 2023'!$M$3:$N$108,2,FALSE)</f>
        <v>SF2</v>
      </c>
      <c r="N37" s="5" t="str">
        <f>VLOOKUP(M37,UN!$C$1:$D$17,2,FALSE)</f>
        <v>05</v>
      </c>
      <c r="O37" s="18" t="s">
        <v>446</v>
      </c>
    </row>
    <row r="38" spans="1:15" x14ac:dyDescent="0.25">
      <c r="A38" s="43">
        <v>45006</v>
      </c>
      <c r="B38" s="2" t="s">
        <v>0</v>
      </c>
      <c r="C38" s="19">
        <v>4316</v>
      </c>
      <c r="D38" s="2" t="s">
        <v>1</v>
      </c>
      <c r="E38" s="2" t="s">
        <v>65</v>
      </c>
      <c r="F38" s="41">
        <f>H38*G38</f>
        <v>1078386.75</v>
      </c>
      <c r="G38" s="6">
        <v>826.35</v>
      </c>
      <c r="H38" s="5">
        <v>1305</v>
      </c>
      <c r="I38" s="2" t="s">
        <v>10</v>
      </c>
      <c r="J38" s="5" t="str">
        <f>VLOOKUP(I38,'enero 2023'!$J$3:$K$108,2,FALSE)</f>
        <v>T01011</v>
      </c>
      <c r="K38" s="47" t="str">
        <f>VLOOKUP(J38,CC!$C$2:$D$95,2,FALSE)</f>
        <v>0502</v>
      </c>
      <c r="L38" s="14" t="s">
        <v>45</v>
      </c>
      <c r="M38" s="5" t="str">
        <f>VLOOKUP(L38,'enero 2023'!$M$3:$N$108,2,FALSE)</f>
        <v>SF2</v>
      </c>
      <c r="N38" s="5" t="str">
        <f>VLOOKUP(M38,UN!$C$1:$D$17,2,FALSE)</f>
        <v>05</v>
      </c>
      <c r="O38" s="18" t="s">
        <v>446</v>
      </c>
    </row>
    <row r="39" spans="1:15" x14ac:dyDescent="0.25">
      <c r="A39" s="43">
        <v>45006</v>
      </c>
      <c r="B39" s="2" t="s">
        <v>0</v>
      </c>
      <c r="C39" s="19">
        <v>4317</v>
      </c>
      <c r="D39" s="2" t="s">
        <v>1</v>
      </c>
      <c r="E39" s="2" t="s">
        <v>18</v>
      </c>
      <c r="F39" s="41">
        <f>H39*G39</f>
        <v>1487430</v>
      </c>
      <c r="G39" s="6">
        <v>826.35</v>
      </c>
      <c r="H39" s="5">
        <v>1800</v>
      </c>
      <c r="I39" s="2" t="s">
        <v>12</v>
      </c>
      <c r="J39" s="5" t="str">
        <f>VLOOKUP(I39,'enero 2023'!$J$3:$K$108,2,FALSE)</f>
        <v>A09003</v>
      </c>
      <c r="K39" s="47" t="str">
        <f>VLOOKUP(J39,CC!$C$2:$D$95,2,FALSE)</f>
        <v>0302</v>
      </c>
      <c r="L39" s="14" t="s">
        <v>47</v>
      </c>
      <c r="M39" s="5" t="str">
        <f>VLOOKUP(L39,'enero 2023'!$M$3:$N$108,2,FALSE)</f>
        <v>AVT</v>
      </c>
      <c r="N39" s="5" t="str">
        <f>VLOOKUP(M39,UN!$C$1:$D$17,2,FALSE)</f>
        <v>03</v>
      </c>
      <c r="O39" s="18" t="s">
        <v>69</v>
      </c>
    </row>
    <row r="40" spans="1:15" x14ac:dyDescent="0.25">
      <c r="A40" s="43">
        <v>45006</v>
      </c>
      <c r="B40" s="2" t="s">
        <v>0</v>
      </c>
      <c r="C40" s="19">
        <v>4318</v>
      </c>
      <c r="D40" s="2" t="s">
        <v>1</v>
      </c>
      <c r="E40" s="2" t="s">
        <v>18</v>
      </c>
      <c r="F40" s="41">
        <f t="shared" ref="F40:F63" si="3">H40*G40</f>
        <v>2736871.2</v>
      </c>
      <c r="G40" s="6">
        <v>826.35</v>
      </c>
      <c r="H40" s="23">
        <v>3312</v>
      </c>
      <c r="I40" t="s">
        <v>4</v>
      </c>
      <c r="J40" s="5" t="str">
        <f>VLOOKUP(I40,'enero 2023'!$J$3:$K$108,2,FALSE)</f>
        <v>A02001</v>
      </c>
      <c r="K40" s="47" t="str">
        <f>VLOOKUP(J40,CC!$C$2:$D$95,2,FALSE)</f>
        <v>0102</v>
      </c>
      <c r="L40" s="14" t="s">
        <v>44</v>
      </c>
      <c r="M40" s="5" t="str">
        <f>VLOOKUP(L40,'enero 2023'!$M$3:$N$108,2,FALSE)</f>
        <v>AUD</v>
      </c>
      <c r="N40" s="5" t="str">
        <f>VLOOKUP(M40,UN!$C$1:$D$17,2,FALSE)</f>
        <v>01</v>
      </c>
      <c r="O40" s="18" t="s">
        <v>69</v>
      </c>
    </row>
    <row r="41" spans="1:15" x14ac:dyDescent="0.25">
      <c r="A41" s="43">
        <v>45006</v>
      </c>
      <c r="B41" s="2" t="s">
        <v>0</v>
      </c>
      <c r="C41" s="19">
        <v>4318</v>
      </c>
      <c r="D41" s="2" t="s">
        <v>1</v>
      </c>
      <c r="E41" s="2" t="s">
        <v>18</v>
      </c>
      <c r="F41" s="41">
        <f t="shared" si="3"/>
        <v>672648.9</v>
      </c>
      <c r="G41" s="6">
        <v>826.35</v>
      </c>
      <c r="H41" s="23">
        <v>814</v>
      </c>
      <c r="I41" t="s">
        <v>6</v>
      </c>
      <c r="J41" s="5" t="str">
        <f>VLOOKUP(I41,'enero 2023'!$J$3:$K$108,2,FALSE)</f>
        <v>A03001</v>
      </c>
      <c r="K41" s="47" t="str">
        <f>VLOOKUP(J41,CC!$C$2:$D$95,2,FALSE)</f>
        <v>0103</v>
      </c>
      <c r="L41" s="14" t="s">
        <v>44</v>
      </c>
      <c r="M41" s="5" t="str">
        <f>VLOOKUP(L41,'enero 2023'!$M$3:$N$108,2,FALSE)</f>
        <v>AUD</v>
      </c>
      <c r="N41" s="5" t="str">
        <f>VLOOKUP(M41,UN!$C$1:$D$17,2,FALSE)</f>
        <v>01</v>
      </c>
      <c r="O41" s="18" t="s">
        <v>69</v>
      </c>
    </row>
    <row r="42" spans="1:15" x14ac:dyDescent="0.25">
      <c r="A42" s="43">
        <v>45006</v>
      </c>
      <c r="B42" s="2" t="s">
        <v>0</v>
      </c>
      <c r="C42" s="19">
        <v>4318</v>
      </c>
      <c r="D42" s="2" t="s">
        <v>1</v>
      </c>
      <c r="E42" s="2" t="s">
        <v>18</v>
      </c>
      <c r="F42" s="41">
        <f t="shared" si="3"/>
        <v>661080</v>
      </c>
      <c r="G42" s="6">
        <v>826.35</v>
      </c>
      <c r="H42" s="23">
        <v>800</v>
      </c>
      <c r="I42" t="s">
        <v>7</v>
      </c>
      <c r="J42" s="5" t="str">
        <f>VLOOKUP(I42,'enero 2023'!$J$3:$K$108,2,FALSE)</f>
        <v>A09001</v>
      </c>
      <c r="K42" s="47" t="str">
        <f>VLOOKUP(J42,CC!$C$2:$D$95,2,FALSE)</f>
        <v>0106</v>
      </c>
      <c r="L42" s="14" t="s">
        <v>44</v>
      </c>
      <c r="M42" s="5" t="str">
        <f>VLOOKUP(L42,'enero 2023'!$M$3:$N$108,2,FALSE)</f>
        <v>AUD</v>
      </c>
      <c r="N42" s="5" t="str">
        <f>VLOOKUP(M42,UN!$C$1:$D$17,2,FALSE)</f>
        <v>01</v>
      </c>
      <c r="O42" s="18" t="s">
        <v>69</v>
      </c>
    </row>
    <row r="43" spans="1:15" x14ac:dyDescent="0.25">
      <c r="A43" s="43">
        <v>45006</v>
      </c>
      <c r="B43" s="2" t="s">
        <v>0</v>
      </c>
      <c r="C43" s="19">
        <v>4319</v>
      </c>
      <c r="D43" s="2" t="s">
        <v>1</v>
      </c>
      <c r="E43" s="44" t="s">
        <v>74</v>
      </c>
      <c r="F43" s="41">
        <f t="shared" si="3"/>
        <v>781727.1</v>
      </c>
      <c r="G43" s="22">
        <v>826.35</v>
      </c>
      <c r="H43" s="23">
        <v>946</v>
      </c>
      <c r="I43" t="s">
        <v>4</v>
      </c>
      <c r="J43" s="5" t="str">
        <f>VLOOKUP(I43,'enero 2023'!$J$3:$K$108,2,FALSE)</f>
        <v>A02001</v>
      </c>
      <c r="K43" s="47" t="str">
        <f>VLOOKUP(J43,CC!$C$2:$D$95,2,FALSE)</f>
        <v>0102</v>
      </c>
      <c r="L43" s="14" t="s">
        <v>44</v>
      </c>
      <c r="M43" s="5" t="str">
        <f>VLOOKUP(L43,'enero 2023'!$M$3:$N$108,2,FALSE)</f>
        <v>AUD</v>
      </c>
      <c r="N43" s="5" t="str">
        <f>VLOOKUP(M43,UN!$C$1:$D$17,2,FALSE)</f>
        <v>01</v>
      </c>
      <c r="O43" s="18" t="s">
        <v>69</v>
      </c>
    </row>
    <row r="44" spans="1:15" x14ac:dyDescent="0.25">
      <c r="A44" s="43">
        <v>45006</v>
      </c>
      <c r="B44" s="2" t="s">
        <v>0</v>
      </c>
      <c r="C44" s="19">
        <v>4319</v>
      </c>
      <c r="D44" s="2" t="s">
        <v>1</v>
      </c>
      <c r="E44" s="44" t="s">
        <v>74</v>
      </c>
      <c r="F44" s="41">
        <f t="shared" si="3"/>
        <v>153701.1</v>
      </c>
      <c r="G44" s="22">
        <v>826.35</v>
      </c>
      <c r="H44" s="23">
        <v>186</v>
      </c>
      <c r="I44" t="s">
        <v>6</v>
      </c>
      <c r="J44" s="5" t="str">
        <f>VLOOKUP(I44,'enero 2023'!$J$3:$K$108,2,FALSE)</f>
        <v>A03001</v>
      </c>
      <c r="K44" s="47" t="str">
        <f>VLOOKUP(J44,CC!$C$2:$D$95,2,FALSE)</f>
        <v>0103</v>
      </c>
      <c r="L44" s="14" t="s">
        <v>44</v>
      </c>
      <c r="M44" s="5" t="str">
        <f>VLOOKUP(L44,'enero 2023'!$M$3:$N$108,2,FALSE)</f>
        <v>AUD</v>
      </c>
      <c r="N44" s="5" t="str">
        <f>VLOOKUP(M44,UN!$C$1:$D$17,2,FALSE)</f>
        <v>01</v>
      </c>
      <c r="O44" s="18" t="s">
        <v>69</v>
      </c>
    </row>
    <row r="45" spans="1:15" x14ac:dyDescent="0.25">
      <c r="A45" s="43">
        <v>45006</v>
      </c>
      <c r="B45" s="2" t="s">
        <v>0</v>
      </c>
      <c r="C45" s="19">
        <v>4319</v>
      </c>
      <c r="D45" s="2" t="s">
        <v>1</v>
      </c>
      <c r="E45" s="44" t="s">
        <v>74</v>
      </c>
      <c r="F45" s="41">
        <f t="shared" si="3"/>
        <v>365246.7</v>
      </c>
      <c r="G45" s="22">
        <v>826.35</v>
      </c>
      <c r="H45" s="23">
        <v>442</v>
      </c>
      <c r="I45" t="s">
        <v>7</v>
      </c>
      <c r="J45" s="5" t="str">
        <f>VLOOKUP(I45,'enero 2023'!$J$3:$K$108,2,FALSE)</f>
        <v>A09001</v>
      </c>
      <c r="K45" s="47" t="str">
        <f>VLOOKUP(J45,CC!$C$2:$D$95,2,FALSE)</f>
        <v>0106</v>
      </c>
      <c r="L45" s="14" t="s">
        <v>44</v>
      </c>
      <c r="M45" s="5" t="str">
        <f>VLOOKUP(L45,'enero 2023'!$M$3:$N$108,2,FALSE)</f>
        <v>AUD</v>
      </c>
      <c r="N45" s="5" t="str">
        <f>VLOOKUP(M45,UN!$C$1:$D$17,2,FALSE)</f>
        <v>01</v>
      </c>
      <c r="O45" s="18" t="s">
        <v>69</v>
      </c>
    </row>
    <row r="46" spans="1:15" x14ac:dyDescent="0.25">
      <c r="A46" s="43">
        <v>45006</v>
      </c>
      <c r="B46" s="2" t="s">
        <v>0</v>
      </c>
      <c r="C46" s="19">
        <v>4320</v>
      </c>
      <c r="D46" s="2" t="s">
        <v>1</v>
      </c>
      <c r="E46" s="44" t="s">
        <v>447</v>
      </c>
      <c r="F46" s="41">
        <f t="shared" si="3"/>
        <v>264432</v>
      </c>
      <c r="G46" s="22">
        <v>826.35</v>
      </c>
      <c r="H46">
        <v>320</v>
      </c>
      <c r="I46" t="s">
        <v>12</v>
      </c>
      <c r="J46" s="5" t="str">
        <f>VLOOKUP(I46,'enero 2023'!$J$3:$K$108,2,FALSE)</f>
        <v>A09003</v>
      </c>
      <c r="K46" s="47" t="str">
        <f>VLOOKUP(J46,CC!$C$2:$D$95,2,FALSE)</f>
        <v>0302</v>
      </c>
      <c r="L46" s="14" t="s">
        <v>47</v>
      </c>
      <c r="M46" s="5" t="str">
        <f>VLOOKUP(L46,'enero 2023'!$M$3:$N$108,2,FALSE)</f>
        <v>AVT</v>
      </c>
      <c r="N46" s="5" t="str">
        <f>VLOOKUP(M46,UN!$C$1:$D$17,2,FALSE)</f>
        <v>03</v>
      </c>
      <c r="O46" s="18" t="s">
        <v>9</v>
      </c>
    </row>
    <row r="47" spans="1:15" x14ac:dyDescent="0.25">
      <c r="A47" s="43">
        <v>45006</v>
      </c>
      <c r="B47" s="2" t="s">
        <v>0</v>
      </c>
      <c r="C47" s="19">
        <v>4320</v>
      </c>
      <c r="D47" s="2" t="s">
        <v>1</v>
      </c>
      <c r="E47" s="44" t="s">
        <v>447</v>
      </c>
      <c r="F47" s="41">
        <f t="shared" si="3"/>
        <v>264432</v>
      </c>
      <c r="G47" s="22">
        <v>826.35</v>
      </c>
      <c r="H47">
        <v>320</v>
      </c>
      <c r="I47" t="s">
        <v>13</v>
      </c>
      <c r="J47" s="5" t="str">
        <f>VLOOKUP(I47,'enero 2023'!$J$3:$K$108,2,FALSE)</f>
        <v>A09002</v>
      </c>
      <c r="K47" s="47" t="str">
        <f>VLOOKUP(J47,CC!$C$2:$D$95,2,FALSE)</f>
        <v>0303</v>
      </c>
      <c r="L47" s="14" t="s">
        <v>47</v>
      </c>
      <c r="M47" s="5" t="str">
        <f>VLOOKUP(L47,'enero 2023'!$M$3:$N$108,2,FALSE)</f>
        <v>AVT</v>
      </c>
      <c r="N47" s="5" t="str">
        <f>VLOOKUP(M47,UN!$C$1:$D$17,2,FALSE)</f>
        <v>03</v>
      </c>
      <c r="O47" s="18" t="s">
        <v>9</v>
      </c>
    </row>
    <row r="48" spans="1:15" x14ac:dyDescent="0.25">
      <c r="A48" s="43">
        <v>45006</v>
      </c>
      <c r="B48" s="2" t="s">
        <v>0</v>
      </c>
      <c r="C48" s="19">
        <v>4321</v>
      </c>
      <c r="D48" s="2" t="s">
        <v>1</v>
      </c>
      <c r="E48" s="44" t="s">
        <v>447</v>
      </c>
      <c r="F48" s="41">
        <f t="shared" si="3"/>
        <v>264432</v>
      </c>
      <c r="G48" s="22">
        <v>826.35</v>
      </c>
      <c r="H48">
        <v>320</v>
      </c>
      <c r="I48" t="s">
        <v>12</v>
      </c>
      <c r="J48" s="5" t="str">
        <f>VLOOKUP(I48,'enero 2023'!$J$3:$K$108,2,FALSE)</f>
        <v>A09003</v>
      </c>
      <c r="K48" s="47" t="str">
        <f>VLOOKUP(J48,CC!$C$2:$D$95,2,FALSE)</f>
        <v>0302</v>
      </c>
      <c r="L48" s="14" t="s">
        <v>47</v>
      </c>
      <c r="M48" s="5" t="str">
        <f>VLOOKUP(L48,'enero 2023'!$M$3:$N$108,2,FALSE)</f>
        <v>AVT</v>
      </c>
      <c r="N48" s="5" t="str">
        <f>VLOOKUP(M48,UN!$C$1:$D$17,2,FALSE)</f>
        <v>03</v>
      </c>
      <c r="O48" s="18" t="s">
        <v>49</v>
      </c>
    </row>
    <row r="49" spans="1:15" x14ac:dyDescent="0.25">
      <c r="A49" s="43">
        <v>45006</v>
      </c>
      <c r="B49" s="2" t="s">
        <v>0</v>
      </c>
      <c r="C49" s="19">
        <v>4321</v>
      </c>
      <c r="D49" s="2" t="s">
        <v>1</v>
      </c>
      <c r="E49" s="44" t="s">
        <v>447</v>
      </c>
      <c r="F49" s="41">
        <f t="shared" si="3"/>
        <v>264432</v>
      </c>
      <c r="G49" s="22">
        <v>826.35</v>
      </c>
      <c r="H49">
        <v>320</v>
      </c>
      <c r="I49" t="s">
        <v>13</v>
      </c>
      <c r="J49" s="5" t="str">
        <f>VLOOKUP(I49,'enero 2023'!$J$3:$K$108,2,FALSE)</f>
        <v>A09002</v>
      </c>
      <c r="K49" s="47" t="str">
        <f>VLOOKUP(J49,CC!$C$2:$D$95,2,FALSE)</f>
        <v>0303</v>
      </c>
      <c r="L49" s="14" t="s">
        <v>47</v>
      </c>
      <c r="M49" s="5" t="str">
        <f>VLOOKUP(L49,'enero 2023'!$M$3:$N$108,2,FALSE)</f>
        <v>AVT</v>
      </c>
      <c r="N49" s="5" t="str">
        <f>VLOOKUP(M49,UN!$C$1:$D$17,2,FALSE)</f>
        <v>03</v>
      </c>
      <c r="O49" s="18" t="s">
        <v>49</v>
      </c>
    </row>
    <row r="50" spans="1:15" x14ac:dyDescent="0.25">
      <c r="A50" s="43">
        <v>45006</v>
      </c>
      <c r="B50" s="2" t="s">
        <v>0</v>
      </c>
      <c r="C50" s="19">
        <v>4322</v>
      </c>
      <c r="D50" s="2" t="s">
        <v>1</v>
      </c>
      <c r="E50" s="44" t="s">
        <v>447</v>
      </c>
      <c r="F50" s="41">
        <f t="shared" si="3"/>
        <v>264432</v>
      </c>
      <c r="G50" s="22">
        <v>826.35</v>
      </c>
      <c r="H50">
        <v>320</v>
      </c>
      <c r="I50" t="s">
        <v>12</v>
      </c>
      <c r="J50" s="5" t="str">
        <f>VLOOKUP(I50,'enero 2023'!$J$3:$K$108,2,FALSE)</f>
        <v>A09003</v>
      </c>
      <c r="K50" s="47" t="str">
        <f>VLOOKUP(J50,CC!$C$2:$D$95,2,FALSE)</f>
        <v>0302</v>
      </c>
      <c r="L50" s="14" t="s">
        <v>47</v>
      </c>
      <c r="M50" s="5" t="str">
        <f>VLOOKUP(L50,'enero 2023'!$M$3:$N$108,2,FALSE)</f>
        <v>AVT</v>
      </c>
      <c r="N50" s="5" t="str">
        <f>VLOOKUP(M50,UN!$C$1:$D$17,2,FALSE)</f>
        <v>03</v>
      </c>
      <c r="O50" s="18" t="s">
        <v>69</v>
      </c>
    </row>
    <row r="51" spans="1:15" x14ac:dyDescent="0.25">
      <c r="A51" s="43">
        <v>45006</v>
      </c>
      <c r="B51" s="2" t="s">
        <v>0</v>
      </c>
      <c r="C51" s="19">
        <v>4322</v>
      </c>
      <c r="D51" s="2" t="s">
        <v>1</v>
      </c>
      <c r="E51" s="44" t="s">
        <v>447</v>
      </c>
      <c r="F51" s="41">
        <f t="shared" si="3"/>
        <v>264432</v>
      </c>
      <c r="G51" s="22">
        <v>826.35</v>
      </c>
      <c r="H51">
        <v>320</v>
      </c>
      <c r="I51" t="s">
        <v>13</v>
      </c>
      <c r="J51" s="5" t="str">
        <f>VLOOKUP(I51,'enero 2023'!$J$3:$K$108,2,FALSE)</f>
        <v>A09002</v>
      </c>
      <c r="K51" s="47" t="str">
        <f>VLOOKUP(J51,CC!$C$2:$D$95,2,FALSE)</f>
        <v>0303</v>
      </c>
      <c r="L51" s="14" t="s">
        <v>47</v>
      </c>
      <c r="M51" s="5" t="str">
        <f>VLOOKUP(L51,'enero 2023'!$M$3:$N$108,2,FALSE)</f>
        <v>AVT</v>
      </c>
      <c r="N51" s="5" t="str">
        <f>VLOOKUP(M51,UN!$C$1:$D$17,2,FALSE)</f>
        <v>03</v>
      </c>
      <c r="O51" s="18" t="s">
        <v>69</v>
      </c>
    </row>
    <row r="52" spans="1:15" x14ac:dyDescent="0.25">
      <c r="A52" s="43">
        <v>45006</v>
      </c>
      <c r="B52" s="2" t="s">
        <v>0</v>
      </c>
      <c r="C52" s="19">
        <v>4323</v>
      </c>
      <c r="D52" s="2" t="s">
        <v>1</v>
      </c>
      <c r="E52" s="44" t="s">
        <v>447</v>
      </c>
      <c r="F52" s="41">
        <f t="shared" si="3"/>
        <v>264432</v>
      </c>
      <c r="G52" s="22">
        <v>826.35</v>
      </c>
      <c r="H52">
        <v>320</v>
      </c>
      <c r="I52" t="s">
        <v>13</v>
      </c>
      <c r="J52" s="5" t="str">
        <f>VLOOKUP(I52,'enero 2023'!$J$3:$K$108,2,FALSE)</f>
        <v>A09002</v>
      </c>
      <c r="K52" s="47" t="str">
        <f>VLOOKUP(J52,CC!$C$2:$D$95,2,FALSE)</f>
        <v>0303</v>
      </c>
      <c r="L52" s="14" t="s">
        <v>47</v>
      </c>
      <c r="M52" s="5" t="str">
        <f>VLOOKUP(L52,'enero 2023'!$M$3:$N$108,2,FALSE)</f>
        <v>AVT</v>
      </c>
      <c r="N52" s="5" t="str">
        <f>VLOOKUP(M52,UN!$C$1:$D$17,2,FALSE)</f>
        <v>03</v>
      </c>
      <c r="O52" s="18" t="s">
        <v>9</v>
      </c>
    </row>
    <row r="53" spans="1:15" x14ac:dyDescent="0.25">
      <c r="A53" s="43">
        <v>45006</v>
      </c>
      <c r="B53" s="2" t="s">
        <v>0</v>
      </c>
      <c r="C53" s="19">
        <v>4324</v>
      </c>
      <c r="D53" s="2" t="s">
        <v>1</v>
      </c>
      <c r="E53" s="44" t="s">
        <v>447</v>
      </c>
      <c r="F53" s="41">
        <f t="shared" si="3"/>
        <v>264432</v>
      </c>
      <c r="G53" s="22">
        <v>826.35</v>
      </c>
      <c r="H53">
        <v>320</v>
      </c>
      <c r="I53" t="s">
        <v>13</v>
      </c>
      <c r="J53" s="5" t="str">
        <f>VLOOKUP(I53,'enero 2023'!$J$3:$K$108,2,FALSE)</f>
        <v>A09002</v>
      </c>
      <c r="K53" s="47" t="str">
        <f>VLOOKUP(J53,CC!$C$2:$D$95,2,FALSE)</f>
        <v>0303</v>
      </c>
      <c r="L53" s="14" t="s">
        <v>47</v>
      </c>
      <c r="M53" s="5" t="str">
        <f>VLOOKUP(L53,'enero 2023'!$M$3:$N$108,2,FALSE)</f>
        <v>AVT</v>
      </c>
      <c r="N53" s="5" t="str">
        <f>VLOOKUP(M53,UN!$C$1:$D$17,2,FALSE)</f>
        <v>03</v>
      </c>
      <c r="O53" s="18" t="s">
        <v>49</v>
      </c>
    </row>
    <row r="54" spans="1:15" x14ac:dyDescent="0.25">
      <c r="A54" s="43">
        <v>45006</v>
      </c>
      <c r="B54" s="2" t="s">
        <v>0</v>
      </c>
      <c r="C54" s="19">
        <v>4325</v>
      </c>
      <c r="D54" s="2" t="s">
        <v>1</v>
      </c>
      <c r="E54" s="44" t="s">
        <v>447</v>
      </c>
      <c r="F54" s="41">
        <f t="shared" si="3"/>
        <v>264432</v>
      </c>
      <c r="G54" s="22">
        <v>826.35</v>
      </c>
      <c r="H54">
        <v>320</v>
      </c>
      <c r="I54" t="s">
        <v>13</v>
      </c>
      <c r="J54" s="5" t="str">
        <f>VLOOKUP(I54,'enero 2023'!$J$3:$K$108,2,FALSE)</f>
        <v>A09002</v>
      </c>
      <c r="K54" s="47" t="str">
        <f>VLOOKUP(J54,CC!$C$2:$D$95,2,FALSE)</f>
        <v>0303</v>
      </c>
      <c r="L54" s="14" t="s">
        <v>47</v>
      </c>
      <c r="M54" s="5" t="str">
        <f>VLOOKUP(L54,'enero 2023'!$M$3:$N$108,2,FALSE)</f>
        <v>AVT</v>
      </c>
      <c r="N54" s="5" t="str">
        <f>VLOOKUP(M54,UN!$C$1:$D$17,2,FALSE)</f>
        <v>03</v>
      </c>
      <c r="O54" s="18" t="s">
        <v>69</v>
      </c>
    </row>
    <row r="55" spans="1:15" x14ac:dyDescent="0.25">
      <c r="A55" s="43">
        <v>45008</v>
      </c>
      <c r="B55" s="2" t="s">
        <v>0</v>
      </c>
      <c r="C55" s="19">
        <v>4326</v>
      </c>
      <c r="D55" s="2" t="s">
        <v>1</v>
      </c>
      <c r="E55" s="44" t="s">
        <v>15</v>
      </c>
      <c r="F55" s="41">
        <f t="shared" si="3"/>
        <v>1229904.78</v>
      </c>
      <c r="G55" s="22">
        <v>927.53</v>
      </c>
      <c r="H55" s="23">
        <v>1326</v>
      </c>
      <c r="I55" t="s">
        <v>4</v>
      </c>
      <c r="J55" s="5" t="str">
        <f>VLOOKUP(I55,'enero 2023'!$J$3:$K$108,2,FALSE)</f>
        <v>A02001</v>
      </c>
      <c r="K55" s="47" t="str">
        <f>VLOOKUP(J55,CC!$C$2:$D$95,2,FALSE)</f>
        <v>0102</v>
      </c>
      <c r="L55" s="14" t="s">
        <v>44</v>
      </c>
      <c r="M55" s="5" t="str">
        <f>VLOOKUP(L55,'enero 2023'!$M$3:$N$108,2,FALSE)</f>
        <v>AUD</v>
      </c>
      <c r="N55" s="5" t="str">
        <f>VLOOKUP(M55,UN!$C$1:$D$17,2,FALSE)</f>
        <v>01</v>
      </c>
      <c r="O55" s="18" t="s">
        <v>448</v>
      </c>
    </row>
    <row r="56" spans="1:15" x14ac:dyDescent="0.25">
      <c r="A56" s="43">
        <v>45008</v>
      </c>
      <c r="B56" s="2" t="s">
        <v>0</v>
      </c>
      <c r="C56" s="19">
        <v>4326</v>
      </c>
      <c r="D56" s="2" t="s">
        <v>1</v>
      </c>
      <c r="E56" s="44" t="s">
        <v>15</v>
      </c>
      <c r="F56" s="41">
        <f t="shared" si="3"/>
        <v>482315.6</v>
      </c>
      <c r="G56" s="22">
        <v>927.53</v>
      </c>
      <c r="H56" s="23">
        <v>520</v>
      </c>
      <c r="I56" t="s">
        <v>6</v>
      </c>
      <c r="J56" s="5" t="str">
        <f>VLOOKUP(I56,'enero 2023'!$J$3:$K$108,2,FALSE)</f>
        <v>A03001</v>
      </c>
      <c r="K56" s="47" t="str">
        <f>VLOOKUP(J56,CC!$C$2:$D$95,2,FALSE)</f>
        <v>0103</v>
      </c>
      <c r="L56" s="14" t="s">
        <v>44</v>
      </c>
      <c r="M56" s="5" t="str">
        <f>VLOOKUP(L56,'enero 2023'!$M$3:$N$108,2,FALSE)</f>
        <v>AUD</v>
      </c>
      <c r="N56" s="5" t="str">
        <f>VLOOKUP(M56,UN!$C$1:$D$17,2,FALSE)</f>
        <v>01</v>
      </c>
      <c r="O56" s="18" t="s">
        <v>448</v>
      </c>
    </row>
    <row r="57" spans="1:15" x14ac:dyDescent="0.25">
      <c r="A57" s="43">
        <v>45008</v>
      </c>
      <c r="B57" s="2" t="s">
        <v>0</v>
      </c>
      <c r="C57" s="19">
        <v>4326</v>
      </c>
      <c r="D57" s="2" t="s">
        <v>1</v>
      </c>
      <c r="E57" s="44" t="s">
        <v>15</v>
      </c>
      <c r="F57" s="41">
        <f t="shared" si="3"/>
        <v>490663.37</v>
      </c>
      <c r="G57" s="22">
        <v>927.53</v>
      </c>
      <c r="H57" s="23">
        <v>529</v>
      </c>
      <c r="I57" t="s">
        <v>7</v>
      </c>
      <c r="J57" s="5" t="str">
        <f>VLOOKUP(I57,'enero 2023'!$J$3:$K$108,2,FALSE)</f>
        <v>A09001</v>
      </c>
      <c r="K57" s="47" t="str">
        <f>VLOOKUP(J57,CC!$C$2:$D$95,2,FALSE)</f>
        <v>0106</v>
      </c>
      <c r="L57" s="14" t="s">
        <v>44</v>
      </c>
      <c r="M57" s="5" t="str">
        <f>VLOOKUP(L57,'enero 2023'!$M$3:$N$108,2,FALSE)</f>
        <v>AUD</v>
      </c>
      <c r="N57" s="5" t="str">
        <f>VLOOKUP(M57,UN!$C$1:$D$17,2,FALSE)</f>
        <v>01</v>
      </c>
      <c r="O57" s="18" t="s">
        <v>448</v>
      </c>
    </row>
    <row r="58" spans="1:15" x14ac:dyDescent="0.25">
      <c r="A58" s="43">
        <v>45008</v>
      </c>
      <c r="B58" s="2" t="s">
        <v>0</v>
      </c>
      <c r="C58" s="19">
        <v>4327</v>
      </c>
      <c r="D58" s="2" t="s">
        <v>1</v>
      </c>
      <c r="E58" s="44" t="s">
        <v>449</v>
      </c>
      <c r="F58" s="41">
        <f t="shared" si="3"/>
        <v>1075031.8799999999</v>
      </c>
      <c r="G58" s="22">
        <v>818.76</v>
      </c>
      <c r="H58">
        <v>1313</v>
      </c>
      <c r="I58" t="s">
        <v>12</v>
      </c>
      <c r="J58" s="5" t="str">
        <f>VLOOKUP(I58,'enero 2023'!$J$3:$K$108,2,FALSE)</f>
        <v>A09003</v>
      </c>
      <c r="K58" s="47" t="str">
        <f>VLOOKUP(J58,CC!$C$2:$D$95,2,FALSE)</f>
        <v>0302</v>
      </c>
      <c r="L58" s="14" t="s">
        <v>47</v>
      </c>
      <c r="M58" s="5" t="str">
        <f>VLOOKUP(L58,'enero 2023'!$M$3:$N$108,2,FALSE)</f>
        <v>AVT</v>
      </c>
      <c r="N58" s="5" t="str">
        <f>VLOOKUP(M58,UN!$C$1:$D$17,2,FALSE)</f>
        <v>03</v>
      </c>
      <c r="O58" s="18" t="s">
        <v>448</v>
      </c>
    </row>
    <row r="59" spans="1:15" x14ac:dyDescent="0.25">
      <c r="A59" s="43">
        <v>45008</v>
      </c>
      <c r="B59" s="2" t="s">
        <v>0</v>
      </c>
      <c r="C59" s="19">
        <v>4327</v>
      </c>
      <c r="D59" s="2" t="s">
        <v>1</v>
      </c>
      <c r="E59" s="44" t="s">
        <v>449</v>
      </c>
      <c r="F59" s="41">
        <f t="shared" si="3"/>
        <v>1382066.88</v>
      </c>
      <c r="G59" s="22">
        <v>818.76</v>
      </c>
      <c r="H59">
        <v>1688</v>
      </c>
      <c r="I59" t="s">
        <v>13</v>
      </c>
      <c r="J59" s="5" t="str">
        <f>VLOOKUP(I59,'enero 2023'!$J$3:$K$108,2,FALSE)</f>
        <v>A09002</v>
      </c>
      <c r="K59" s="47" t="str">
        <f>VLOOKUP(J59,CC!$C$2:$D$95,2,FALSE)</f>
        <v>0303</v>
      </c>
      <c r="L59" s="14" t="s">
        <v>47</v>
      </c>
      <c r="M59" s="5" t="str">
        <f>VLOOKUP(L59,'enero 2023'!$M$3:$N$108,2,FALSE)</f>
        <v>AVT</v>
      </c>
      <c r="N59" s="5" t="str">
        <f>VLOOKUP(M59,UN!$C$1:$D$17,2,FALSE)</f>
        <v>03</v>
      </c>
      <c r="O59" s="18" t="s">
        <v>448</v>
      </c>
    </row>
    <row r="60" spans="1:15" x14ac:dyDescent="0.25">
      <c r="A60" s="43">
        <v>45008</v>
      </c>
      <c r="B60" s="2" t="s">
        <v>0</v>
      </c>
      <c r="C60" s="19">
        <v>4328</v>
      </c>
      <c r="D60" s="2" t="s">
        <v>1</v>
      </c>
      <c r="E60" s="44" t="s">
        <v>449</v>
      </c>
      <c r="F60" s="41">
        <f t="shared" si="3"/>
        <v>1075031.8799999999</v>
      </c>
      <c r="G60" s="22">
        <v>818.76</v>
      </c>
      <c r="H60">
        <v>1313</v>
      </c>
      <c r="I60" t="s">
        <v>12</v>
      </c>
      <c r="J60" s="5" t="str">
        <f>VLOOKUP(I60,'enero 2023'!$J$3:$K$108,2,FALSE)</f>
        <v>A09003</v>
      </c>
      <c r="K60" s="47" t="str">
        <f>VLOOKUP(J60,CC!$C$2:$D$95,2,FALSE)</f>
        <v>0302</v>
      </c>
      <c r="L60" s="14" t="s">
        <v>47</v>
      </c>
      <c r="M60" s="5" t="str">
        <f>VLOOKUP(L60,'enero 2023'!$M$3:$N$108,2,FALSE)</f>
        <v>AVT</v>
      </c>
      <c r="N60" s="5" t="str">
        <f>VLOOKUP(M60,UN!$C$1:$D$17,2,FALSE)</f>
        <v>03</v>
      </c>
      <c r="O60" s="18" t="s">
        <v>450</v>
      </c>
    </row>
    <row r="61" spans="1:15" x14ac:dyDescent="0.25">
      <c r="A61" s="43">
        <v>45008</v>
      </c>
      <c r="B61" s="2" t="s">
        <v>0</v>
      </c>
      <c r="C61" s="19">
        <v>4328</v>
      </c>
      <c r="D61" s="2" t="s">
        <v>1</v>
      </c>
      <c r="E61" s="44" t="s">
        <v>449</v>
      </c>
      <c r="F61" s="41">
        <f t="shared" si="3"/>
        <v>1382066.88</v>
      </c>
      <c r="G61" s="22">
        <v>818.76</v>
      </c>
      <c r="H61">
        <v>1688</v>
      </c>
      <c r="I61" t="s">
        <v>13</v>
      </c>
      <c r="J61" s="5" t="str">
        <f>VLOOKUP(I61,'enero 2023'!$J$3:$K$108,2,FALSE)</f>
        <v>A09002</v>
      </c>
      <c r="K61" s="47" t="str">
        <f>VLOOKUP(J61,CC!$C$2:$D$95,2,FALSE)</f>
        <v>0303</v>
      </c>
      <c r="L61" s="14" t="s">
        <v>47</v>
      </c>
      <c r="M61" s="5" t="str">
        <f>VLOOKUP(L61,'enero 2023'!$M$3:$N$108,2,FALSE)</f>
        <v>AVT</v>
      </c>
      <c r="N61" s="5" t="str">
        <f>VLOOKUP(M61,UN!$C$1:$D$17,2,FALSE)</f>
        <v>03</v>
      </c>
      <c r="O61" s="18" t="s">
        <v>450</v>
      </c>
    </row>
    <row r="62" spans="1:15" x14ac:dyDescent="0.25">
      <c r="A62" s="43">
        <v>45008</v>
      </c>
      <c r="B62" s="2" t="s">
        <v>0</v>
      </c>
      <c r="C62" s="19">
        <v>4329</v>
      </c>
      <c r="D62" s="2" t="s">
        <v>1</v>
      </c>
      <c r="E62" s="44" t="s">
        <v>451</v>
      </c>
      <c r="F62" s="41">
        <f t="shared" si="3"/>
        <v>2292528</v>
      </c>
      <c r="G62" s="22">
        <v>818.76</v>
      </c>
      <c r="H62">
        <v>2800</v>
      </c>
      <c r="I62" t="s">
        <v>12</v>
      </c>
      <c r="J62" s="5" t="str">
        <f>VLOOKUP(I62,'enero 2023'!$J$3:$K$108,2,FALSE)</f>
        <v>A09003</v>
      </c>
      <c r="K62" s="47" t="str">
        <f>VLOOKUP(J62,CC!$C$2:$D$95,2,FALSE)</f>
        <v>0302</v>
      </c>
      <c r="L62" s="14" t="s">
        <v>47</v>
      </c>
      <c r="M62" s="5" t="str">
        <f>VLOOKUP(L62,'enero 2023'!$M$3:$N$108,2,FALSE)</f>
        <v>AVT</v>
      </c>
      <c r="N62" s="5" t="str">
        <f>VLOOKUP(M62,UN!$C$1:$D$17,2,FALSE)</f>
        <v>03</v>
      </c>
      <c r="O62" s="18" t="s">
        <v>448</v>
      </c>
    </row>
    <row r="63" spans="1:15" x14ac:dyDescent="0.25">
      <c r="A63" s="43">
        <v>45008</v>
      </c>
      <c r="B63" s="2" t="s">
        <v>0</v>
      </c>
      <c r="C63" s="19">
        <v>4330</v>
      </c>
      <c r="D63" s="2" t="s">
        <v>1</v>
      </c>
      <c r="E63" s="44" t="s">
        <v>451</v>
      </c>
      <c r="F63" s="41">
        <f t="shared" si="3"/>
        <v>1375516.8</v>
      </c>
      <c r="G63" s="22">
        <v>818.76</v>
      </c>
      <c r="H63">
        <v>1680</v>
      </c>
      <c r="I63" t="s">
        <v>2</v>
      </c>
      <c r="J63" s="5" t="str">
        <f>VLOOKUP(I63,'enero 2023'!$J$3:$K$108,2,FALSE)</f>
        <v>S01002</v>
      </c>
      <c r="K63" s="47" t="str">
        <f>VLOOKUP(J63,CC!$C$2:$D$95,2,FALSE)</f>
        <v>0201</v>
      </c>
      <c r="L63" s="14" t="s">
        <v>44</v>
      </c>
      <c r="M63" s="37" t="s">
        <v>138</v>
      </c>
      <c r="N63" s="5" t="str">
        <f>VLOOKUP(M63,UN!$C$1:$D$17,2,FALSE)</f>
        <v>02</v>
      </c>
      <c r="O63" s="18" t="s">
        <v>448</v>
      </c>
    </row>
    <row r="64" spans="1:15" x14ac:dyDescent="0.25">
      <c r="A64" s="43">
        <v>45008</v>
      </c>
      <c r="B64" s="2" t="s">
        <v>0</v>
      </c>
      <c r="C64" s="3">
        <v>4331</v>
      </c>
      <c r="D64" s="2" t="s">
        <v>1</v>
      </c>
      <c r="E64" s="2" t="s">
        <v>31</v>
      </c>
      <c r="F64" s="41">
        <f t="shared" si="1"/>
        <v>366804.47999999998</v>
      </c>
      <c r="G64" s="22">
        <v>818.76</v>
      </c>
      <c r="H64" s="5">
        <v>448</v>
      </c>
      <c r="I64" s="2" t="s">
        <v>464</v>
      </c>
      <c r="J64" s="12" t="str">
        <f>VLOOKUP(I64,'enero 2023'!$J$3:$K$108,2,FALSE)</f>
        <v>A02003</v>
      </c>
      <c r="K64" s="47" t="str">
        <f>VLOOKUP(J64,CC!$C$2:$D$95,2,FALSE)</f>
        <v>0103</v>
      </c>
      <c r="L64" s="15" t="s">
        <v>44</v>
      </c>
      <c r="M64" s="5" t="str">
        <f>VLOOKUP(L64,'enero 2023'!$M$3:$N$108,2,FALSE)</f>
        <v>AUD</v>
      </c>
      <c r="N64" s="5" t="str">
        <f>VLOOKUP(M64,UN!$C$1:$D$17,2,FALSE)</f>
        <v>01</v>
      </c>
      <c r="O64" s="2" t="s">
        <v>69</v>
      </c>
    </row>
    <row r="65" spans="1:15" x14ac:dyDescent="0.25">
      <c r="A65" s="43">
        <v>45008</v>
      </c>
      <c r="B65" s="2" t="s">
        <v>0</v>
      </c>
      <c r="C65" s="3">
        <v>4331</v>
      </c>
      <c r="D65" s="2" t="s">
        <v>1</v>
      </c>
      <c r="E65" s="2" t="s">
        <v>31</v>
      </c>
      <c r="F65" s="41">
        <f t="shared" si="1"/>
        <v>458505.6</v>
      </c>
      <c r="G65" s="22">
        <v>818.76</v>
      </c>
      <c r="H65" s="5">
        <v>560</v>
      </c>
      <c r="I65" s="2" t="s">
        <v>2</v>
      </c>
      <c r="J65" s="5" t="str">
        <f>VLOOKUP(I65,'enero 2023'!$J$3:$K$108,2,FALSE)</f>
        <v>S01002</v>
      </c>
      <c r="K65" s="47" t="str">
        <f>VLOOKUP(J65,CC!$C$2:$D$95,2,FALSE)</f>
        <v>0201</v>
      </c>
      <c r="L65" s="15" t="s">
        <v>44</v>
      </c>
      <c r="M65" s="37" t="s">
        <v>138</v>
      </c>
      <c r="N65" s="5" t="str">
        <f>VLOOKUP(M65,UN!$C$1:$D$17,2,FALSE)</f>
        <v>02</v>
      </c>
      <c r="O65" s="2" t="s">
        <v>69</v>
      </c>
    </row>
    <row r="66" spans="1:15" x14ac:dyDescent="0.25">
      <c r="A66" s="43">
        <v>45008</v>
      </c>
      <c r="B66" s="2" t="s">
        <v>0</v>
      </c>
      <c r="C66" s="3">
        <v>4331</v>
      </c>
      <c r="D66" s="2" t="s">
        <v>1</v>
      </c>
      <c r="E66" s="2" t="s">
        <v>31</v>
      </c>
      <c r="F66" s="41">
        <f t="shared" si="1"/>
        <v>298028.64</v>
      </c>
      <c r="G66" s="22">
        <v>818.76</v>
      </c>
      <c r="H66" s="5">
        <v>364</v>
      </c>
      <c r="I66" s="2" t="s">
        <v>12</v>
      </c>
      <c r="J66" s="5" t="str">
        <f>VLOOKUP(I66,'enero 2023'!$J$3:$K$108,2,FALSE)</f>
        <v>A09003</v>
      </c>
      <c r="K66" s="47" t="str">
        <f>VLOOKUP(J66,CC!$C$2:$D$95,2,FALSE)</f>
        <v>0302</v>
      </c>
      <c r="L66" s="15" t="s">
        <v>47</v>
      </c>
      <c r="M66" s="5" t="str">
        <f>VLOOKUP(L66,'enero 2023'!$M$3:$N$108,2,FALSE)</f>
        <v>AVT</v>
      </c>
      <c r="N66" s="5" t="str">
        <f>VLOOKUP(M66,UN!$C$1:$D$17,2,FALSE)</f>
        <v>03</v>
      </c>
      <c r="O66" s="2" t="s">
        <v>69</v>
      </c>
    </row>
    <row r="67" spans="1:15" x14ac:dyDescent="0.25">
      <c r="A67" s="43">
        <v>45008</v>
      </c>
      <c r="B67" s="2" t="s">
        <v>0</v>
      </c>
      <c r="C67" s="3">
        <v>4331</v>
      </c>
      <c r="D67" s="2" t="s">
        <v>1</v>
      </c>
      <c r="E67" s="2" t="s">
        <v>31</v>
      </c>
      <c r="F67" s="41">
        <f t="shared" si="1"/>
        <v>298028.64</v>
      </c>
      <c r="G67" s="22">
        <v>818.76</v>
      </c>
      <c r="H67" s="5">
        <v>364</v>
      </c>
      <c r="I67" s="2" t="s">
        <v>13</v>
      </c>
      <c r="J67" s="5" t="str">
        <f>VLOOKUP(I67,'enero 2023'!$J$3:$K$108,2,FALSE)</f>
        <v>A09002</v>
      </c>
      <c r="K67" s="47" t="str">
        <f>VLOOKUP(J67,CC!$C$2:$D$95,2,FALSE)</f>
        <v>0303</v>
      </c>
      <c r="L67" s="15" t="s">
        <v>47</v>
      </c>
      <c r="M67" s="5" t="str">
        <f>VLOOKUP(L67,'enero 2023'!$M$3:$N$108,2,FALSE)</f>
        <v>AVT</v>
      </c>
      <c r="N67" s="5" t="str">
        <f>VLOOKUP(M67,UN!$C$1:$D$17,2,FALSE)</f>
        <v>03</v>
      </c>
      <c r="O67" s="2" t="s">
        <v>69</v>
      </c>
    </row>
    <row r="68" spans="1:15" x14ac:dyDescent="0.25">
      <c r="A68" s="43">
        <v>45008</v>
      </c>
      <c r="B68" s="2" t="s">
        <v>0</v>
      </c>
      <c r="C68" s="19">
        <v>4332</v>
      </c>
      <c r="D68" s="2" t="s">
        <v>1</v>
      </c>
      <c r="E68" s="44" t="s">
        <v>452</v>
      </c>
      <c r="F68" s="41">
        <f t="shared" si="1"/>
        <v>1587580</v>
      </c>
      <c r="G68" s="22">
        <v>793.79</v>
      </c>
      <c r="H68" s="45">
        <v>2000</v>
      </c>
      <c r="I68" s="46" t="s">
        <v>2</v>
      </c>
      <c r="J68" s="5" t="str">
        <f>VLOOKUP(I68,'enero 2023'!$J$3:$K$108,2,FALSE)</f>
        <v>S01002</v>
      </c>
      <c r="K68" s="47" t="str">
        <f>VLOOKUP(J68,CC!$C$2:$D$95,2,FALSE)</f>
        <v>0201</v>
      </c>
      <c r="L68" s="14" t="s">
        <v>44</v>
      </c>
      <c r="M68" s="37" t="s">
        <v>138</v>
      </c>
      <c r="N68" s="5" t="str">
        <f>VLOOKUP(M68,UN!$C$1:$D$17,2,FALSE)</f>
        <v>02</v>
      </c>
      <c r="O68" s="18" t="s">
        <v>450</v>
      </c>
    </row>
    <row r="69" spans="1:15" x14ac:dyDescent="0.25">
      <c r="A69" s="43">
        <v>45008</v>
      </c>
      <c r="B69" s="2" t="s">
        <v>0</v>
      </c>
      <c r="C69" s="19">
        <v>4333</v>
      </c>
      <c r="D69" s="2" t="s">
        <v>1</v>
      </c>
      <c r="E69" s="44" t="s">
        <v>23</v>
      </c>
      <c r="F69" s="41">
        <f t="shared" si="1"/>
        <v>1100413.4399999999</v>
      </c>
      <c r="G69" s="34">
        <v>818.76</v>
      </c>
      <c r="H69" s="50">
        <v>1344</v>
      </c>
      <c r="I69" s="24" t="s">
        <v>4</v>
      </c>
      <c r="J69" s="5" t="str">
        <f>VLOOKUP(I69,'enero 2023'!$J$3:$K$108,2,FALSE)</f>
        <v>A02001</v>
      </c>
      <c r="K69" s="47" t="str">
        <f>VLOOKUP(J69,CC!$C$2:$D$95,2,FALSE)</f>
        <v>0102</v>
      </c>
      <c r="L69" s="14" t="s">
        <v>44</v>
      </c>
      <c r="M69" s="5" t="str">
        <f>VLOOKUP(L69,'enero 2023'!$M$3:$N$108,2,FALSE)</f>
        <v>AUD</v>
      </c>
      <c r="N69" s="5" t="str">
        <f>VLOOKUP(M69,UN!$C$1:$D$17,2,FALSE)</f>
        <v>01</v>
      </c>
      <c r="O69" s="24" t="s">
        <v>49</v>
      </c>
    </row>
    <row r="70" spans="1:15" x14ac:dyDescent="0.25">
      <c r="A70" s="43">
        <v>45008</v>
      </c>
      <c r="B70" s="2" t="s">
        <v>0</v>
      </c>
      <c r="C70" s="19">
        <v>4333</v>
      </c>
      <c r="D70" s="2" t="s">
        <v>1</v>
      </c>
      <c r="E70" s="44" t="s">
        <v>23</v>
      </c>
      <c r="F70" s="41">
        <f t="shared" si="1"/>
        <v>579682.07999999996</v>
      </c>
      <c r="G70" s="34">
        <v>818.76</v>
      </c>
      <c r="H70" s="50">
        <v>708</v>
      </c>
      <c r="I70" s="24" t="s">
        <v>6</v>
      </c>
      <c r="J70" s="5" t="str">
        <f>VLOOKUP(I70,'enero 2023'!$J$3:$K$108,2,FALSE)</f>
        <v>A03001</v>
      </c>
      <c r="K70" s="47" t="str">
        <f>VLOOKUP(J70,CC!$C$2:$D$95,2,FALSE)</f>
        <v>0103</v>
      </c>
      <c r="L70" s="14" t="s">
        <v>44</v>
      </c>
      <c r="M70" s="5" t="str">
        <f>VLOOKUP(L70,'enero 2023'!$M$3:$N$108,2,FALSE)</f>
        <v>AUD</v>
      </c>
      <c r="N70" s="5" t="str">
        <f>VLOOKUP(M70,UN!$C$1:$D$17,2,FALSE)</f>
        <v>01</v>
      </c>
      <c r="O70" s="24" t="s">
        <v>49</v>
      </c>
    </row>
    <row r="71" spans="1:15" x14ac:dyDescent="0.25">
      <c r="A71" s="43">
        <v>45008</v>
      </c>
      <c r="B71" s="2" t="s">
        <v>0</v>
      </c>
      <c r="C71" s="19">
        <v>4333</v>
      </c>
      <c r="D71" s="2" t="s">
        <v>1</v>
      </c>
      <c r="E71" s="44" t="s">
        <v>23</v>
      </c>
      <c r="F71" s="41">
        <f t="shared" si="1"/>
        <v>366804.47999999998</v>
      </c>
      <c r="G71" s="34">
        <v>818.76</v>
      </c>
      <c r="H71" s="50">
        <v>448</v>
      </c>
      <c r="I71" s="24" t="s">
        <v>7</v>
      </c>
      <c r="J71" s="5" t="str">
        <f>VLOOKUP(I71,'enero 2023'!$J$3:$K$108,2,FALSE)</f>
        <v>A09001</v>
      </c>
      <c r="K71" s="47" t="str">
        <f>VLOOKUP(J71,CC!$C$2:$D$95,2,FALSE)</f>
        <v>0106</v>
      </c>
      <c r="L71" s="14" t="s">
        <v>44</v>
      </c>
      <c r="M71" s="5" t="str">
        <f>VLOOKUP(L71,'enero 2023'!$M$3:$N$108,2,FALSE)</f>
        <v>AUD</v>
      </c>
      <c r="N71" s="5" t="str">
        <f>VLOOKUP(M71,UN!$C$1:$D$17,2,FALSE)</f>
        <v>01</v>
      </c>
      <c r="O71" s="24" t="s">
        <v>49</v>
      </c>
    </row>
    <row r="72" spans="1:15" x14ac:dyDescent="0.25">
      <c r="A72" s="43">
        <v>45008</v>
      </c>
      <c r="B72" s="2" t="s">
        <v>0</v>
      </c>
      <c r="C72" s="19">
        <v>4334</v>
      </c>
      <c r="D72" s="2" t="s">
        <v>1</v>
      </c>
      <c r="E72" s="44" t="s">
        <v>23</v>
      </c>
      <c r="F72" s="41">
        <f t="shared" si="1"/>
        <v>1100413.4399999999</v>
      </c>
      <c r="G72" s="34">
        <v>818.76</v>
      </c>
      <c r="H72" s="23">
        <v>1344</v>
      </c>
      <c r="I72" t="s">
        <v>4</v>
      </c>
      <c r="J72" s="5" t="str">
        <f>VLOOKUP(I72,'enero 2023'!$J$3:$K$108,2,FALSE)</f>
        <v>A02001</v>
      </c>
      <c r="K72" s="47" t="str">
        <f>VLOOKUP(J72,CC!$C$2:$D$95,2,FALSE)</f>
        <v>0102</v>
      </c>
      <c r="L72" s="14" t="s">
        <v>44</v>
      </c>
      <c r="M72" s="5" t="str">
        <f>VLOOKUP(L72,'enero 2023'!$M$3:$N$108,2,FALSE)</f>
        <v>AUD</v>
      </c>
      <c r="N72" s="5" t="str">
        <f>VLOOKUP(M72,UN!$C$1:$D$17,2,FALSE)</f>
        <v>01</v>
      </c>
      <c r="O72" s="24" t="s">
        <v>69</v>
      </c>
    </row>
    <row r="73" spans="1:15" x14ac:dyDescent="0.25">
      <c r="A73" s="43">
        <v>45008</v>
      </c>
      <c r="B73" s="2" t="s">
        <v>0</v>
      </c>
      <c r="C73" s="19">
        <v>4334</v>
      </c>
      <c r="D73" s="2" t="s">
        <v>1</v>
      </c>
      <c r="E73" s="44" t="s">
        <v>23</v>
      </c>
      <c r="F73" s="41">
        <f t="shared" si="1"/>
        <v>579682.07999999996</v>
      </c>
      <c r="G73" s="34">
        <v>818.76</v>
      </c>
      <c r="H73" s="23">
        <v>708</v>
      </c>
      <c r="I73" t="s">
        <v>6</v>
      </c>
      <c r="J73" s="5" t="str">
        <f>VLOOKUP(I73,'enero 2023'!$J$3:$K$108,2,FALSE)</f>
        <v>A03001</v>
      </c>
      <c r="K73" s="47" t="str">
        <f>VLOOKUP(J73,CC!$C$2:$D$95,2,FALSE)</f>
        <v>0103</v>
      </c>
      <c r="L73" s="14" t="s">
        <v>44</v>
      </c>
      <c r="M73" s="5" t="str">
        <f>VLOOKUP(L73,'enero 2023'!$M$3:$N$108,2,FALSE)</f>
        <v>AUD</v>
      </c>
      <c r="N73" s="5" t="str">
        <f>VLOOKUP(M73,UN!$C$1:$D$17,2,FALSE)</f>
        <v>01</v>
      </c>
      <c r="O73" s="24" t="s">
        <v>69</v>
      </c>
    </row>
    <row r="74" spans="1:15" x14ac:dyDescent="0.25">
      <c r="A74" s="43">
        <v>45008</v>
      </c>
      <c r="B74" s="2" t="s">
        <v>0</v>
      </c>
      <c r="C74" s="19">
        <v>4334</v>
      </c>
      <c r="D74" s="2" t="s">
        <v>1</v>
      </c>
      <c r="E74" s="44" t="s">
        <v>23</v>
      </c>
      <c r="F74" s="41">
        <f t="shared" si="1"/>
        <v>366804.47999999998</v>
      </c>
      <c r="G74" s="34">
        <v>818.76</v>
      </c>
      <c r="H74" s="23">
        <v>448</v>
      </c>
      <c r="I74" t="s">
        <v>7</v>
      </c>
      <c r="J74" s="5" t="str">
        <f>VLOOKUP(I74,'enero 2023'!$J$3:$K$108,2,FALSE)</f>
        <v>A09001</v>
      </c>
      <c r="K74" s="47" t="str">
        <f>VLOOKUP(J74,CC!$C$2:$D$95,2,FALSE)</f>
        <v>0106</v>
      </c>
      <c r="L74" s="14" t="s">
        <v>44</v>
      </c>
      <c r="M74" s="5" t="str">
        <f>VLOOKUP(L74,'enero 2023'!$M$3:$N$108,2,FALSE)</f>
        <v>AUD</v>
      </c>
      <c r="N74" s="5" t="str">
        <f>VLOOKUP(M74,UN!$C$1:$D$17,2,FALSE)</f>
        <v>01</v>
      </c>
      <c r="O74" s="24" t="s">
        <v>69</v>
      </c>
    </row>
    <row r="75" spans="1:15" x14ac:dyDescent="0.25">
      <c r="A75" s="43">
        <v>45008</v>
      </c>
      <c r="B75" s="2" t="s">
        <v>0</v>
      </c>
      <c r="C75" s="19">
        <v>4335</v>
      </c>
      <c r="D75" s="2" t="s">
        <v>1</v>
      </c>
      <c r="E75" s="44" t="s">
        <v>11</v>
      </c>
      <c r="F75" s="41">
        <f t="shared" si="1"/>
        <v>875254.44</v>
      </c>
      <c r="G75" s="34">
        <v>818.76</v>
      </c>
      <c r="H75" s="23">
        <v>1069</v>
      </c>
      <c r="I75" t="s">
        <v>4</v>
      </c>
      <c r="J75" s="5" t="str">
        <f>VLOOKUP(I75,'enero 2023'!$J$3:$K$108,2,FALSE)</f>
        <v>A02001</v>
      </c>
      <c r="K75" s="47" t="str">
        <f>VLOOKUP(J75,CC!$C$2:$D$95,2,FALSE)</f>
        <v>0102</v>
      </c>
      <c r="L75" s="14" t="s">
        <v>44</v>
      </c>
      <c r="M75" s="5" t="str">
        <f>VLOOKUP(L75,'enero 2023'!$M$3:$N$108,2,FALSE)</f>
        <v>AUD</v>
      </c>
      <c r="N75" s="5" t="str">
        <f>VLOOKUP(M75,UN!$C$1:$D$17,2,FALSE)</f>
        <v>01</v>
      </c>
      <c r="O75" s="24" t="s">
        <v>49</v>
      </c>
    </row>
    <row r="76" spans="1:15" x14ac:dyDescent="0.25">
      <c r="A76" s="43">
        <v>45008</v>
      </c>
      <c r="B76" s="2" t="s">
        <v>0</v>
      </c>
      <c r="C76" s="19">
        <v>4335</v>
      </c>
      <c r="D76" s="2" t="s">
        <v>1</v>
      </c>
      <c r="E76" s="44" t="s">
        <v>11</v>
      </c>
      <c r="F76" s="41">
        <f t="shared" si="1"/>
        <v>298847.40000000002</v>
      </c>
      <c r="G76" s="34">
        <v>818.76</v>
      </c>
      <c r="H76" s="23">
        <v>365</v>
      </c>
      <c r="I76" t="s">
        <v>6</v>
      </c>
      <c r="J76" s="5" t="str">
        <f>VLOOKUP(I76,'enero 2023'!$J$3:$K$108,2,FALSE)</f>
        <v>A03001</v>
      </c>
      <c r="K76" s="47" t="str">
        <f>VLOOKUP(J76,CC!$C$2:$D$95,2,FALSE)</f>
        <v>0103</v>
      </c>
      <c r="L76" s="14" t="s">
        <v>44</v>
      </c>
      <c r="M76" s="5" t="str">
        <f>VLOOKUP(L76,'enero 2023'!$M$3:$N$108,2,FALSE)</f>
        <v>AUD</v>
      </c>
      <c r="N76" s="5" t="str">
        <f>VLOOKUP(M76,UN!$C$1:$D$17,2,FALSE)</f>
        <v>01</v>
      </c>
      <c r="O76" s="24" t="s">
        <v>49</v>
      </c>
    </row>
    <row r="77" spans="1:15" x14ac:dyDescent="0.25">
      <c r="A77" s="43">
        <v>45008</v>
      </c>
      <c r="B77" s="2" t="s">
        <v>0</v>
      </c>
      <c r="C77" s="19">
        <v>4335</v>
      </c>
      <c r="D77" s="2" t="s">
        <v>1</v>
      </c>
      <c r="E77" s="44" t="s">
        <v>11</v>
      </c>
      <c r="F77" s="41">
        <f t="shared" si="1"/>
        <v>331597.8</v>
      </c>
      <c r="G77" s="34">
        <v>818.76</v>
      </c>
      <c r="H77" s="23">
        <v>405</v>
      </c>
      <c r="I77" t="s">
        <v>7</v>
      </c>
      <c r="J77" s="5" t="str">
        <f>VLOOKUP(I77,'enero 2023'!$J$3:$K$108,2,FALSE)</f>
        <v>A09001</v>
      </c>
      <c r="K77" s="47" t="str">
        <f>VLOOKUP(J77,CC!$C$2:$D$95,2,FALSE)</f>
        <v>0106</v>
      </c>
      <c r="L77" s="14" t="s">
        <v>44</v>
      </c>
      <c r="M77" s="5" t="str">
        <f>VLOOKUP(L77,'enero 2023'!$M$3:$N$108,2,FALSE)</f>
        <v>AUD</v>
      </c>
      <c r="N77" s="5" t="str">
        <f>VLOOKUP(M77,UN!$C$1:$D$17,2,FALSE)</f>
        <v>01</v>
      </c>
      <c r="O77" s="24" t="s">
        <v>49</v>
      </c>
    </row>
    <row r="78" spans="1:15" x14ac:dyDescent="0.25">
      <c r="A78" s="43">
        <v>45008</v>
      </c>
      <c r="B78" s="2" t="s">
        <v>0</v>
      </c>
      <c r="C78" s="19">
        <v>4336</v>
      </c>
      <c r="D78" s="2" t="s">
        <v>1</v>
      </c>
      <c r="E78" s="44" t="s">
        <v>11</v>
      </c>
      <c r="F78" s="41">
        <f t="shared" si="1"/>
        <v>875254.44</v>
      </c>
      <c r="G78" s="34">
        <v>818.76</v>
      </c>
      <c r="H78" s="23">
        <v>1069</v>
      </c>
      <c r="I78" t="s">
        <v>4</v>
      </c>
      <c r="J78" s="5" t="str">
        <f>VLOOKUP(I78,'enero 2023'!$J$3:$K$108,2,FALSE)</f>
        <v>A02001</v>
      </c>
      <c r="K78" s="47" t="str">
        <f>VLOOKUP(J78,CC!$C$2:$D$95,2,FALSE)</f>
        <v>0102</v>
      </c>
      <c r="L78" s="14" t="s">
        <v>44</v>
      </c>
      <c r="M78" s="5" t="str">
        <f>VLOOKUP(L78,'enero 2023'!$M$3:$N$108,2,FALSE)</f>
        <v>AUD</v>
      </c>
      <c r="N78" s="5" t="str">
        <f>VLOOKUP(M78,UN!$C$1:$D$17,2,FALSE)</f>
        <v>01</v>
      </c>
      <c r="O78" s="24" t="s">
        <v>69</v>
      </c>
    </row>
    <row r="79" spans="1:15" x14ac:dyDescent="0.25">
      <c r="A79" s="43">
        <v>45008</v>
      </c>
      <c r="B79" s="2" t="s">
        <v>0</v>
      </c>
      <c r="C79" s="19">
        <v>4336</v>
      </c>
      <c r="D79" s="2" t="s">
        <v>1</v>
      </c>
      <c r="E79" s="44" t="s">
        <v>11</v>
      </c>
      <c r="F79" s="41">
        <f t="shared" si="1"/>
        <v>298847.40000000002</v>
      </c>
      <c r="G79" s="34">
        <v>818.76</v>
      </c>
      <c r="H79" s="23">
        <v>365</v>
      </c>
      <c r="I79" t="s">
        <v>6</v>
      </c>
      <c r="J79" s="5" t="str">
        <f>VLOOKUP(I79,'enero 2023'!$J$3:$K$108,2,FALSE)</f>
        <v>A03001</v>
      </c>
      <c r="K79" s="47" t="str">
        <f>VLOOKUP(J79,CC!$C$2:$D$95,2,FALSE)</f>
        <v>0103</v>
      </c>
      <c r="L79" s="14" t="s">
        <v>44</v>
      </c>
      <c r="M79" s="5" t="str">
        <f>VLOOKUP(L79,'enero 2023'!$M$3:$N$108,2,FALSE)</f>
        <v>AUD</v>
      </c>
      <c r="N79" s="5" t="str">
        <f>VLOOKUP(M79,UN!$C$1:$D$17,2,FALSE)</f>
        <v>01</v>
      </c>
      <c r="O79" s="24" t="s">
        <v>69</v>
      </c>
    </row>
    <row r="80" spans="1:15" x14ac:dyDescent="0.25">
      <c r="A80" s="43">
        <v>45008</v>
      </c>
      <c r="B80" s="2" t="s">
        <v>0</v>
      </c>
      <c r="C80" s="19">
        <v>4336</v>
      </c>
      <c r="D80" s="2" t="s">
        <v>1</v>
      </c>
      <c r="E80" s="44" t="s">
        <v>11</v>
      </c>
      <c r="F80" s="41">
        <f t="shared" si="1"/>
        <v>331597.8</v>
      </c>
      <c r="G80" s="34">
        <v>818.76</v>
      </c>
      <c r="H80" s="23">
        <v>405</v>
      </c>
      <c r="I80" t="s">
        <v>7</v>
      </c>
      <c r="J80" s="5" t="str">
        <f>VLOOKUP(I80,'enero 2023'!$J$3:$K$108,2,FALSE)</f>
        <v>A09001</v>
      </c>
      <c r="K80" s="47" t="str">
        <f>VLOOKUP(J80,CC!$C$2:$D$95,2,FALSE)</f>
        <v>0106</v>
      </c>
      <c r="L80" s="14" t="s">
        <v>44</v>
      </c>
      <c r="M80" s="5" t="str">
        <f>VLOOKUP(L80,'enero 2023'!$M$3:$N$108,2,FALSE)</f>
        <v>AUD</v>
      </c>
      <c r="N80" s="5" t="str">
        <f>VLOOKUP(M80,UN!$C$1:$D$17,2,FALSE)</f>
        <v>01</v>
      </c>
      <c r="O80" s="24" t="s">
        <v>69</v>
      </c>
    </row>
    <row r="81" spans="1:15" x14ac:dyDescent="0.25">
      <c r="A81" s="43">
        <v>45008</v>
      </c>
      <c r="B81" s="2" t="s">
        <v>0</v>
      </c>
      <c r="C81" s="19">
        <v>4337</v>
      </c>
      <c r="D81" s="2" t="s">
        <v>1</v>
      </c>
      <c r="E81" s="44" t="s">
        <v>11</v>
      </c>
      <c r="F81" s="41">
        <f t="shared" si="1"/>
        <v>1657989</v>
      </c>
      <c r="G81" s="34">
        <v>818.76</v>
      </c>
      <c r="H81">
        <v>2025</v>
      </c>
      <c r="I81" t="s">
        <v>12</v>
      </c>
      <c r="J81" s="5" t="str">
        <f>VLOOKUP(I81,'enero 2023'!$J$3:$K$108,2,FALSE)</f>
        <v>A09003</v>
      </c>
      <c r="K81" s="47" t="str">
        <f>VLOOKUP(J81,CC!$C$2:$D$95,2,FALSE)</f>
        <v>0302</v>
      </c>
      <c r="L81" s="14" t="s">
        <v>47</v>
      </c>
      <c r="M81" s="5" t="str">
        <f>VLOOKUP(L81,'enero 2023'!$M$3:$N$108,2,FALSE)</f>
        <v>AVT</v>
      </c>
      <c r="N81" s="5" t="str">
        <f>VLOOKUP(M81,UN!$C$1:$D$17,2,FALSE)</f>
        <v>03</v>
      </c>
      <c r="O81" s="24" t="s">
        <v>49</v>
      </c>
    </row>
    <row r="82" spans="1:15" x14ac:dyDescent="0.25">
      <c r="A82" s="43">
        <v>45008</v>
      </c>
      <c r="B82" s="2" t="s">
        <v>0</v>
      </c>
      <c r="C82" s="19">
        <v>4337</v>
      </c>
      <c r="D82" s="2" t="s">
        <v>1</v>
      </c>
      <c r="E82" s="44" t="s">
        <v>11</v>
      </c>
      <c r="F82" s="41">
        <f t="shared" si="1"/>
        <v>1161001.68</v>
      </c>
      <c r="G82" s="34">
        <v>818.76</v>
      </c>
      <c r="H82">
        <v>1418</v>
      </c>
      <c r="I82" t="s">
        <v>13</v>
      </c>
      <c r="J82" s="5" t="str">
        <f>VLOOKUP(I82,'enero 2023'!$J$3:$K$108,2,FALSE)</f>
        <v>A09002</v>
      </c>
      <c r="K82" s="47" t="str">
        <f>VLOOKUP(J82,CC!$C$2:$D$95,2,FALSE)</f>
        <v>0303</v>
      </c>
      <c r="L82" s="14" t="s">
        <v>47</v>
      </c>
      <c r="M82" s="5" t="str">
        <f>VLOOKUP(L82,'enero 2023'!$M$3:$N$108,2,FALSE)</f>
        <v>AVT</v>
      </c>
      <c r="N82" s="5" t="str">
        <f>VLOOKUP(M82,UN!$C$1:$D$17,2,FALSE)</f>
        <v>03</v>
      </c>
      <c r="O82" s="24" t="s">
        <v>49</v>
      </c>
    </row>
    <row r="83" spans="1:15" x14ac:dyDescent="0.25">
      <c r="A83" s="43">
        <v>45008</v>
      </c>
      <c r="B83" s="2" t="s">
        <v>0</v>
      </c>
      <c r="C83" s="19">
        <v>4338</v>
      </c>
      <c r="D83" s="2" t="s">
        <v>1</v>
      </c>
      <c r="E83" s="44" t="s">
        <v>11</v>
      </c>
      <c r="F83" s="41">
        <f t="shared" si="1"/>
        <v>1657989</v>
      </c>
      <c r="G83" s="34">
        <v>818.76</v>
      </c>
      <c r="H83">
        <v>2025</v>
      </c>
      <c r="I83" t="s">
        <v>12</v>
      </c>
      <c r="J83" s="5" t="str">
        <f>VLOOKUP(I83,'enero 2023'!$J$3:$K$108,2,FALSE)</f>
        <v>A09003</v>
      </c>
      <c r="K83" s="47" t="str">
        <f>VLOOKUP(J83,CC!$C$2:$D$95,2,FALSE)</f>
        <v>0302</v>
      </c>
      <c r="L83" s="14" t="s">
        <v>47</v>
      </c>
      <c r="M83" s="5" t="str">
        <f>VLOOKUP(L83,'enero 2023'!$M$3:$N$108,2,FALSE)</f>
        <v>AVT</v>
      </c>
      <c r="N83" s="5" t="str">
        <f>VLOOKUP(M83,UN!$C$1:$D$17,2,FALSE)</f>
        <v>03</v>
      </c>
      <c r="O83" s="24" t="s">
        <v>69</v>
      </c>
    </row>
    <row r="84" spans="1:15" x14ac:dyDescent="0.25">
      <c r="A84" s="43">
        <v>45008</v>
      </c>
      <c r="B84" s="2" t="s">
        <v>0</v>
      </c>
      <c r="C84" s="19">
        <v>4338</v>
      </c>
      <c r="D84" s="2" t="s">
        <v>1</v>
      </c>
      <c r="E84" s="44" t="s">
        <v>11</v>
      </c>
      <c r="F84" s="41">
        <f t="shared" si="1"/>
        <v>1161001.68</v>
      </c>
      <c r="G84" s="34">
        <v>818.76</v>
      </c>
      <c r="H84">
        <v>1418</v>
      </c>
      <c r="I84" t="s">
        <v>13</v>
      </c>
      <c r="J84" s="5" t="str">
        <f>VLOOKUP(I84,'enero 2023'!$J$3:$K$108,2,FALSE)</f>
        <v>A09002</v>
      </c>
      <c r="K84" s="47" t="str">
        <f>VLOOKUP(J84,CC!$C$2:$D$95,2,FALSE)</f>
        <v>0303</v>
      </c>
      <c r="L84" s="14" t="s">
        <v>47</v>
      </c>
      <c r="M84" s="5" t="str">
        <f>VLOOKUP(L84,'enero 2023'!$M$3:$N$108,2,FALSE)</f>
        <v>AVT</v>
      </c>
      <c r="N84" s="5" t="str">
        <f>VLOOKUP(M84,UN!$C$1:$D$17,2,FALSE)</f>
        <v>03</v>
      </c>
      <c r="O84" s="24" t="s">
        <v>69</v>
      </c>
    </row>
    <row r="85" spans="1:15" x14ac:dyDescent="0.25">
      <c r="A85" s="43">
        <v>45008</v>
      </c>
      <c r="B85" s="2" t="s">
        <v>0</v>
      </c>
      <c r="C85" s="19">
        <v>4339</v>
      </c>
      <c r="D85" s="2" t="s">
        <v>54</v>
      </c>
      <c r="E85" s="44" t="s">
        <v>11</v>
      </c>
      <c r="F85" s="41">
        <f t="shared" si="1"/>
        <v>397917.36</v>
      </c>
      <c r="G85" s="34">
        <v>818.76</v>
      </c>
      <c r="H85" s="23">
        <v>486</v>
      </c>
      <c r="I85" t="s">
        <v>4</v>
      </c>
      <c r="J85" s="5" t="str">
        <f>VLOOKUP(I85,'enero 2023'!$J$3:$K$108,2,FALSE)</f>
        <v>A02001</v>
      </c>
      <c r="K85" s="47" t="str">
        <f>VLOOKUP(J85,CC!$C$2:$D$95,2,FALSE)</f>
        <v>0102</v>
      </c>
      <c r="L85" s="14" t="s">
        <v>44</v>
      </c>
      <c r="M85" s="5" t="str">
        <f>VLOOKUP(L85,'enero 2023'!$M$3:$N$108,2,FALSE)</f>
        <v>AUD</v>
      </c>
      <c r="N85" s="5" t="str">
        <f>VLOOKUP(M85,UN!$C$1:$D$17,2,FALSE)</f>
        <v>01</v>
      </c>
      <c r="O85" s="24" t="s">
        <v>49</v>
      </c>
    </row>
    <row r="86" spans="1:15" x14ac:dyDescent="0.25">
      <c r="A86" s="43">
        <v>45008</v>
      </c>
      <c r="B86" s="2" t="s">
        <v>0</v>
      </c>
      <c r="C86" s="19">
        <v>4339</v>
      </c>
      <c r="D86" s="2" t="s">
        <v>54</v>
      </c>
      <c r="E86" s="44" t="s">
        <v>11</v>
      </c>
      <c r="F86" s="41">
        <f t="shared" si="1"/>
        <v>49944.36</v>
      </c>
      <c r="G86" s="34">
        <v>818.76</v>
      </c>
      <c r="H86" s="23">
        <v>61</v>
      </c>
      <c r="I86" t="s">
        <v>6</v>
      </c>
      <c r="J86" s="5" t="str">
        <f>VLOOKUP(I86,'enero 2023'!$J$3:$K$108,2,FALSE)</f>
        <v>A03001</v>
      </c>
      <c r="K86" s="47" t="str">
        <f>VLOOKUP(J86,CC!$C$2:$D$95,2,FALSE)</f>
        <v>0103</v>
      </c>
      <c r="L86" s="14" t="s">
        <v>44</v>
      </c>
      <c r="M86" s="5" t="str">
        <f>VLOOKUP(L86,'enero 2023'!$M$3:$N$108,2,FALSE)</f>
        <v>AUD</v>
      </c>
      <c r="N86" s="5" t="str">
        <f>VLOOKUP(M86,UN!$C$1:$D$17,2,FALSE)</f>
        <v>01</v>
      </c>
      <c r="O86" s="24" t="s">
        <v>49</v>
      </c>
    </row>
    <row r="87" spans="1:15" x14ac:dyDescent="0.25">
      <c r="A87" s="43">
        <v>45008</v>
      </c>
      <c r="B87" s="2" t="s">
        <v>0</v>
      </c>
      <c r="C87" s="19">
        <v>4339</v>
      </c>
      <c r="D87" s="2" t="s">
        <v>54</v>
      </c>
      <c r="E87" s="44" t="s">
        <v>11</v>
      </c>
      <c r="F87" s="41">
        <f t="shared" si="1"/>
        <v>331597.8</v>
      </c>
      <c r="G87" s="34">
        <v>818.76</v>
      </c>
      <c r="H87" s="23">
        <v>405</v>
      </c>
      <c r="I87" t="s">
        <v>7</v>
      </c>
      <c r="J87" s="5" t="str">
        <f>VLOOKUP(I87,'enero 2023'!$J$3:$K$108,2,FALSE)</f>
        <v>A09001</v>
      </c>
      <c r="K87" s="47" t="str">
        <f>VLOOKUP(J87,CC!$C$2:$D$95,2,FALSE)</f>
        <v>0106</v>
      </c>
      <c r="L87" s="14" t="s">
        <v>44</v>
      </c>
      <c r="M87" s="5" t="str">
        <f>VLOOKUP(L87,'enero 2023'!$M$3:$N$108,2,FALSE)</f>
        <v>AUD</v>
      </c>
      <c r="N87" s="5" t="str">
        <f>VLOOKUP(M87,UN!$C$1:$D$17,2,FALSE)</f>
        <v>01</v>
      </c>
      <c r="O87" s="24" t="s">
        <v>49</v>
      </c>
    </row>
    <row r="88" spans="1:15" x14ac:dyDescent="0.25">
      <c r="A88" s="43">
        <v>45008</v>
      </c>
      <c r="B88" s="2" t="s">
        <v>0</v>
      </c>
      <c r="C88" s="19">
        <v>4340</v>
      </c>
      <c r="D88" s="2" t="s">
        <v>54</v>
      </c>
      <c r="E88" s="44" t="s">
        <v>11</v>
      </c>
      <c r="F88" s="41">
        <f t="shared" si="1"/>
        <v>397917.36</v>
      </c>
      <c r="G88" s="34">
        <v>818.76</v>
      </c>
      <c r="H88" s="23">
        <v>486</v>
      </c>
      <c r="I88" t="s">
        <v>4</v>
      </c>
      <c r="J88" s="5" t="str">
        <f>VLOOKUP(I88,'enero 2023'!$J$3:$K$108,2,FALSE)</f>
        <v>A02001</v>
      </c>
      <c r="K88" s="47" t="str">
        <f>VLOOKUP(J88,CC!$C$2:$D$95,2,FALSE)</f>
        <v>0102</v>
      </c>
      <c r="L88" s="14" t="s">
        <v>44</v>
      </c>
      <c r="M88" s="5" t="str">
        <f>VLOOKUP(L88,'enero 2023'!$M$3:$N$108,2,FALSE)</f>
        <v>AUD</v>
      </c>
      <c r="N88" s="5" t="str">
        <f>VLOOKUP(M88,UN!$C$1:$D$17,2,FALSE)</f>
        <v>01</v>
      </c>
      <c r="O88" s="24" t="s">
        <v>69</v>
      </c>
    </row>
    <row r="89" spans="1:15" x14ac:dyDescent="0.25">
      <c r="A89" s="43">
        <v>45008</v>
      </c>
      <c r="B89" s="2" t="s">
        <v>0</v>
      </c>
      <c r="C89" s="19">
        <v>4340</v>
      </c>
      <c r="D89" s="2" t="s">
        <v>54</v>
      </c>
      <c r="E89" s="44" t="s">
        <v>11</v>
      </c>
      <c r="F89" s="41">
        <f t="shared" si="1"/>
        <v>49944.36</v>
      </c>
      <c r="G89" s="34">
        <v>818.76</v>
      </c>
      <c r="H89" s="23">
        <v>61</v>
      </c>
      <c r="I89" t="s">
        <v>6</v>
      </c>
      <c r="J89" s="5" t="str">
        <f>VLOOKUP(I89,'enero 2023'!$J$3:$K$108,2,FALSE)</f>
        <v>A03001</v>
      </c>
      <c r="K89" s="47" t="str">
        <f>VLOOKUP(J89,CC!$C$2:$D$95,2,FALSE)</f>
        <v>0103</v>
      </c>
      <c r="L89" s="14" t="s">
        <v>44</v>
      </c>
      <c r="M89" s="5" t="str">
        <f>VLOOKUP(L89,'enero 2023'!$M$3:$N$108,2,FALSE)</f>
        <v>AUD</v>
      </c>
      <c r="N89" s="5" t="str">
        <f>VLOOKUP(M89,UN!$C$1:$D$17,2,FALSE)</f>
        <v>01</v>
      </c>
      <c r="O89" s="24" t="s">
        <v>69</v>
      </c>
    </row>
    <row r="90" spans="1:15" x14ac:dyDescent="0.25">
      <c r="A90" s="43">
        <v>45008</v>
      </c>
      <c r="B90" s="2" t="s">
        <v>0</v>
      </c>
      <c r="C90" s="19">
        <v>4340</v>
      </c>
      <c r="D90" s="2" t="s">
        <v>54</v>
      </c>
      <c r="E90" s="44" t="s">
        <v>11</v>
      </c>
      <c r="F90" s="41">
        <f t="shared" si="1"/>
        <v>331597.8</v>
      </c>
      <c r="G90" s="34">
        <v>818.76</v>
      </c>
      <c r="H90" s="23">
        <v>405</v>
      </c>
      <c r="I90" t="s">
        <v>7</v>
      </c>
      <c r="J90" s="5" t="str">
        <f>VLOOKUP(I90,'enero 2023'!$J$3:$K$108,2,FALSE)</f>
        <v>A09001</v>
      </c>
      <c r="K90" s="47" t="str">
        <f>VLOOKUP(J90,CC!$C$2:$D$95,2,FALSE)</f>
        <v>0106</v>
      </c>
      <c r="L90" s="14" t="s">
        <v>44</v>
      </c>
      <c r="M90" s="5" t="str">
        <f>VLOOKUP(L90,'enero 2023'!$M$3:$N$108,2,FALSE)</f>
        <v>AUD</v>
      </c>
      <c r="N90" s="5" t="str">
        <f>VLOOKUP(M90,UN!$C$1:$D$17,2,FALSE)</f>
        <v>01</v>
      </c>
      <c r="O90" s="24" t="s">
        <v>69</v>
      </c>
    </row>
    <row r="91" spans="1:15" x14ac:dyDescent="0.25">
      <c r="A91" s="43">
        <v>45008</v>
      </c>
      <c r="B91" s="2" t="s">
        <v>0</v>
      </c>
      <c r="C91" s="19">
        <v>4341</v>
      </c>
      <c r="D91" s="2" t="s">
        <v>54</v>
      </c>
      <c r="E91" s="44" t="s">
        <v>11</v>
      </c>
      <c r="F91" s="41">
        <f t="shared" si="1"/>
        <v>1105326</v>
      </c>
      <c r="G91" s="34">
        <v>818.76</v>
      </c>
      <c r="H91">
        <v>1350</v>
      </c>
      <c r="I91" t="s">
        <v>12</v>
      </c>
      <c r="J91" s="5" t="str">
        <f>VLOOKUP(I91,'enero 2023'!$J$3:$K$108,2,FALSE)</f>
        <v>A09003</v>
      </c>
      <c r="K91" s="47" t="str">
        <f>VLOOKUP(J91,CC!$C$2:$D$95,2,FALSE)</f>
        <v>0302</v>
      </c>
      <c r="L91" s="14" t="s">
        <v>47</v>
      </c>
      <c r="M91" s="5" t="str">
        <f>VLOOKUP(L91,'enero 2023'!$M$3:$N$108,2,FALSE)</f>
        <v>AVT</v>
      </c>
      <c r="N91" s="5" t="str">
        <f>VLOOKUP(M91,UN!$C$1:$D$17,2,FALSE)</f>
        <v>03</v>
      </c>
      <c r="O91" s="24" t="s">
        <v>49</v>
      </c>
    </row>
    <row r="92" spans="1:15" x14ac:dyDescent="0.25">
      <c r="A92" s="43">
        <v>45008</v>
      </c>
      <c r="B92" s="2" t="s">
        <v>0</v>
      </c>
      <c r="C92" s="19">
        <v>4341</v>
      </c>
      <c r="D92" s="2" t="s">
        <v>54</v>
      </c>
      <c r="E92" s="44" t="s">
        <v>11</v>
      </c>
      <c r="F92" s="41">
        <f t="shared" si="1"/>
        <v>607519.92000000004</v>
      </c>
      <c r="G92" s="34">
        <v>818.76</v>
      </c>
      <c r="H92">
        <v>742</v>
      </c>
      <c r="I92" t="s">
        <v>13</v>
      </c>
      <c r="J92" s="5" t="str">
        <f>VLOOKUP(I92,'enero 2023'!$J$3:$K$108,2,FALSE)</f>
        <v>A09002</v>
      </c>
      <c r="K92" s="47" t="str">
        <f>VLOOKUP(J92,CC!$C$2:$D$95,2,FALSE)</f>
        <v>0303</v>
      </c>
      <c r="L92" s="14" t="s">
        <v>47</v>
      </c>
      <c r="M92" s="5" t="str">
        <f>VLOOKUP(L92,'enero 2023'!$M$3:$N$108,2,FALSE)</f>
        <v>AVT</v>
      </c>
      <c r="N92" s="5" t="str">
        <f>VLOOKUP(M92,UN!$C$1:$D$17,2,FALSE)</f>
        <v>03</v>
      </c>
      <c r="O92" s="24" t="s">
        <v>49</v>
      </c>
    </row>
    <row r="93" spans="1:15" x14ac:dyDescent="0.25">
      <c r="A93" s="43">
        <v>45008</v>
      </c>
      <c r="B93" s="2" t="s">
        <v>0</v>
      </c>
      <c r="C93" s="19">
        <v>4342</v>
      </c>
      <c r="D93" s="2" t="s">
        <v>54</v>
      </c>
      <c r="E93" s="44" t="s">
        <v>11</v>
      </c>
      <c r="F93" s="41">
        <f t="shared" si="1"/>
        <v>1105326</v>
      </c>
      <c r="G93" s="34">
        <v>818.76</v>
      </c>
      <c r="H93">
        <v>1350</v>
      </c>
      <c r="I93" t="s">
        <v>12</v>
      </c>
      <c r="J93" s="5" t="str">
        <f>VLOOKUP(I93,'enero 2023'!$J$3:$K$108,2,FALSE)</f>
        <v>A09003</v>
      </c>
      <c r="K93" s="47" t="str">
        <f>VLOOKUP(J93,CC!$C$2:$D$95,2,FALSE)</f>
        <v>0302</v>
      </c>
      <c r="L93" s="14" t="s">
        <v>47</v>
      </c>
      <c r="M93" s="5" t="str">
        <f>VLOOKUP(L93,'enero 2023'!$M$3:$N$108,2,FALSE)</f>
        <v>AVT</v>
      </c>
      <c r="N93" s="5" t="str">
        <f>VLOOKUP(M93,UN!$C$1:$D$17,2,FALSE)</f>
        <v>03</v>
      </c>
      <c r="O93" s="24" t="s">
        <v>69</v>
      </c>
    </row>
    <row r="94" spans="1:15" x14ac:dyDescent="0.25">
      <c r="A94" s="43">
        <v>45008</v>
      </c>
      <c r="B94" s="2" t="s">
        <v>0</v>
      </c>
      <c r="C94" s="19">
        <v>4342</v>
      </c>
      <c r="D94" s="2" t="s">
        <v>54</v>
      </c>
      <c r="E94" s="44" t="s">
        <v>11</v>
      </c>
      <c r="F94" s="41">
        <f t="shared" si="1"/>
        <v>607519.92000000004</v>
      </c>
      <c r="G94" s="34">
        <v>818.76</v>
      </c>
      <c r="H94">
        <v>742</v>
      </c>
      <c r="I94" t="s">
        <v>13</v>
      </c>
      <c r="J94" s="5" t="str">
        <f>VLOOKUP(I94,'enero 2023'!$J$3:$K$108,2,FALSE)</f>
        <v>A09002</v>
      </c>
      <c r="K94" s="47" t="str">
        <f>VLOOKUP(J94,CC!$C$2:$D$95,2,FALSE)</f>
        <v>0303</v>
      </c>
      <c r="L94" s="14" t="s">
        <v>47</v>
      </c>
      <c r="M94" s="5" t="str">
        <f>VLOOKUP(L94,'enero 2023'!$M$3:$N$108,2,FALSE)</f>
        <v>AVT</v>
      </c>
      <c r="N94" s="5" t="str">
        <f>VLOOKUP(M94,UN!$C$1:$D$17,2,FALSE)</f>
        <v>03</v>
      </c>
      <c r="O94" s="24" t="s">
        <v>69</v>
      </c>
    </row>
    <row r="95" spans="1:15" x14ac:dyDescent="0.25">
      <c r="A95" s="43">
        <v>45012</v>
      </c>
      <c r="B95" s="2" t="s">
        <v>0</v>
      </c>
      <c r="C95" s="19">
        <v>4343</v>
      </c>
      <c r="D95" s="18" t="s">
        <v>1</v>
      </c>
      <c r="E95" t="s">
        <v>50</v>
      </c>
      <c r="F95" s="41">
        <f t="shared" si="1"/>
        <v>1576298.2770400001</v>
      </c>
      <c r="G95" s="22">
        <v>811.48</v>
      </c>
      <c r="H95" s="23">
        <v>1942.498</v>
      </c>
      <c r="I95" t="s">
        <v>4</v>
      </c>
      <c r="J95" s="5" t="str">
        <f>VLOOKUP(I95,'enero 2023'!$J$3:$K$108,2,FALSE)</f>
        <v>A02001</v>
      </c>
      <c r="K95" s="47" t="str">
        <f>VLOOKUP(J95,CC!$C$2:$D$95,2,FALSE)</f>
        <v>0102</v>
      </c>
      <c r="L95" s="14" t="s">
        <v>44</v>
      </c>
      <c r="M95" s="5" t="str">
        <f>VLOOKUP(L95,'enero 2023'!$M$3:$N$108,2,FALSE)</f>
        <v>AUD</v>
      </c>
      <c r="N95" s="5" t="str">
        <f>VLOOKUP(M95,UN!$C$1:$D$17,2,FALSE)</f>
        <v>01</v>
      </c>
      <c r="O95" s="18" t="s">
        <v>69</v>
      </c>
    </row>
    <row r="96" spans="1:15" x14ac:dyDescent="0.25">
      <c r="A96" s="43">
        <v>45012</v>
      </c>
      <c r="B96" s="2" t="s">
        <v>0</v>
      </c>
      <c r="C96" s="19">
        <v>4343</v>
      </c>
      <c r="D96" s="18" t="s">
        <v>1</v>
      </c>
      <c r="E96" t="s">
        <v>50</v>
      </c>
      <c r="F96" s="41">
        <f t="shared" si="1"/>
        <v>437795.08295999997</v>
      </c>
      <c r="G96" s="22">
        <v>811.48</v>
      </c>
      <c r="H96" s="23">
        <v>539.50199999999995</v>
      </c>
      <c r="I96" t="s">
        <v>7</v>
      </c>
      <c r="J96" s="5" t="str">
        <f>VLOOKUP(I96,'enero 2023'!$J$3:$K$108,2,FALSE)</f>
        <v>A09001</v>
      </c>
      <c r="K96" s="47" t="str">
        <f>VLOOKUP(J96,CC!$C$2:$D$95,2,FALSE)</f>
        <v>0106</v>
      </c>
      <c r="L96" s="14" t="s">
        <v>44</v>
      </c>
      <c r="M96" s="5" t="str">
        <f>VLOOKUP(L96,'enero 2023'!$M$3:$N$108,2,FALSE)</f>
        <v>AUD</v>
      </c>
      <c r="N96" s="5" t="str">
        <f>VLOOKUP(M96,UN!$C$1:$D$17,2,FALSE)</f>
        <v>01</v>
      </c>
      <c r="O96" s="18" t="s">
        <v>69</v>
      </c>
    </row>
    <row r="97" spans="1:15" x14ac:dyDescent="0.25">
      <c r="A97" s="43">
        <v>45012</v>
      </c>
      <c r="B97" s="2" t="s">
        <v>0</v>
      </c>
      <c r="C97" s="19">
        <v>4344</v>
      </c>
      <c r="D97" s="18" t="s">
        <v>51</v>
      </c>
      <c r="E97" t="s">
        <v>50</v>
      </c>
      <c r="F97" s="41">
        <f t="shared" si="1"/>
        <v>1096544.8092</v>
      </c>
      <c r="G97" s="22">
        <v>811.48</v>
      </c>
      <c r="H97" s="23">
        <v>1351.29</v>
      </c>
      <c r="I97" t="s">
        <v>4</v>
      </c>
      <c r="J97" s="5" t="str">
        <f>VLOOKUP(I97,'enero 2023'!$J$3:$K$108,2,FALSE)</f>
        <v>A02001</v>
      </c>
      <c r="K97" s="47" t="str">
        <f>VLOOKUP(J97,CC!$C$2:$D$95,2,FALSE)</f>
        <v>0102</v>
      </c>
      <c r="L97" s="14" t="s">
        <v>44</v>
      </c>
      <c r="M97" s="5" t="str">
        <f>VLOOKUP(L97,'enero 2023'!$M$3:$N$108,2,FALSE)</f>
        <v>AUD</v>
      </c>
      <c r="N97" s="5" t="str">
        <f>VLOOKUP(M97,UN!$C$1:$D$17,2,FALSE)</f>
        <v>01</v>
      </c>
      <c r="O97" s="18" t="s">
        <v>69</v>
      </c>
    </row>
    <row r="98" spans="1:15" x14ac:dyDescent="0.25">
      <c r="A98" s="43">
        <v>45012</v>
      </c>
      <c r="B98" s="2" t="s">
        <v>0</v>
      </c>
      <c r="C98" s="19">
        <v>4344</v>
      </c>
      <c r="D98" s="18" t="s">
        <v>51</v>
      </c>
      <c r="E98" t="s">
        <v>50</v>
      </c>
      <c r="F98" s="41">
        <f t="shared" si="1"/>
        <v>171335.8872</v>
      </c>
      <c r="G98" s="22">
        <v>811.48</v>
      </c>
      <c r="H98" s="23">
        <v>211.14</v>
      </c>
      <c r="I98" t="s">
        <v>6</v>
      </c>
      <c r="J98" s="5" t="str">
        <f>VLOOKUP(I98,'enero 2023'!$J$3:$K$108,2,FALSE)</f>
        <v>A03001</v>
      </c>
      <c r="K98" s="47" t="str">
        <f>VLOOKUP(J98,CC!$C$2:$D$95,2,FALSE)</f>
        <v>0103</v>
      </c>
      <c r="L98" s="14" t="s">
        <v>44</v>
      </c>
      <c r="M98" s="5" t="str">
        <f>VLOOKUP(L98,'enero 2023'!$M$3:$N$108,2,FALSE)</f>
        <v>AUD</v>
      </c>
      <c r="N98" s="5" t="str">
        <f>VLOOKUP(M98,UN!$C$1:$D$17,2,FALSE)</f>
        <v>01</v>
      </c>
      <c r="O98" s="18" t="s">
        <v>69</v>
      </c>
    </row>
    <row r="99" spans="1:15" x14ac:dyDescent="0.25">
      <c r="A99" s="43">
        <v>45012</v>
      </c>
      <c r="B99" s="2" t="s">
        <v>0</v>
      </c>
      <c r="C99" s="19">
        <v>4344</v>
      </c>
      <c r="D99" s="18" t="s">
        <v>51</v>
      </c>
      <c r="E99" t="s">
        <v>50</v>
      </c>
      <c r="F99" s="41">
        <f t="shared" si="1"/>
        <v>285559.81199999998</v>
      </c>
      <c r="G99" s="22">
        <v>811.48</v>
      </c>
      <c r="H99" s="23">
        <v>351.9</v>
      </c>
      <c r="I99" t="s">
        <v>7</v>
      </c>
      <c r="J99" s="5" t="str">
        <f>VLOOKUP(I99,'enero 2023'!$J$3:$K$108,2,FALSE)</f>
        <v>A09001</v>
      </c>
      <c r="K99" s="47" t="str">
        <f>VLOOKUP(J99,CC!$C$2:$D$95,2,FALSE)</f>
        <v>0106</v>
      </c>
      <c r="L99" s="14" t="s">
        <v>44</v>
      </c>
      <c r="M99" s="5" t="str">
        <f>VLOOKUP(L99,'enero 2023'!$M$3:$N$108,2,FALSE)</f>
        <v>AUD</v>
      </c>
      <c r="N99" s="5" t="str">
        <f>VLOOKUP(M99,UN!$C$1:$D$17,2,FALSE)</f>
        <v>01</v>
      </c>
      <c r="O99" s="18" t="s">
        <v>69</v>
      </c>
    </row>
    <row r="100" spans="1:15" x14ac:dyDescent="0.25">
      <c r="A100" s="43">
        <v>45012</v>
      </c>
      <c r="B100" s="2" t="s">
        <v>0</v>
      </c>
      <c r="C100" s="19">
        <v>4345</v>
      </c>
      <c r="D100" t="s">
        <v>54</v>
      </c>
      <c r="E100" t="s">
        <v>50</v>
      </c>
      <c r="F100" s="41">
        <f t="shared" si="1"/>
        <v>1439221.45248</v>
      </c>
      <c r="G100" s="22">
        <v>811.48</v>
      </c>
      <c r="H100" s="23">
        <v>1773.576</v>
      </c>
      <c r="I100" t="s">
        <v>4</v>
      </c>
      <c r="J100" s="5" t="str">
        <f>VLOOKUP(I100,'enero 2023'!$J$3:$K$108,2,FALSE)</f>
        <v>A02001</v>
      </c>
      <c r="K100" s="47" t="str">
        <f>VLOOKUP(J100,CC!$C$2:$D$95,2,FALSE)</f>
        <v>0102</v>
      </c>
      <c r="L100" s="14" t="s">
        <v>44</v>
      </c>
      <c r="M100" s="5" t="str">
        <f>VLOOKUP(L100,'enero 2023'!$M$3:$N$108,2,FALSE)</f>
        <v>AUD</v>
      </c>
      <c r="N100" s="5" t="str">
        <f>VLOOKUP(M100,UN!$C$1:$D$17,2,FALSE)</f>
        <v>01</v>
      </c>
      <c r="O100" s="18" t="s">
        <v>69</v>
      </c>
    </row>
    <row r="101" spans="1:15" x14ac:dyDescent="0.25">
      <c r="A101" s="43">
        <v>45012</v>
      </c>
      <c r="B101" s="2" t="s">
        <v>0</v>
      </c>
      <c r="C101" s="19">
        <v>4345</v>
      </c>
      <c r="D101" t="s">
        <v>54</v>
      </c>
      <c r="E101" t="s">
        <v>50</v>
      </c>
      <c r="F101" s="41">
        <f t="shared" si="1"/>
        <v>328964.25423999998</v>
      </c>
      <c r="G101" s="22">
        <v>811.48</v>
      </c>
      <c r="H101" s="23">
        <v>405.38799999999998</v>
      </c>
      <c r="I101" t="s">
        <v>6</v>
      </c>
      <c r="J101" s="5" t="str">
        <f>VLOOKUP(I101,'enero 2023'!$J$3:$K$108,2,FALSE)</f>
        <v>A03001</v>
      </c>
      <c r="K101" s="47" t="str">
        <f>VLOOKUP(J101,CC!$C$2:$D$95,2,FALSE)</f>
        <v>0103</v>
      </c>
      <c r="L101" s="14" t="s">
        <v>44</v>
      </c>
      <c r="M101" s="5" t="str">
        <f>VLOOKUP(L101,'enero 2023'!$M$3:$N$108,2,FALSE)</f>
        <v>AUD</v>
      </c>
      <c r="N101" s="5" t="str">
        <f>VLOOKUP(M101,UN!$C$1:$D$17,2,FALSE)</f>
        <v>01</v>
      </c>
      <c r="O101" s="18" t="s">
        <v>69</v>
      </c>
    </row>
    <row r="102" spans="1:15" x14ac:dyDescent="0.25">
      <c r="A102" s="43">
        <v>45012</v>
      </c>
      <c r="B102" s="2" t="s">
        <v>0</v>
      </c>
      <c r="C102" s="19">
        <v>4345</v>
      </c>
      <c r="D102" t="s">
        <v>54</v>
      </c>
      <c r="E102" t="s">
        <v>50</v>
      </c>
      <c r="F102" s="41">
        <f t="shared" si="1"/>
        <v>285532.22168000002</v>
      </c>
      <c r="G102" s="22">
        <v>811.48</v>
      </c>
      <c r="H102" s="23">
        <v>351.86599999999999</v>
      </c>
      <c r="I102" t="s">
        <v>7</v>
      </c>
      <c r="J102" s="5" t="str">
        <f>VLOOKUP(I102,'enero 2023'!$J$3:$K$108,2,FALSE)</f>
        <v>A09001</v>
      </c>
      <c r="K102" s="47" t="str">
        <f>VLOOKUP(J102,CC!$C$2:$D$95,2,FALSE)</f>
        <v>0106</v>
      </c>
      <c r="L102" s="14" t="s">
        <v>44</v>
      </c>
      <c r="M102" s="5" t="str">
        <f>VLOOKUP(L102,'enero 2023'!$M$3:$N$108,2,FALSE)</f>
        <v>AUD</v>
      </c>
      <c r="N102" s="5" t="str">
        <f>VLOOKUP(M102,UN!$C$1:$D$17,2,FALSE)</f>
        <v>01</v>
      </c>
      <c r="O102" s="18" t="s">
        <v>69</v>
      </c>
    </row>
    <row r="103" spans="1:15" x14ac:dyDescent="0.25">
      <c r="A103" s="43">
        <v>45012</v>
      </c>
      <c r="B103" s="2" t="s">
        <v>0</v>
      </c>
      <c r="C103" s="19">
        <v>4346</v>
      </c>
      <c r="D103" t="s">
        <v>55</v>
      </c>
      <c r="E103" t="s">
        <v>50</v>
      </c>
      <c r="F103" s="41">
        <f t="shared" si="1"/>
        <v>1233618.38784</v>
      </c>
      <c r="G103" s="22">
        <v>811.48</v>
      </c>
      <c r="H103" s="23">
        <v>1520.2080000000001</v>
      </c>
      <c r="I103" t="s">
        <v>4</v>
      </c>
      <c r="J103" s="5" t="str">
        <f>VLOOKUP(I103,'enero 2023'!$J$3:$K$108,2,FALSE)</f>
        <v>A02001</v>
      </c>
      <c r="K103" s="47" t="str">
        <f>VLOOKUP(J103,CC!$C$2:$D$95,2,FALSE)</f>
        <v>0102</v>
      </c>
      <c r="L103" s="14" t="s">
        <v>44</v>
      </c>
      <c r="M103" s="5" t="str">
        <f>VLOOKUP(L103,'enero 2023'!$M$3:$N$108,2,FALSE)</f>
        <v>AUD</v>
      </c>
      <c r="N103" s="5" t="str">
        <f>VLOOKUP(M103,UN!$C$1:$D$17,2,FALSE)</f>
        <v>01</v>
      </c>
      <c r="O103" s="18" t="s">
        <v>69</v>
      </c>
    </row>
    <row r="104" spans="1:15" x14ac:dyDescent="0.25">
      <c r="A104" s="43">
        <v>45012</v>
      </c>
      <c r="B104" s="2" t="s">
        <v>0</v>
      </c>
      <c r="C104" s="19">
        <v>4346</v>
      </c>
      <c r="D104" t="s">
        <v>55</v>
      </c>
      <c r="E104" t="s">
        <v>50</v>
      </c>
      <c r="F104" s="41">
        <f t="shared" si="1"/>
        <v>157629.01622399999</v>
      </c>
      <c r="G104" s="22">
        <v>811.48</v>
      </c>
      <c r="H104" s="23">
        <v>194.24879999999999</v>
      </c>
      <c r="I104" t="s">
        <v>6</v>
      </c>
      <c r="J104" s="5" t="str">
        <f>VLOOKUP(I104,'enero 2023'!$J$3:$K$108,2,FALSE)</f>
        <v>A03001</v>
      </c>
      <c r="K104" s="47" t="str">
        <f>VLOOKUP(J104,CC!$C$2:$D$95,2,FALSE)</f>
        <v>0103</v>
      </c>
      <c r="L104" s="14" t="s">
        <v>44</v>
      </c>
      <c r="M104" s="5" t="str">
        <f>VLOOKUP(L104,'enero 2023'!$M$3:$N$108,2,FALSE)</f>
        <v>AUD</v>
      </c>
      <c r="N104" s="5" t="str">
        <f>VLOOKUP(M104,UN!$C$1:$D$17,2,FALSE)</f>
        <v>01</v>
      </c>
      <c r="O104" s="18" t="s">
        <v>69</v>
      </c>
    </row>
    <row r="105" spans="1:15" x14ac:dyDescent="0.25">
      <c r="A105" s="43">
        <v>45012</v>
      </c>
      <c r="B105" s="18" t="s">
        <v>0</v>
      </c>
      <c r="C105" s="19">
        <v>4346</v>
      </c>
      <c r="D105" t="s">
        <v>55</v>
      </c>
      <c r="E105" t="s">
        <v>50</v>
      </c>
      <c r="F105" s="41">
        <f t="shared" si="1"/>
        <v>285537.90204000002</v>
      </c>
      <c r="G105" s="22">
        <v>811.48</v>
      </c>
      <c r="H105" s="23">
        <v>351.87299999999999</v>
      </c>
      <c r="I105" t="s">
        <v>7</v>
      </c>
      <c r="J105" s="5" t="str">
        <f>VLOOKUP(I105,'enero 2023'!$J$3:$K$108,2,FALSE)</f>
        <v>A09001</v>
      </c>
      <c r="K105" s="47" t="str">
        <f>VLOOKUP(J105,CC!$C$2:$D$95,2,FALSE)</f>
        <v>0106</v>
      </c>
      <c r="L105" s="14" t="s">
        <v>44</v>
      </c>
      <c r="M105" s="5" t="str">
        <f>VLOOKUP(L105,'enero 2023'!$M$3:$N$108,2,FALSE)</f>
        <v>AUD</v>
      </c>
      <c r="N105" s="5" t="str">
        <f>VLOOKUP(M105,UN!$C$1:$D$17,2,FALSE)</f>
        <v>01</v>
      </c>
      <c r="O105" s="18" t="s">
        <v>69</v>
      </c>
    </row>
    <row r="106" spans="1:15" x14ac:dyDescent="0.25">
      <c r="A106" s="43">
        <v>45012</v>
      </c>
      <c r="B106" s="18" t="s">
        <v>0</v>
      </c>
      <c r="C106" s="19">
        <v>4347</v>
      </c>
      <c r="D106" t="s">
        <v>428</v>
      </c>
      <c r="E106" t="s">
        <v>50</v>
      </c>
      <c r="F106" s="41">
        <f t="shared" si="1"/>
        <v>1113683.2668000001</v>
      </c>
      <c r="G106" s="22">
        <v>811.48</v>
      </c>
      <c r="H106" s="23">
        <v>1372.41</v>
      </c>
      <c r="I106" t="s">
        <v>4</v>
      </c>
      <c r="J106" s="5" t="str">
        <f>VLOOKUP(I106,'enero 2023'!$J$3:$K$108,2,FALSE)</f>
        <v>A02001</v>
      </c>
      <c r="K106" s="47" t="str">
        <f>VLOOKUP(J106,CC!$C$2:$D$95,2,FALSE)</f>
        <v>0102</v>
      </c>
      <c r="L106" s="14" t="s">
        <v>44</v>
      </c>
      <c r="M106" s="5" t="str">
        <f>VLOOKUP(L106,'enero 2023'!$M$3:$N$108,2,FALSE)</f>
        <v>AUD</v>
      </c>
      <c r="N106" s="5" t="str">
        <f>VLOOKUP(M106,UN!$C$1:$D$17,2,FALSE)</f>
        <v>01</v>
      </c>
      <c r="O106" s="18" t="s">
        <v>69</v>
      </c>
    </row>
    <row r="107" spans="1:15" x14ac:dyDescent="0.25">
      <c r="A107" s="43">
        <v>45012</v>
      </c>
      <c r="B107" s="18" t="s">
        <v>0</v>
      </c>
      <c r="C107" s="19">
        <v>4347</v>
      </c>
      <c r="D107" t="s">
        <v>428</v>
      </c>
      <c r="E107" t="s">
        <v>50</v>
      </c>
      <c r="F107" s="41">
        <f t="shared" si="1"/>
        <v>79956.747359999994</v>
      </c>
      <c r="G107" s="22">
        <v>811.48</v>
      </c>
      <c r="H107" s="23">
        <v>98.531999999999996</v>
      </c>
      <c r="I107" t="s">
        <v>6</v>
      </c>
      <c r="J107" s="5" t="str">
        <f>VLOOKUP(I107,'enero 2023'!$J$3:$K$108,2,FALSE)</f>
        <v>A03001</v>
      </c>
      <c r="K107" s="47" t="str">
        <f>VLOOKUP(J107,CC!$C$2:$D$95,2,FALSE)</f>
        <v>0103</v>
      </c>
      <c r="L107" s="14" t="s">
        <v>44</v>
      </c>
      <c r="M107" s="5" t="str">
        <f>VLOOKUP(L107,'enero 2023'!$M$3:$N$108,2,FALSE)</f>
        <v>AUD</v>
      </c>
      <c r="N107" s="5" t="str">
        <f>VLOOKUP(M107,UN!$C$1:$D$17,2,FALSE)</f>
        <v>01</v>
      </c>
      <c r="O107" s="18" t="s">
        <v>69</v>
      </c>
    </row>
    <row r="108" spans="1:15" x14ac:dyDescent="0.25">
      <c r="A108" s="43">
        <v>45012</v>
      </c>
      <c r="B108" s="18" t="s">
        <v>0</v>
      </c>
      <c r="C108" s="19">
        <v>4347</v>
      </c>
      <c r="D108" t="s">
        <v>428</v>
      </c>
      <c r="E108" t="s">
        <v>50</v>
      </c>
      <c r="F108" s="41">
        <f t="shared" si="1"/>
        <v>190412.15904</v>
      </c>
      <c r="G108" s="22">
        <v>811.48</v>
      </c>
      <c r="H108" s="23">
        <v>234.648</v>
      </c>
      <c r="I108" t="s">
        <v>7</v>
      </c>
      <c r="J108" s="5" t="str">
        <f>VLOOKUP(I108,'enero 2023'!$J$3:$K$108,2,FALSE)</f>
        <v>A09001</v>
      </c>
      <c r="K108" s="47" t="str">
        <f>VLOOKUP(J108,CC!$C$2:$D$95,2,FALSE)</f>
        <v>0106</v>
      </c>
      <c r="L108" s="14" t="s">
        <v>44</v>
      </c>
      <c r="M108" s="5" t="str">
        <f>VLOOKUP(L108,'enero 2023'!$M$3:$N$108,2,FALSE)</f>
        <v>AUD</v>
      </c>
      <c r="N108" s="5" t="str">
        <f>VLOOKUP(M108,UN!$C$1:$D$17,2,FALSE)</f>
        <v>01</v>
      </c>
      <c r="O108" s="18" t="s">
        <v>69</v>
      </c>
    </row>
    <row r="109" spans="1:15" x14ac:dyDescent="0.25">
      <c r="A109" s="43">
        <v>45012</v>
      </c>
      <c r="B109" s="18" t="s">
        <v>0</v>
      </c>
      <c r="C109" s="19">
        <v>4348</v>
      </c>
      <c r="D109" t="s">
        <v>428</v>
      </c>
      <c r="E109" t="s">
        <v>50</v>
      </c>
      <c r="F109" s="41">
        <f t="shared" si="1"/>
        <v>1113683.2668000001</v>
      </c>
      <c r="G109" s="22">
        <v>811.48</v>
      </c>
      <c r="H109" s="23">
        <v>1372.41</v>
      </c>
      <c r="I109" t="s">
        <v>4</v>
      </c>
      <c r="J109" s="5" t="str">
        <f>VLOOKUP(I109,'enero 2023'!$J$3:$K$108,2,FALSE)</f>
        <v>A02001</v>
      </c>
      <c r="K109" s="47" t="str">
        <f>VLOOKUP(J109,CC!$C$2:$D$95,2,FALSE)</f>
        <v>0102</v>
      </c>
      <c r="L109" s="14" t="s">
        <v>44</v>
      </c>
      <c r="M109" s="5" t="str">
        <f>VLOOKUP(L109,'enero 2023'!$M$3:$N$108,2,FALSE)</f>
        <v>AUD</v>
      </c>
      <c r="N109" s="5" t="str">
        <f>VLOOKUP(M109,UN!$C$1:$D$17,2,FALSE)</f>
        <v>01</v>
      </c>
      <c r="O109" s="18" t="s">
        <v>69</v>
      </c>
    </row>
    <row r="110" spans="1:15" x14ac:dyDescent="0.25">
      <c r="A110" s="43">
        <v>45012</v>
      </c>
      <c r="B110" s="18" t="s">
        <v>0</v>
      </c>
      <c r="C110" s="19">
        <v>4348</v>
      </c>
      <c r="D110" t="s">
        <v>428</v>
      </c>
      <c r="E110" t="s">
        <v>50</v>
      </c>
      <c r="F110" s="41">
        <f t="shared" si="1"/>
        <v>79956.747359999994</v>
      </c>
      <c r="G110" s="22">
        <v>811.48</v>
      </c>
      <c r="H110" s="23">
        <v>98.531999999999996</v>
      </c>
      <c r="I110" t="s">
        <v>6</v>
      </c>
      <c r="J110" s="5" t="str">
        <f>VLOOKUP(I110,'enero 2023'!$J$3:$K$108,2,FALSE)</f>
        <v>A03001</v>
      </c>
      <c r="K110" s="47" t="str">
        <f>VLOOKUP(J110,CC!$C$2:$D$95,2,FALSE)</f>
        <v>0103</v>
      </c>
      <c r="L110" s="14" t="s">
        <v>44</v>
      </c>
      <c r="M110" s="5" t="str">
        <f>VLOOKUP(L110,'enero 2023'!$M$3:$N$108,2,FALSE)</f>
        <v>AUD</v>
      </c>
      <c r="N110" s="5" t="str">
        <f>VLOOKUP(M110,UN!$C$1:$D$17,2,FALSE)</f>
        <v>01</v>
      </c>
      <c r="O110" s="18" t="s">
        <v>69</v>
      </c>
    </row>
    <row r="111" spans="1:15" x14ac:dyDescent="0.25">
      <c r="A111" s="43">
        <v>45012</v>
      </c>
      <c r="B111" s="18" t="s">
        <v>0</v>
      </c>
      <c r="C111" s="19">
        <v>4348</v>
      </c>
      <c r="D111" t="s">
        <v>428</v>
      </c>
      <c r="E111" t="s">
        <v>50</v>
      </c>
      <c r="F111" s="41">
        <f t="shared" si="1"/>
        <v>190412.15904</v>
      </c>
      <c r="G111" s="22">
        <v>811.48</v>
      </c>
      <c r="H111" s="23">
        <v>234.648</v>
      </c>
      <c r="I111" t="s">
        <v>7</v>
      </c>
      <c r="J111" s="5" t="str">
        <f>VLOOKUP(I111,'enero 2023'!$J$3:$K$108,2,FALSE)</f>
        <v>A09001</v>
      </c>
      <c r="K111" s="47" t="str">
        <f>VLOOKUP(J111,CC!$C$2:$D$95,2,FALSE)</f>
        <v>0106</v>
      </c>
      <c r="L111" s="14" t="s">
        <v>44</v>
      </c>
      <c r="M111" s="5" t="str">
        <f>VLOOKUP(L111,'enero 2023'!$M$3:$N$108,2,FALSE)</f>
        <v>AUD</v>
      </c>
      <c r="N111" s="5" t="str">
        <f>VLOOKUP(M111,UN!$C$1:$D$17,2,FALSE)</f>
        <v>01</v>
      </c>
      <c r="O111" s="18" t="s">
        <v>69</v>
      </c>
    </row>
    <row r="112" spans="1:15" x14ac:dyDescent="0.25">
      <c r="A112" s="43">
        <v>45012</v>
      </c>
      <c r="B112" s="18" t="s">
        <v>0</v>
      </c>
      <c r="C112" s="19">
        <v>4349</v>
      </c>
      <c r="D112" t="s">
        <v>428</v>
      </c>
      <c r="E112" t="s">
        <v>50</v>
      </c>
      <c r="F112" s="41">
        <f t="shared" si="1"/>
        <v>1113683.2668000001</v>
      </c>
      <c r="G112" s="22">
        <v>811.48</v>
      </c>
      <c r="H112" s="23">
        <v>1372.41</v>
      </c>
      <c r="I112" t="s">
        <v>4</v>
      </c>
      <c r="J112" s="5" t="str">
        <f>VLOOKUP(I112,'enero 2023'!$J$3:$K$108,2,FALSE)</f>
        <v>A02001</v>
      </c>
      <c r="K112" s="47" t="str">
        <f>VLOOKUP(J112,CC!$C$2:$D$95,2,FALSE)</f>
        <v>0102</v>
      </c>
      <c r="L112" s="14" t="s">
        <v>44</v>
      </c>
      <c r="M112" s="5" t="str">
        <f>VLOOKUP(L112,'enero 2023'!$M$3:$N$108,2,FALSE)</f>
        <v>AUD</v>
      </c>
      <c r="N112" s="5" t="str">
        <f>VLOOKUP(M112,UN!$C$1:$D$17,2,FALSE)</f>
        <v>01</v>
      </c>
      <c r="O112" s="18" t="s">
        <v>69</v>
      </c>
    </row>
    <row r="113" spans="1:15" x14ac:dyDescent="0.25">
      <c r="A113" s="43">
        <v>45012</v>
      </c>
      <c r="B113" s="18" t="s">
        <v>0</v>
      </c>
      <c r="C113" s="19">
        <v>4349</v>
      </c>
      <c r="D113" t="s">
        <v>428</v>
      </c>
      <c r="E113" t="s">
        <v>50</v>
      </c>
      <c r="F113" s="41">
        <f t="shared" si="1"/>
        <v>79956.747359999994</v>
      </c>
      <c r="G113" s="22">
        <v>811.48</v>
      </c>
      <c r="H113" s="23">
        <v>98.531999999999996</v>
      </c>
      <c r="I113" t="s">
        <v>6</v>
      </c>
      <c r="J113" s="5" t="str">
        <f>VLOOKUP(I113,'enero 2023'!$J$3:$K$108,2,FALSE)</f>
        <v>A03001</v>
      </c>
      <c r="K113" s="47" t="str">
        <f>VLOOKUP(J113,CC!$C$2:$D$95,2,FALSE)</f>
        <v>0103</v>
      </c>
      <c r="L113" s="14" t="s">
        <v>44</v>
      </c>
      <c r="M113" s="5" t="str">
        <f>VLOOKUP(L113,'enero 2023'!$M$3:$N$108,2,FALSE)</f>
        <v>AUD</v>
      </c>
      <c r="N113" s="5" t="str">
        <f>VLOOKUP(M113,UN!$C$1:$D$17,2,FALSE)</f>
        <v>01</v>
      </c>
      <c r="O113" s="18" t="s">
        <v>69</v>
      </c>
    </row>
    <row r="114" spans="1:15" x14ac:dyDescent="0.25">
      <c r="A114" s="43">
        <v>45012</v>
      </c>
      <c r="B114" s="18" t="s">
        <v>0</v>
      </c>
      <c r="C114" s="19">
        <v>4349</v>
      </c>
      <c r="D114" t="s">
        <v>428</v>
      </c>
      <c r="E114" t="s">
        <v>50</v>
      </c>
      <c r="F114" s="41">
        <f t="shared" si="1"/>
        <v>190412.15904</v>
      </c>
      <c r="G114" s="22">
        <v>811.48</v>
      </c>
      <c r="H114" s="23">
        <v>234.648</v>
      </c>
      <c r="I114" t="s">
        <v>7</v>
      </c>
      <c r="J114" s="5" t="str">
        <f>VLOOKUP(I114,'enero 2023'!$J$3:$K$108,2,FALSE)</f>
        <v>A09001</v>
      </c>
      <c r="K114" s="47" t="str">
        <f>VLOOKUP(J114,CC!$C$2:$D$95,2,FALSE)</f>
        <v>0106</v>
      </c>
      <c r="L114" s="14" t="s">
        <v>44</v>
      </c>
      <c r="M114" s="5" t="str">
        <f>VLOOKUP(L114,'enero 2023'!$M$3:$N$108,2,FALSE)</f>
        <v>AUD</v>
      </c>
      <c r="N114" s="5" t="str">
        <f>VLOOKUP(M114,UN!$C$1:$D$17,2,FALSE)</f>
        <v>01</v>
      </c>
      <c r="O114" s="18" t="s">
        <v>69</v>
      </c>
    </row>
    <row r="115" spans="1:15" x14ac:dyDescent="0.25">
      <c r="A115" s="43">
        <v>45012</v>
      </c>
      <c r="B115" s="18" t="s">
        <v>0</v>
      </c>
      <c r="C115" s="19">
        <v>4350</v>
      </c>
      <c r="D115" t="s">
        <v>53</v>
      </c>
      <c r="E115" t="s">
        <v>50</v>
      </c>
      <c r="F115" s="41">
        <f>H115*G115</f>
        <v>1613163.8134400002</v>
      </c>
      <c r="G115" s="22">
        <v>811.48</v>
      </c>
      <c r="H115" s="23">
        <v>1987.9280000000001</v>
      </c>
      <c r="I115" t="s">
        <v>4</v>
      </c>
      <c r="J115" s="5" t="str">
        <f>VLOOKUP(I115,'enero 2023'!$J$3:$K$108,2,FALSE)</f>
        <v>A02001</v>
      </c>
      <c r="K115" s="47" t="str">
        <f>VLOOKUP(J115,CC!$C$2:$D$95,2,FALSE)</f>
        <v>0102</v>
      </c>
      <c r="L115" s="14" t="s">
        <v>44</v>
      </c>
      <c r="M115" s="5" t="str">
        <f>VLOOKUP(L115,'enero 2023'!$M$3:$N$108,2,FALSE)</f>
        <v>AUD</v>
      </c>
      <c r="N115" s="5" t="str">
        <f>VLOOKUP(M115,UN!$C$1:$D$17,2,FALSE)</f>
        <v>01</v>
      </c>
      <c r="O115" s="18" t="s">
        <v>69</v>
      </c>
    </row>
    <row r="116" spans="1:15" x14ac:dyDescent="0.25">
      <c r="A116" s="43">
        <v>45012</v>
      </c>
      <c r="B116" s="18" t="s">
        <v>0</v>
      </c>
      <c r="C116" s="19">
        <v>4350</v>
      </c>
      <c r="D116" t="s">
        <v>53</v>
      </c>
      <c r="E116" t="s">
        <v>50</v>
      </c>
      <c r="F116" s="41">
        <f t="shared" si="1"/>
        <v>287866.03816</v>
      </c>
      <c r="G116" s="22">
        <v>811.48</v>
      </c>
      <c r="H116" s="23">
        <v>354.74200000000002</v>
      </c>
      <c r="I116" t="s">
        <v>6</v>
      </c>
      <c r="J116" s="5" t="str">
        <f>VLOOKUP(I116,'enero 2023'!$J$3:$K$108,2,FALSE)</f>
        <v>A03001</v>
      </c>
      <c r="K116" s="47" t="str">
        <f>VLOOKUP(J116,CC!$C$2:$D$95,2,FALSE)</f>
        <v>0103</v>
      </c>
      <c r="L116" s="14" t="s">
        <v>44</v>
      </c>
      <c r="M116" s="5" t="str">
        <f>VLOOKUP(L116,'enero 2023'!$M$3:$N$108,2,FALSE)</f>
        <v>AUD</v>
      </c>
      <c r="N116" s="5" t="str">
        <f>VLOOKUP(M116,UN!$C$1:$D$17,2,FALSE)</f>
        <v>01</v>
      </c>
      <c r="O116" s="18" t="s">
        <v>69</v>
      </c>
    </row>
    <row r="117" spans="1:15" x14ac:dyDescent="0.25">
      <c r="A117" s="43">
        <v>45012</v>
      </c>
      <c r="B117" s="18" t="s">
        <v>0</v>
      </c>
      <c r="C117" s="19">
        <v>4350</v>
      </c>
      <c r="D117" t="s">
        <v>53</v>
      </c>
      <c r="E117" t="s">
        <v>50</v>
      </c>
      <c r="F117" s="41">
        <f t="shared" si="1"/>
        <v>285640.14852000005</v>
      </c>
      <c r="G117" s="22">
        <v>811.48</v>
      </c>
      <c r="H117" s="23">
        <v>351.99900000000002</v>
      </c>
      <c r="I117" t="s">
        <v>7</v>
      </c>
      <c r="J117" s="5" t="str">
        <f>VLOOKUP(I117,'enero 2023'!$J$3:$K$108,2,FALSE)</f>
        <v>A09001</v>
      </c>
      <c r="K117" s="47" t="str">
        <f>VLOOKUP(J117,CC!$C$2:$D$95,2,FALSE)</f>
        <v>0106</v>
      </c>
      <c r="L117" s="14" t="s">
        <v>44</v>
      </c>
      <c r="M117" s="5" t="str">
        <f>VLOOKUP(L117,'enero 2023'!$M$3:$N$108,2,FALSE)</f>
        <v>AUD</v>
      </c>
      <c r="N117" s="5" t="str">
        <f>VLOOKUP(M117,UN!$C$1:$D$17,2,FALSE)</f>
        <v>01</v>
      </c>
      <c r="O117" s="18" t="s">
        <v>69</v>
      </c>
    </row>
    <row r="118" spans="1:15" x14ac:dyDescent="0.25">
      <c r="A118" s="43">
        <v>45014</v>
      </c>
      <c r="B118" s="18" t="s">
        <v>0</v>
      </c>
      <c r="C118" s="19">
        <v>4351</v>
      </c>
      <c r="D118" t="s">
        <v>1</v>
      </c>
      <c r="E118" t="s">
        <v>453</v>
      </c>
      <c r="F118" s="41">
        <f t="shared" si="1"/>
        <v>4904520</v>
      </c>
      <c r="G118" s="22">
        <v>817.42</v>
      </c>
      <c r="H118">
        <v>6000</v>
      </c>
      <c r="I118" t="s">
        <v>2</v>
      </c>
      <c r="J118" s="5" t="str">
        <f>VLOOKUP(I118,'enero 2023'!$J$3:$K$108,2,FALSE)</f>
        <v>S01002</v>
      </c>
      <c r="K118" s="47" t="str">
        <f>VLOOKUP(J118,CC!$C$2:$D$95,2,FALSE)</f>
        <v>0201</v>
      </c>
      <c r="L118" s="14" t="s">
        <v>44</v>
      </c>
      <c r="M118" s="37" t="s">
        <v>138</v>
      </c>
      <c r="N118" s="5" t="str">
        <f>VLOOKUP(M118,UN!$C$1:$D$17,2,FALSE)</f>
        <v>02</v>
      </c>
      <c r="O118" s="18" t="s">
        <v>64</v>
      </c>
    </row>
    <row r="119" spans="1:15" x14ac:dyDescent="0.25">
      <c r="A119" s="43">
        <v>45014</v>
      </c>
      <c r="B119" s="18" t="s">
        <v>0</v>
      </c>
      <c r="C119" s="19">
        <v>4352</v>
      </c>
      <c r="D119" t="s">
        <v>1</v>
      </c>
      <c r="E119" t="s">
        <v>454</v>
      </c>
      <c r="F119" s="41">
        <f t="shared" si="1"/>
        <v>1462561.1</v>
      </c>
      <c r="G119" s="22">
        <v>799.76</v>
      </c>
      <c r="H119">
        <v>1828.75</v>
      </c>
      <c r="I119" t="s">
        <v>12</v>
      </c>
      <c r="J119" s="5" t="str">
        <f>VLOOKUP(I119,'enero 2023'!$J$3:$K$108,2,FALSE)</f>
        <v>A09003</v>
      </c>
      <c r="K119" s="47" t="str">
        <f>VLOOKUP(J119,CC!$C$2:$D$95,2,FALSE)</f>
        <v>0302</v>
      </c>
      <c r="L119" s="14" t="s">
        <v>47</v>
      </c>
      <c r="M119" s="5" t="str">
        <f>VLOOKUP(L119,'enero 2023'!$M$3:$N$108,2,FALSE)</f>
        <v>AVT</v>
      </c>
      <c r="N119" s="5" t="str">
        <f>VLOOKUP(M119,UN!$C$1:$D$17,2,FALSE)</f>
        <v>03</v>
      </c>
      <c r="O119" s="18" t="s">
        <v>49</v>
      </c>
    </row>
    <row r="120" spans="1:15" x14ac:dyDescent="0.25">
      <c r="A120" s="43">
        <v>45014</v>
      </c>
      <c r="B120" s="18" t="s">
        <v>0</v>
      </c>
      <c r="C120" s="19">
        <v>4352</v>
      </c>
      <c r="D120" t="s">
        <v>1</v>
      </c>
      <c r="E120" t="s">
        <v>454</v>
      </c>
      <c r="F120" s="41">
        <f t="shared" si="1"/>
        <v>607817.6</v>
      </c>
      <c r="G120" s="22">
        <v>799.76</v>
      </c>
      <c r="H120">
        <v>760</v>
      </c>
      <c r="I120" t="s">
        <v>13</v>
      </c>
      <c r="J120" s="5" t="str">
        <f>VLOOKUP(I120,'enero 2023'!$J$3:$K$108,2,FALSE)</f>
        <v>A09002</v>
      </c>
      <c r="K120" s="47" t="str">
        <f>VLOOKUP(J120,CC!$C$2:$D$95,2,FALSE)</f>
        <v>0303</v>
      </c>
      <c r="L120" s="14" t="s">
        <v>47</v>
      </c>
      <c r="M120" s="5" t="str">
        <f>VLOOKUP(L120,'enero 2023'!$M$3:$N$108,2,FALSE)</f>
        <v>AVT</v>
      </c>
      <c r="N120" s="5" t="str">
        <f>VLOOKUP(M120,UN!$C$1:$D$17,2,FALSE)</f>
        <v>03</v>
      </c>
      <c r="O120" s="18" t="s">
        <v>49</v>
      </c>
    </row>
    <row r="121" spans="1:15" x14ac:dyDescent="0.25">
      <c r="A121" s="43">
        <v>45014</v>
      </c>
      <c r="B121" s="18" t="s">
        <v>0</v>
      </c>
      <c r="C121" s="19">
        <v>4353</v>
      </c>
      <c r="D121" t="s">
        <v>1</v>
      </c>
      <c r="E121" t="s">
        <v>454</v>
      </c>
      <c r="F121" s="41">
        <f t="shared" si="1"/>
        <v>1462561.1</v>
      </c>
      <c r="G121" s="22">
        <v>799.76</v>
      </c>
      <c r="H121">
        <v>1828.75</v>
      </c>
      <c r="I121" t="s">
        <v>12</v>
      </c>
      <c r="J121" s="5" t="str">
        <f>VLOOKUP(I121,'enero 2023'!$J$3:$K$108,2,FALSE)</f>
        <v>A09003</v>
      </c>
      <c r="K121" s="47" t="str">
        <f>VLOOKUP(J121,CC!$C$2:$D$95,2,FALSE)</f>
        <v>0302</v>
      </c>
      <c r="L121" s="14" t="s">
        <v>47</v>
      </c>
      <c r="M121" s="5" t="str">
        <f>VLOOKUP(L121,'enero 2023'!$M$3:$N$108,2,FALSE)</f>
        <v>AVT</v>
      </c>
      <c r="N121" s="5" t="str">
        <f>VLOOKUP(M121,UN!$C$1:$D$17,2,FALSE)</f>
        <v>03</v>
      </c>
      <c r="O121" s="18" t="s">
        <v>69</v>
      </c>
    </row>
    <row r="122" spans="1:15" x14ac:dyDescent="0.25">
      <c r="A122" s="43">
        <v>45014</v>
      </c>
      <c r="B122" s="18" t="s">
        <v>0</v>
      </c>
      <c r="C122" s="19">
        <v>4353</v>
      </c>
      <c r="D122" t="s">
        <v>1</v>
      </c>
      <c r="E122" t="s">
        <v>454</v>
      </c>
      <c r="F122" s="41">
        <f t="shared" ref="F122:F128" si="4">H122*G122</f>
        <v>607817.6</v>
      </c>
      <c r="G122" s="22">
        <v>799.76</v>
      </c>
      <c r="H122">
        <v>760</v>
      </c>
      <c r="I122" t="s">
        <v>13</v>
      </c>
      <c r="J122" s="5" t="str">
        <f>VLOOKUP(I122,'enero 2023'!$J$3:$K$108,2,FALSE)</f>
        <v>A09002</v>
      </c>
      <c r="K122" s="47" t="str">
        <f>VLOOKUP(J122,CC!$C$2:$D$95,2,FALSE)</f>
        <v>0303</v>
      </c>
      <c r="L122" s="14" t="s">
        <v>47</v>
      </c>
      <c r="M122" s="5" t="str">
        <f>VLOOKUP(L122,'enero 2023'!$M$3:$N$108,2,FALSE)</f>
        <v>AVT</v>
      </c>
      <c r="N122" s="5" t="str">
        <f>VLOOKUP(M122,UN!$C$1:$D$17,2,FALSE)</f>
        <v>03</v>
      </c>
      <c r="O122" s="18" t="s">
        <v>69</v>
      </c>
    </row>
    <row r="123" spans="1:15" x14ac:dyDescent="0.25">
      <c r="A123" s="43">
        <v>45014</v>
      </c>
      <c r="B123" s="18" t="s">
        <v>0</v>
      </c>
      <c r="C123" s="19">
        <v>4354</v>
      </c>
      <c r="D123" t="s">
        <v>1</v>
      </c>
      <c r="E123" t="s">
        <v>26</v>
      </c>
      <c r="F123" s="41">
        <f t="shared" si="4"/>
        <v>2107691.25</v>
      </c>
      <c r="G123" s="22">
        <v>802.93</v>
      </c>
      <c r="H123">
        <v>2625</v>
      </c>
      <c r="I123" t="s">
        <v>13</v>
      </c>
      <c r="J123" s="5" t="str">
        <f>VLOOKUP(I123,'enero 2023'!$J$3:$K$108,2,FALSE)</f>
        <v>A09002</v>
      </c>
      <c r="K123" s="47" t="str">
        <f>VLOOKUP(J123,CC!$C$2:$D$95,2,FALSE)</f>
        <v>0303</v>
      </c>
      <c r="L123" s="14" t="s">
        <v>47</v>
      </c>
      <c r="M123" s="5" t="str">
        <f>VLOOKUP(L123,'enero 2023'!$M$3:$N$108,2,FALSE)</f>
        <v>AVT</v>
      </c>
      <c r="N123" s="5" t="str">
        <f>VLOOKUP(M123,UN!$C$1:$D$17,2,FALSE)</f>
        <v>03</v>
      </c>
      <c r="O123" s="18" t="s">
        <v>49</v>
      </c>
    </row>
    <row r="124" spans="1:15" x14ac:dyDescent="0.25">
      <c r="A124" s="43">
        <v>45014</v>
      </c>
      <c r="B124" s="18" t="s">
        <v>0</v>
      </c>
      <c r="C124" s="19">
        <v>4355</v>
      </c>
      <c r="D124" t="s">
        <v>1</v>
      </c>
      <c r="E124" t="s">
        <v>26</v>
      </c>
      <c r="F124" s="41">
        <f t="shared" si="4"/>
        <v>2107691.25</v>
      </c>
      <c r="G124" s="22">
        <v>802.93</v>
      </c>
      <c r="H124">
        <v>2625</v>
      </c>
      <c r="I124" t="s">
        <v>13</v>
      </c>
      <c r="J124" s="5" t="str">
        <f>VLOOKUP(I124,'enero 2023'!$J$3:$K$108,2,FALSE)</f>
        <v>A09002</v>
      </c>
      <c r="K124" s="47" t="str">
        <f>VLOOKUP(J124,CC!$C$2:$D$95,2,FALSE)</f>
        <v>0303</v>
      </c>
      <c r="L124" s="14" t="s">
        <v>47</v>
      </c>
      <c r="M124" s="5" t="str">
        <f>VLOOKUP(L124,'enero 2023'!$M$3:$N$108,2,FALSE)</f>
        <v>AVT</v>
      </c>
      <c r="N124" s="5" t="str">
        <f>VLOOKUP(M124,UN!$C$1:$D$17,2,FALSE)</f>
        <v>03</v>
      </c>
      <c r="O124" s="18" t="s">
        <v>69</v>
      </c>
    </row>
    <row r="125" spans="1:15" x14ac:dyDescent="0.25">
      <c r="A125" s="43">
        <v>45014</v>
      </c>
      <c r="B125" s="18" t="s">
        <v>0</v>
      </c>
      <c r="C125" s="19">
        <v>4356</v>
      </c>
      <c r="D125" t="s">
        <v>1</v>
      </c>
      <c r="E125" t="s">
        <v>26</v>
      </c>
      <c r="F125" s="41">
        <f t="shared" si="4"/>
        <v>3878151.9</v>
      </c>
      <c r="G125" s="22">
        <v>802.93</v>
      </c>
      <c r="H125">
        <v>4830</v>
      </c>
      <c r="I125" t="s">
        <v>12</v>
      </c>
      <c r="J125" s="5" t="str">
        <f>VLOOKUP(I125,'enero 2023'!$J$3:$K$108,2,FALSE)</f>
        <v>A09003</v>
      </c>
      <c r="K125" s="47" t="str">
        <f>VLOOKUP(J125,CC!$C$2:$D$95,2,FALSE)</f>
        <v>0302</v>
      </c>
      <c r="L125" s="14" t="s">
        <v>47</v>
      </c>
      <c r="M125" s="5" t="str">
        <f>VLOOKUP(L125,'enero 2023'!$M$3:$N$108,2,FALSE)</f>
        <v>AVT</v>
      </c>
      <c r="N125" s="5" t="str">
        <f>VLOOKUP(M125,UN!$C$1:$D$17,2,FALSE)</f>
        <v>03</v>
      </c>
      <c r="O125" s="18" t="s">
        <v>450</v>
      </c>
    </row>
    <row r="126" spans="1:15" x14ac:dyDescent="0.25">
      <c r="A126" s="43">
        <v>45014</v>
      </c>
      <c r="B126" s="18" t="s">
        <v>0</v>
      </c>
      <c r="C126" s="19">
        <v>4357</v>
      </c>
      <c r="D126" t="s">
        <v>1</v>
      </c>
      <c r="E126" t="s">
        <v>26</v>
      </c>
      <c r="F126" s="41">
        <f t="shared" si="4"/>
        <v>1753599.1199999999</v>
      </c>
      <c r="G126" s="22">
        <v>802.93</v>
      </c>
      <c r="H126">
        <v>2184</v>
      </c>
      <c r="I126" t="s">
        <v>2</v>
      </c>
      <c r="J126" s="5" t="str">
        <f>VLOOKUP(I126,'enero 2023'!$J$3:$K$108,2,FALSE)</f>
        <v>S01002</v>
      </c>
      <c r="K126" s="47" t="str">
        <f>VLOOKUP(J126,CC!$C$2:$D$95,2,FALSE)</f>
        <v>0201</v>
      </c>
      <c r="L126" s="14" t="s">
        <v>44</v>
      </c>
      <c r="M126" s="37" t="s">
        <v>138</v>
      </c>
      <c r="N126" s="5" t="str">
        <f>VLOOKUP(M126,UN!$C$1:$D$17,2,FALSE)</f>
        <v>02</v>
      </c>
      <c r="O126" s="18" t="s">
        <v>450</v>
      </c>
    </row>
    <row r="127" spans="1:15" x14ac:dyDescent="0.25">
      <c r="A127" s="43">
        <v>45014</v>
      </c>
      <c r="B127" s="18" t="s">
        <v>0</v>
      </c>
      <c r="C127" s="19">
        <v>4358</v>
      </c>
      <c r="D127" t="s">
        <v>428</v>
      </c>
      <c r="E127" t="s">
        <v>50</v>
      </c>
      <c r="F127" s="41">
        <f t="shared" si="4"/>
        <v>406052.41979999997</v>
      </c>
      <c r="G127" s="22">
        <v>811.48</v>
      </c>
      <c r="H127" s="23">
        <v>500.38499999999999</v>
      </c>
      <c r="I127" t="s">
        <v>4</v>
      </c>
      <c r="J127" s="5" t="str">
        <f>VLOOKUP(I127,'enero 2023'!$J$3:$K$108,2,FALSE)</f>
        <v>A02001</v>
      </c>
      <c r="K127" s="47" t="str">
        <f>VLOOKUP(J127,CC!$C$2:$D$95,2,FALSE)</f>
        <v>0102</v>
      </c>
      <c r="L127" s="14" t="s">
        <v>44</v>
      </c>
      <c r="M127" s="5" t="str">
        <f>VLOOKUP(L127,'enero 2023'!$M$3:$N$108,2,FALSE)</f>
        <v>AUD</v>
      </c>
      <c r="N127" s="5" t="str">
        <f>VLOOKUP(M127,UN!$C$1:$D$17,2,FALSE)</f>
        <v>01</v>
      </c>
      <c r="O127" s="18" t="s">
        <v>69</v>
      </c>
    </row>
    <row r="128" spans="1:15" x14ac:dyDescent="0.25">
      <c r="A128" s="43">
        <v>45014</v>
      </c>
      <c r="B128" s="18" t="s">
        <v>0</v>
      </c>
      <c r="C128" s="19">
        <v>4358</v>
      </c>
      <c r="D128" t="s">
        <v>428</v>
      </c>
      <c r="E128" t="s">
        <v>50</v>
      </c>
      <c r="F128" s="41">
        <f t="shared" si="4"/>
        <v>66634.680200000003</v>
      </c>
      <c r="G128" s="22">
        <v>811.48</v>
      </c>
      <c r="H128" s="23">
        <v>82.114999999999995</v>
      </c>
      <c r="I128" t="s">
        <v>6</v>
      </c>
      <c r="J128" s="5" t="str">
        <f>VLOOKUP(I128,'enero 2023'!$J$3:$K$108,2,FALSE)</f>
        <v>A03001</v>
      </c>
      <c r="K128" s="47" t="str">
        <f>VLOOKUP(J128,CC!$C$2:$D$95,2,FALSE)</f>
        <v>0103</v>
      </c>
      <c r="L128" s="14" t="s">
        <v>44</v>
      </c>
      <c r="M128" s="5" t="str">
        <f>VLOOKUP(L128,'enero 2023'!$M$3:$N$108,2,FALSE)</f>
        <v>AUD</v>
      </c>
      <c r="N128" s="5" t="str">
        <f>VLOOKUP(M128,UN!$C$1:$D$17,2,FALSE)</f>
        <v>01</v>
      </c>
      <c r="O128" s="18" t="s">
        <v>69</v>
      </c>
    </row>
    <row r="129" spans="1:15" x14ac:dyDescent="0.25">
      <c r="A129" s="43">
        <v>45014</v>
      </c>
      <c r="B129" s="18" t="s">
        <v>0</v>
      </c>
      <c r="C129" s="19">
        <v>4359</v>
      </c>
      <c r="D129" t="s">
        <v>428</v>
      </c>
      <c r="E129" t="s">
        <v>50</v>
      </c>
      <c r="F129" s="41">
        <f t="shared" ref="F129:F144" si="5">H129*G129</f>
        <v>406052.41979999997</v>
      </c>
      <c r="G129" s="22">
        <v>811.48</v>
      </c>
      <c r="H129" s="23">
        <v>500.38499999999999</v>
      </c>
      <c r="I129" t="s">
        <v>4</v>
      </c>
      <c r="J129" s="5" t="str">
        <f>VLOOKUP(I129,'enero 2023'!$J$3:$K$108,2,FALSE)</f>
        <v>A02001</v>
      </c>
      <c r="K129" s="47" t="str">
        <f>VLOOKUP(J129,CC!$C$2:$D$95,2,FALSE)</f>
        <v>0102</v>
      </c>
      <c r="L129" s="14" t="s">
        <v>44</v>
      </c>
      <c r="M129" s="5" t="str">
        <f>VLOOKUP(L129,'enero 2023'!$M$3:$N$108,2,FALSE)</f>
        <v>AUD</v>
      </c>
      <c r="N129" s="5" t="str">
        <f>VLOOKUP(M129,UN!$C$1:$D$17,2,FALSE)</f>
        <v>01</v>
      </c>
      <c r="O129" s="18" t="s">
        <v>69</v>
      </c>
    </row>
    <row r="130" spans="1:15" x14ac:dyDescent="0.25">
      <c r="A130" s="43">
        <v>45014</v>
      </c>
      <c r="B130" s="18" t="s">
        <v>0</v>
      </c>
      <c r="C130" s="19">
        <v>4359</v>
      </c>
      <c r="D130" t="s">
        <v>428</v>
      </c>
      <c r="E130" t="s">
        <v>50</v>
      </c>
      <c r="F130" s="41">
        <f t="shared" si="5"/>
        <v>66634.680200000003</v>
      </c>
      <c r="G130" s="22">
        <v>811.48</v>
      </c>
      <c r="H130" s="23">
        <v>82.114999999999995</v>
      </c>
      <c r="I130" t="s">
        <v>6</v>
      </c>
      <c r="J130" s="5" t="str">
        <f>VLOOKUP(I130,'enero 2023'!$J$3:$K$108,2,FALSE)</f>
        <v>A03001</v>
      </c>
      <c r="K130" s="47" t="str">
        <f>VLOOKUP(J130,CC!$C$2:$D$95,2,FALSE)</f>
        <v>0103</v>
      </c>
      <c r="L130" s="14" t="s">
        <v>44</v>
      </c>
      <c r="M130" s="5" t="str">
        <f>VLOOKUP(L130,'enero 2023'!$M$3:$N$108,2,FALSE)</f>
        <v>AUD</v>
      </c>
      <c r="N130" s="5" t="str">
        <f>VLOOKUP(M130,UN!$C$1:$D$17,2,FALSE)</f>
        <v>01</v>
      </c>
      <c r="O130" s="18" t="s">
        <v>69</v>
      </c>
    </row>
    <row r="131" spans="1:15" x14ac:dyDescent="0.25">
      <c r="A131" s="43">
        <v>45016</v>
      </c>
      <c r="B131" s="18" t="s">
        <v>0</v>
      </c>
      <c r="C131" s="32">
        <v>4360</v>
      </c>
      <c r="D131" t="s">
        <v>1</v>
      </c>
      <c r="E131" t="s">
        <v>455</v>
      </c>
      <c r="F131" s="41">
        <f t="shared" si="5"/>
        <v>472290</v>
      </c>
      <c r="G131" s="34">
        <v>780</v>
      </c>
      <c r="H131">
        <v>605.5</v>
      </c>
      <c r="I131" t="s">
        <v>12</v>
      </c>
      <c r="J131" s="35" t="str">
        <f>VLOOKUP(I131,'enero 2023'!$J$3:$K$108,2,FALSE)</f>
        <v>A09003</v>
      </c>
      <c r="K131" s="47" t="str">
        <f>VLOOKUP(J131,CC!$C$2:$D$95,2,FALSE)</f>
        <v>0302</v>
      </c>
      <c r="L131" s="14" t="s">
        <v>47</v>
      </c>
      <c r="M131" s="5" t="str">
        <f>VLOOKUP(L131,'enero 2023'!$M$3:$N$108,2,FALSE)</f>
        <v>AVT</v>
      </c>
      <c r="N131" s="5" t="str">
        <f>VLOOKUP(M131,UN!$C$1:$D$17,2,FALSE)</f>
        <v>03</v>
      </c>
      <c r="O131" s="24" t="s">
        <v>69</v>
      </c>
    </row>
    <row r="132" spans="1:15" x14ac:dyDescent="0.25">
      <c r="A132" s="43">
        <v>45016</v>
      </c>
      <c r="B132" s="18" t="s">
        <v>0</v>
      </c>
      <c r="C132" s="32">
        <v>4360</v>
      </c>
      <c r="D132" t="s">
        <v>1</v>
      </c>
      <c r="E132" t="s">
        <v>455</v>
      </c>
      <c r="F132" s="41">
        <f t="shared" si="5"/>
        <v>413010</v>
      </c>
      <c r="G132" s="34">
        <v>780</v>
      </c>
      <c r="H132">
        <v>529.5</v>
      </c>
      <c r="I132" t="s">
        <v>13</v>
      </c>
      <c r="J132" s="35" t="str">
        <f>VLOOKUP(I132,'enero 2023'!$J$3:$K$108,2,FALSE)</f>
        <v>A09002</v>
      </c>
      <c r="K132" s="47" t="str">
        <f>VLOOKUP(J132,CC!$C$2:$D$95,2,FALSE)</f>
        <v>0303</v>
      </c>
      <c r="L132" s="14" t="s">
        <v>47</v>
      </c>
      <c r="M132" s="5" t="str">
        <f>VLOOKUP(L132,'enero 2023'!$M$3:$N$108,2,FALSE)</f>
        <v>AVT</v>
      </c>
      <c r="N132" s="5" t="str">
        <f>VLOOKUP(M132,UN!$C$1:$D$17,2,FALSE)</f>
        <v>03</v>
      </c>
      <c r="O132" s="24" t="s">
        <v>69</v>
      </c>
    </row>
    <row r="133" spans="1:15" x14ac:dyDescent="0.25">
      <c r="A133" s="43">
        <v>45016</v>
      </c>
      <c r="B133" s="18" t="s">
        <v>0</v>
      </c>
      <c r="C133" s="32">
        <v>4361</v>
      </c>
      <c r="D133" t="s">
        <v>1</v>
      </c>
      <c r="E133" t="s">
        <v>34</v>
      </c>
      <c r="F133" s="41">
        <f t="shared" si="5"/>
        <v>1098090</v>
      </c>
      <c r="G133" s="34">
        <v>830</v>
      </c>
      <c r="H133" s="23">
        <v>1323</v>
      </c>
      <c r="I133" t="s">
        <v>4</v>
      </c>
      <c r="J133" s="35" t="s">
        <v>172</v>
      </c>
      <c r="K133" s="47" t="str">
        <f>VLOOKUP(J133,CC!$C$2:$D$95,2,FALSE)</f>
        <v>0102</v>
      </c>
      <c r="L133" s="14" t="s">
        <v>44</v>
      </c>
      <c r="M133" s="5" t="str">
        <f>VLOOKUP(L133,'enero 2023'!$M$3:$N$108,2,FALSE)</f>
        <v>AUD</v>
      </c>
      <c r="N133" s="5" t="str">
        <f>VLOOKUP(M133,UN!$C$1:$D$17,2,FALSE)</f>
        <v>01</v>
      </c>
      <c r="O133" s="24" t="s">
        <v>49</v>
      </c>
    </row>
    <row r="134" spans="1:15" x14ac:dyDescent="0.25">
      <c r="A134" s="43">
        <v>45016</v>
      </c>
      <c r="B134" s="18" t="s">
        <v>0</v>
      </c>
      <c r="C134" s="32">
        <v>4361</v>
      </c>
      <c r="D134" t="s">
        <v>1</v>
      </c>
      <c r="E134" t="s">
        <v>34</v>
      </c>
      <c r="F134" s="41">
        <f t="shared" si="5"/>
        <v>258960</v>
      </c>
      <c r="G134" s="34">
        <v>830</v>
      </c>
      <c r="H134" s="23">
        <v>312</v>
      </c>
      <c r="I134" t="s">
        <v>6</v>
      </c>
      <c r="J134" s="35" t="s">
        <v>179</v>
      </c>
      <c r="K134" s="47" t="str">
        <f>VLOOKUP(J134,CC!$C$2:$D$95,2,FALSE)</f>
        <v>0103</v>
      </c>
      <c r="L134" s="14" t="s">
        <v>44</v>
      </c>
      <c r="M134" s="5" t="str">
        <f>VLOOKUP(L134,'enero 2023'!$M$3:$N$108,2,FALSE)</f>
        <v>AUD</v>
      </c>
      <c r="N134" s="5" t="str">
        <f>VLOOKUP(M134,UN!$C$1:$D$17,2,FALSE)</f>
        <v>01</v>
      </c>
      <c r="O134" s="24" t="s">
        <v>49</v>
      </c>
    </row>
    <row r="135" spans="1:15" x14ac:dyDescent="0.25">
      <c r="A135" s="43">
        <v>45016</v>
      </c>
      <c r="B135" s="18" t="s">
        <v>0</v>
      </c>
      <c r="C135" s="32">
        <v>4361</v>
      </c>
      <c r="D135" t="s">
        <v>1</v>
      </c>
      <c r="E135" t="s">
        <v>34</v>
      </c>
      <c r="F135" s="41">
        <f t="shared" si="5"/>
        <v>581205.674</v>
      </c>
      <c r="G135" s="34">
        <v>830</v>
      </c>
      <c r="H135" s="23">
        <v>700.24779999999998</v>
      </c>
      <c r="I135" t="s">
        <v>7</v>
      </c>
      <c r="J135" s="35" t="s">
        <v>200</v>
      </c>
      <c r="K135" s="47" t="str">
        <f>VLOOKUP(J135,CC!$C$2:$D$95,2,FALSE)</f>
        <v>0106</v>
      </c>
      <c r="L135" s="14" t="s">
        <v>44</v>
      </c>
      <c r="M135" s="5" t="str">
        <f>VLOOKUP(L135,'enero 2023'!$M$3:$N$108,2,FALSE)</f>
        <v>AUD</v>
      </c>
      <c r="N135" s="5" t="str">
        <f>VLOOKUP(M135,UN!$C$1:$D$17,2,FALSE)</f>
        <v>01</v>
      </c>
      <c r="O135" s="24" t="s">
        <v>49</v>
      </c>
    </row>
    <row r="136" spans="1:15" x14ac:dyDescent="0.25">
      <c r="A136" s="43">
        <v>45016</v>
      </c>
      <c r="B136" s="18" t="s">
        <v>0</v>
      </c>
      <c r="C136" s="32">
        <v>4362</v>
      </c>
      <c r="D136" t="s">
        <v>1</v>
      </c>
      <c r="E136" t="s">
        <v>34</v>
      </c>
      <c r="F136" s="41">
        <f t="shared" si="5"/>
        <v>1098090</v>
      </c>
      <c r="G136" s="34">
        <v>830</v>
      </c>
      <c r="H136" s="23">
        <v>1323</v>
      </c>
      <c r="I136" t="s">
        <v>4</v>
      </c>
      <c r="J136" s="35" t="s">
        <v>172</v>
      </c>
      <c r="K136" s="47" t="str">
        <f>VLOOKUP(J136,CC!$C$2:$D$95,2,FALSE)</f>
        <v>0102</v>
      </c>
      <c r="L136" s="14" t="s">
        <v>44</v>
      </c>
      <c r="M136" s="5" t="str">
        <f>VLOOKUP(L136,'enero 2023'!$M$3:$N$108,2,FALSE)</f>
        <v>AUD</v>
      </c>
      <c r="N136" s="5" t="str">
        <f>VLOOKUP(M136,UN!$C$1:$D$17,2,FALSE)</f>
        <v>01</v>
      </c>
      <c r="O136" s="24" t="s">
        <v>69</v>
      </c>
    </row>
    <row r="137" spans="1:15" x14ac:dyDescent="0.25">
      <c r="A137" s="43">
        <v>45016</v>
      </c>
      <c r="B137" s="18" t="s">
        <v>0</v>
      </c>
      <c r="C137" s="32">
        <v>4362</v>
      </c>
      <c r="D137" t="s">
        <v>1</v>
      </c>
      <c r="E137" t="s">
        <v>34</v>
      </c>
      <c r="F137" s="41">
        <f t="shared" si="5"/>
        <v>258960</v>
      </c>
      <c r="G137" s="34">
        <v>830</v>
      </c>
      <c r="H137" s="23">
        <v>312</v>
      </c>
      <c r="I137" t="s">
        <v>6</v>
      </c>
      <c r="J137" s="35" t="s">
        <v>179</v>
      </c>
      <c r="K137" s="47" t="str">
        <f>VLOOKUP(J137,CC!$C$2:$D$95,2,FALSE)</f>
        <v>0103</v>
      </c>
      <c r="L137" s="14" t="s">
        <v>44</v>
      </c>
      <c r="M137" s="5" t="str">
        <f>VLOOKUP(L137,'enero 2023'!$M$3:$N$108,2,FALSE)</f>
        <v>AUD</v>
      </c>
      <c r="N137" s="5" t="str">
        <f>VLOOKUP(M137,UN!$C$1:$D$17,2,FALSE)</f>
        <v>01</v>
      </c>
      <c r="O137" s="24" t="s">
        <v>69</v>
      </c>
    </row>
    <row r="138" spans="1:15" x14ac:dyDescent="0.25">
      <c r="A138" s="43">
        <v>45016</v>
      </c>
      <c r="B138" s="18" t="s">
        <v>0</v>
      </c>
      <c r="C138" s="32">
        <v>4362</v>
      </c>
      <c r="D138" t="s">
        <v>1</v>
      </c>
      <c r="E138" t="s">
        <v>34</v>
      </c>
      <c r="F138" s="41">
        <f t="shared" si="5"/>
        <v>581205.674</v>
      </c>
      <c r="G138" s="34">
        <v>830</v>
      </c>
      <c r="H138" s="23">
        <v>700.24779999999998</v>
      </c>
      <c r="I138" t="s">
        <v>7</v>
      </c>
      <c r="J138" s="35" t="s">
        <v>200</v>
      </c>
      <c r="K138" s="47" t="str">
        <f>VLOOKUP(J138,CC!$C$2:$D$95,2,FALSE)</f>
        <v>0106</v>
      </c>
      <c r="L138" s="14" t="s">
        <v>44</v>
      </c>
      <c r="M138" s="5" t="str">
        <f>VLOOKUP(L138,'enero 2023'!$M$3:$N$108,2,FALSE)</f>
        <v>AUD</v>
      </c>
      <c r="N138" s="5" t="str">
        <f>VLOOKUP(M138,UN!$C$1:$D$17,2,FALSE)</f>
        <v>01</v>
      </c>
      <c r="O138" s="24" t="s">
        <v>69</v>
      </c>
    </row>
    <row r="139" spans="1:15" x14ac:dyDescent="0.25">
      <c r="A139" s="43">
        <v>45016</v>
      </c>
      <c r="B139" s="24" t="s">
        <v>456</v>
      </c>
      <c r="C139" s="32">
        <v>174</v>
      </c>
      <c r="D139" t="s">
        <v>1</v>
      </c>
      <c r="E139" t="s">
        <v>33</v>
      </c>
      <c r="F139" s="41">
        <f t="shared" si="5"/>
        <v>-472290</v>
      </c>
      <c r="G139" s="34">
        <v>780</v>
      </c>
      <c r="H139">
        <v>-605.5</v>
      </c>
      <c r="I139" t="s">
        <v>12</v>
      </c>
      <c r="J139" s="35" t="s">
        <v>203</v>
      </c>
      <c r="K139" s="47" t="str">
        <f>VLOOKUP(J139,CC!$C$2:$D$95,2,FALSE)</f>
        <v>0303</v>
      </c>
      <c r="L139" s="14" t="s">
        <v>47</v>
      </c>
      <c r="M139" s="5" t="str">
        <f>VLOOKUP(L139,'enero 2023'!$M$3:$N$108,2,FALSE)</f>
        <v>AVT</v>
      </c>
      <c r="N139" s="5" t="str">
        <f>VLOOKUP(M139,UN!$C$1:$D$17,2,FALSE)</f>
        <v>03</v>
      </c>
      <c r="O139" s="24" t="s">
        <v>457</v>
      </c>
    </row>
    <row r="140" spans="1:15" x14ac:dyDescent="0.25">
      <c r="A140" s="43">
        <v>45016</v>
      </c>
      <c r="B140" s="24" t="s">
        <v>456</v>
      </c>
      <c r="C140" s="32">
        <v>174</v>
      </c>
      <c r="D140" t="s">
        <v>1</v>
      </c>
      <c r="E140" t="s">
        <v>33</v>
      </c>
      <c r="F140" s="41">
        <f t="shared" si="5"/>
        <v>-413010</v>
      </c>
      <c r="G140" s="34">
        <v>780</v>
      </c>
      <c r="H140">
        <v>-529.5</v>
      </c>
      <c r="I140" t="s">
        <v>13</v>
      </c>
      <c r="J140" s="35" t="s">
        <v>208</v>
      </c>
      <c r="K140" s="47" t="str">
        <f>VLOOKUP(J140,CC!$C$2:$D$95,2,FALSE)</f>
        <v>0302</v>
      </c>
      <c r="L140" s="14" t="s">
        <v>47</v>
      </c>
      <c r="M140" s="5" t="str">
        <f>VLOOKUP(L140,'enero 2023'!$M$3:$N$108,2,FALSE)</f>
        <v>AVT</v>
      </c>
      <c r="N140" s="5" t="str">
        <f>VLOOKUP(M140,UN!$C$1:$D$17,2,FALSE)</f>
        <v>03</v>
      </c>
      <c r="O140" s="24" t="s">
        <v>457</v>
      </c>
    </row>
    <row r="141" spans="1:15" x14ac:dyDescent="0.25">
      <c r="A141" s="43"/>
      <c r="B141" s="24"/>
      <c r="C141" s="32"/>
      <c r="F141" s="41"/>
      <c r="G141" s="34"/>
      <c r="J141" s="35"/>
      <c r="K141" s="35"/>
      <c r="M141" s="35"/>
      <c r="N141" s="35"/>
      <c r="O141" s="24"/>
    </row>
    <row r="142" spans="1:15" x14ac:dyDescent="0.25">
      <c r="E142" t="s">
        <v>429</v>
      </c>
      <c r="F142" s="41"/>
      <c r="H142" s="23"/>
      <c r="J142" s="14"/>
      <c r="K142" s="14"/>
    </row>
    <row r="143" spans="1:15" x14ac:dyDescent="0.25">
      <c r="E143" t="s">
        <v>430</v>
      </c>
      <c r="F143" s="41">
        <f t="shared" si="5"/>
        <v>0</v>
      </c>
      <c r="H143" s="23"/>
      <c r="J143" s="14"/>
      <c r="K143" s="14"/>
    </row>
    <row r="144" spans="1:15" x14ac:dyDescent="0.25">
      <c r="E144" t="s">
        <v>77</v>
      </c>
      <c r="F144" s="41">
        <f t="shared" si="5"/>
        <v>0</v>
      </c>
      <c r="H144" s="23"/>
      <c r="J144" s="14"/>
      <c r="K144" s="14"/>
    </row>
  </sheetData>
  <protectedRanges>
    <protectedRange sqref="E3:E14" name="Rango2_1"/>
  </protectedRanges>
  <autoFilter ref="A2:L140" xr:uid="{1A24C146-E19C-4245-92C6-317F1B69689A}"/>
  <phoneticPr fontId="5" type="noConversion"/>
  <conditionalFormatting sqref="G3:G14">
    <cfRule type="cellIs" dxfId="8" priority="5" stopIfTrue="1" operator="notEqual">
      <formula>SUM(#REF!)</formula>
    </cfRule>
  </conditionalFormatting>
  <conditionalFormatting sqref="G15:H25 M15:M62 J15:J140 G16:G141 H26:H39 G34:H39 M64 G64:H67 M66:M67 H68:H71 M69:M117 M119:M125 M127:M140 J141:K141 M141:N141">
    <cfRule type="cellIs" dxfId="7" priority="7" stopIfTrue="1" operator="notEqual">
      <formula>SUM(#REF!)</formula>
    </cfRule>
  </conditionalFormatting>
  <conditionalFormatting sqref="H3:H14">
    <cfRule type="cellIs" dxfId="6" priority="4" stopIfTrue="1" operator="notEqual">
      <formula>SUM(#REF!)</formula>
    </cfRule>
  </conditionalFormatting>
  <conditionalFormatting sqref="J3:J14">
    <cfRule type="cellIs" dxfId="5" priority="3" stopIfTrue="1" operator="notEqual">
      <formula>SUM(#REF!)</formula>
    </cfRule>
  </conditionalFormatting>
  <conditionalFormatting sqref="K3:K140">
    <cfRule type="cellIs" dxfId="4" priority="2" stopIfTrue="1" operator="notEqual">
      <formula>SUM(#REF!)</formula>
    </cfRule>
  </conditionalFormatting>
  <conditionalFormatting sqref="N3:N140">
    <cfRule type="cellIs" dxfId="3" priority="1" stopIfTrue="1" operator="notEqual">
      <formula>SUM(#REF!)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B926-C9EA-4777-9E71-1CF666E9118F}">
  <dimension ref="A1:O79"/>
  <sheetViews>
    <sheetView tabSelected="1" workbookViewId="0">
      <selection activeCell="F4" sqref="F4"/>
    </sheetView>
  </sheetViews>
  <sheetFormatPr baseColWidth="10" defaultRowHeight="15" x14ac:dyDescent="0.25"/>
  <cols>
    <col min="1" max="1" width="11.5703125" style="14"/>
    <col min="5" max="5" width="26.42578125" bestFit="1" customWidth="1"/>
    <col min="6" max="6" width="14.140625" bestFit="1" customWidth="1"/>
    <col min="9" max="9" width="32.85546875" customWidth="1"/>
    <col min="12" max="12" width="32.85546875" style="14" customWidth="1"/>
    <col min="13" max="14" width="13.28515625" customWidth="1"/>
    <col min="15" max="15" width="22.28515625" customWidth="1"/>
  </cols>
  <sheetData>
    <row r="1" spans="1:15" x14ac:dyDescent="0.25">
      <c r="F1" s="21">
        <f>SUM(F3:F75)</f>
        <v>174320460.25293997</v>
      </c>
      <c r="H1" s="21">
        <f>SUM(H3:H75)</f>
        <v>215140.71080000003</v>
      </c>
      <c r="J1" s="21"/>
      <c r="K1" s="21"/>
    </row>
    <row r="2" spans="1:15" x14ac:dyDescent="0.25">
      <c r="A2" s="16" t="s">
        <v>35</v>
      </c>
      <c r="B2" s="16" t="s">
        <v>36</v>
      </c>
      <c r="C2" s="16" t="s">
        <v>37</v>
      </c>
      <c r="D2" s="16" t="s">
        <v>46</v>
      </c>
      <c r="E2" s="16" t="s">
        <v>38</v>
      </c>
      <c r="F2" s="16" t="s">
        <v>40</v>
      </c>
      <c r="G2" s="16" t="s">
        <v>39</v>
      </c>
      <c r="H2" s="16" t="s">
        <v>41</v>
      </c>
      <c r="I2" s="16" t="s">
        <v>42</v>
      </c>
      <c r="J2" s="16" t="s">
        <v>93</v>
      </c>
      <c r="K2" s="16" t="s">
        <v>463</v>
      </c>
      <c r="L2" s="16" t="s">
        <v>43</v>
      </c>
      <c r="M2" s="16" t="s">
        <v>94</v>
      </c>
      <c r="N2" s="16" t="s">
        <v>462</v>
      </c>
      <c r="O2" s="16" t="s">
        <v>48</v>
      </c>
    </row>
    <row r="3" spans="1:15" x14ac:dyDescent="0.25">
      <c r="A3" s="42">
        <v>45033</v>
      </c>
      <c r="B3" s="2" t="s">
        <v>0</v>
      </c>
      <c r="C3" s="3">
        <v>4363</v>
      </c>
      <c r="D3" s="2" t="s">
        <v>1</v>
      </c>
      <c r="E3" s="2" t="s">
        <v>68</v>
      </c>
      <c r="F3" s="41">
        <f t="shared" ref="F3:F37" si="0">H3*G3</f>
        <v>644693.90535000002</v>
      </c>
      <c r="G3" s="6">
        <v>810.37</v>
      </c>
      <c r="H3" s="5">
        <v>795.55499999999995</v>
      </c>
      <c r="I3" s="2" t="s">
        <v>59</v>
      </c>
      <c r="J3" s="5" t="str">
        <f>VLOOKUP(I3,'enero 2023'!$J$3:$K$108,2,FALSE)</f>
        <v>T01015</v>
      </c>
      <c r="K3" s="47">
        <f>VLOOKUP(J3,CC!$C$2:$D$95,2,FALSE)</f>
        <v>1805</v>
      </c>
      <c r="L3" s="15" t="s">
        <v>62</v>
      </c>
      <c r="M3" s="5" t="str">
        <f>VLOOKUP(L3,'enero 2023'!$M$3:$N$108,2,FALSE)</f>
        <v>TEC</v>
      </c>
      <c r="N3" s="5" t="str">
        <f>VLOOKUP(M3,UN!$C$1:$D$17,2,FALSE)</f>
        <v>04</v>
      </c>
      <c r="O3" s="2" t="s">
        <v>467</v>
      </c>
    </row>
    <row r="4" spans="1:15" x14ac:dyDescent="0.25">
      <c r="A4" s="42">
        <v>45033</v>
      </c>
      <c r="B4" s="2" t="s">
        <v>0</v>
      </c>
      <c r="C4" s="3">
        <v>4363</v>
      </c>
      <c r="D4" s="2" t="s">
        <v>1</v>
      </c>
      <c r="E4" s="2" t="s">
        <v>68</v>
      </c>
      <c r="F4" s="41">
        <f t="shared" si="0"/>
        <v>532498.17885000003</v>
      </c>
      <c r="G4" s="6">
        <v>810.37</v>
      </c>
      <c r="H4" s="5">
        <v>657.10500000000002</v>
      </c>
      <c r="I4" s="2" t="s">
        <v>60</v>
      </c>
      <c r="J4" s="5" t="str">
        <f>VLOOKUP(I4,'enero 2023'!$J$3:$K$108,2,FALSE)</f>
        <v>T01006</v>
      </c>
      <c r="K4" s="47">
        <f>VLOOKUP(J4,CC!$C$2:$D$95,2,FALSE)</f>
        <v>1802</v>
      </c>
      <c r="L4" s="15" t="s">
        <v>62</v>
      </c>
      <c r="M4" s="5" t="str">
        <f>VLOOKUP(L4,'enero 2023'!$M$3:$N$108,2,FALSE)</f>
        <v>TEC</v>
      </c>
      <c r="N4" s="5" t="str">
        <f>VLOOKUP(M4,UN!$C$1:$D$17,2,FALSE)</f>
        <v>04</v>
      </c>
      <c r="O4" s="2" t="s">
        <v>467</v>
      </c>
    </row>
    <row r="5" spans="1:15" x14ac:dyDescent="0.25">
      <c r="A5" s="42">
        <v>45033</v>
      </c>
      <c r="B5" s="2" t="s">
        <v>0</v>
      </c>
      <c r="C5" s="3">
        <v>4364</v>
      </c>
      <c r="D5" s="2" t="s">
        <v>1</v>
      </c>
      <c r="E5" s="2" t="s">
        <v>3</v>
      </c>
      <c r="F5" s="41">
        <f t="shared" si="0"/>
        <v>2984618.4772800002</v>
      </c>
      <c r="G5" s="6">
        <v>797.28</v>
      </c>
      <c r="H5" s="48">
        <v>3743.5010000000002</v>
      </c>
      <c r="I5" s="2" t="s">
        <v>4</v>
      </c>
      <c r="J5" s="5" t="str">
        <f>VLOOKUP(I5,'enero 2023'!$J$3:$K$108,2,FALSE)</f>
        <v>A02001</v>
      </c>
      <c r="K5" s="47" t="str">
        <f>VLOOKUP(J5,CC!$C$2:$D$95,2,FALSE)</f>
        <v>0102</v>
      </c>
      <c r="L5" s="15" t="s">
        <v>44</v>
      </c>
      <c r="M5" s="5" t="str">
        <f>VLOOKUP(L5,'enero 2023'!$M$3:$N$108,2,FALSE)</f>
        <v>AUD</v>
      </c>
      <c r="N5" s="5" t="str">
        <f>VLOOKUP(M5,UN!$C$1:$D$17,2,FALSE)</f>
        <v>01</v>
      </c>
      <c r="O5" s="2" t="s">
        <v>446</v>
      </c>
    </row>
    <row r="6" spans="1:15" x14ac:dyDescent="0.25">
      <c r="A6" s="42">
        <v>45033</v>
      </c>
      <c r="B6" s="2" t="s">
        <v>0</v>
      </c>
      <c r="C6" s="3">
        <v>4364</v>
      </c>
      <c r="D6" s="2" t="s">
        <v>1</v>
      </c>
      <c r="E6" s="2" t="s">
        <v>3</v>
      </c>
      <c r="F6" s="41">
        <f t="shared" si="0"/>
        <v>566826.21600000001</v>
      </c>
      <c r="G6" s="6">
        <v>797.28</v>
      </c>
      <c r="H6" s="48">
        <v>710.95</v>
      </c>
      <c r="I6" s="2" t="s">
        <v>6</v>
      </c>
      <c r="J6" s="5" t="str">
        <f>VLOOKUP(I6,'enero 2023'!$J$3:$K$108,2,FALSE)</f>
        <v>A03001</v>
      </c>
      <c r="K6" s="47" t="str">
        <f>VLOOKUP(J6,CC!$C$2:$D$95,2,FALSE)</f>
        <v>0103</v>
      </c>
      <c r="L6" s="15" t="s">
        <v>44</v>
      </c>
      <c r="M6" s="5" t="str">
        <f>VLOOKUP(L6,'enero 2023'!$M$3:$N$108,2,FALSE)</f>
        <v>AUD</v>
      </c>
      <c r="N6" s="5" t="str">
        <f>VLOOKUP(M6,UN!$C$1:$D$17,2,FALSE)</f>
        <v>01</v>
      </c>
      <c r="O6" s="2" t="s">
        <v>446</v>
      </c>
    </row>
    <row r="7" spans="1:15" x14ac:dyDescent="0.25">
      <c r="A7" s="42">
        <v>45033</v>
      </c>
      <c r="B7" s="2" t="s">
        <v>0</v>
      </c>
      <c r="C7" s="3">
        <v>4364</v>
      </c>
      <c r="D7" s="2" t="s">
        <v>1</v>
      </c>
      <c r="E7" s="2" t="s">
        <v>3</v>
      </c>
      <c r="F7" s="41">
        <f t="shared" si="0"/>
        <v>558214.79472000001</v>
      </c>
      <c r="G7" s="6">
        <v>797.28</v>
      </c>
      <c r="H7" s="48">
        <v>700.149</v>
      </c>
      <c r="I7" s="2" t="s">
        <v>7</v>
      </c>
      <c r="J7" s="5" t="str">
        <f>VLOOKUP(I7,'enero 2023'!$J$3:$K$108,2,FALSE)</f>
        <v>A09001</v>
      </c>
      <c r="K7" s="47" t="str">
        <f>VLOOKUP(J7,CC!$C$2:$D$95,2,FALSE)</f>
        <v>0106</v>
      </c>
      <c r="L7" s="15" t="s">
        <v>44</v>
      </c>
      <c r="M7" s="5" t="str">
        <f>VLOOKUP(L7,'enero 2023'!$M$3:$N$108,2,FALSE)</f>
        <v>AUD</v>
      </c>
      <c r="N7" s="5" t="str">
        <f>VLOOKUP(M7,UN!$C$1:$D$17,2,FALSE)</f>
        <v>01</v>
      </c>
      <c r="O7" s="2" t="s">
        <v>446</v>
      </c>
    </row>
    <row r="8" spans="1:15" x14ac:dyDescent="0.25">
      <c r="A8" s="42">
        <v>45034</v>
      </c>
      <c r="B8" s="2" t="s">
        <v>0</v>
      </c>
      <c r="C8" s="3">
        <v>4365</v>
      </c>
      <c r="D8" s="2" t="s">
        <v>1</v>
      </c>
      <c r="E8" s="2" t="s">
        <v>15</v>
      </c>
      <c r="F8" s="41">
        <f t="shared" si="0"/>
        <v>2531180.34</v>
      </c>
      <c r="G8" s="6">
        <v>801.26</v>
      </c>
      <c r="H8" s="5">
        <v>3159</v>
      </c>
      <c r="I8" s="2" t="s">
        <v>10</v>
      </c>
      <c r="J8" s="5" t="str">
        <f>VLOOKUP(I8,'enero 2023'!$J$3:$K$108,2,FALSE)</f>
        <v>T01011</v>
      </c>
      <c r="K8" s="47" t="str">
        <f>VLOOKUP(J8,CC!$C$2:$D$95,2,FALSE)</f>
        <v>0502</v>
      </c>
      <c r="L8" s="15" t="s">
        <v>45</v>
      </c>
      <c r="M8" s="5" t="str">
        <f>VLOOKUP(L8,'enero 2023'!$M$3:$N$108,2,FALSE)</f>
        <v>SF2</v>
      </c>
      <c r="N8" s="5" t="str">
        <f>VLOOKUP(M8,UN!$C$1:$D$17,2,FALSE)</f>
        <v>05</v>
      </c>
      <c r="O8" s="2" t="s">
        <v>467</v>
      </c>
    </row>
    <row r="9" spans="1:15" x14ac:dyDescent="0.25">
      <c r="A9" s="42">
        <v>45034</v>
      </c>
      <c r="B9" s="2" t="s">
        <v>0</v>
      </c>
      <c r="C9" s="3">
        <v>4366</v>
      </c>
      <c r="D9" s="2" t="s">
        <v>1</v>
      </c>
      <c r="E9" s="2" t="s">
        <v>17</v>
      </c>
      <c r="F9" s="41">
        <f t="shared" si="0"/>
        <v>1156218.18</v>
      </c>
      <c r="G9" s="6">
        <v>801.26</v>
      </c>
      <c r="H9" s="5">
        <v>1443</v>
      </c>
      <c r="I9" s="2" t="s">
        <v>10</v>
      </c>
      <c r="J9" s="5" t="str">
        <f>VLOOKUP(I9,'enero 2023'!$J$3:$K$108,2,FALSE)</f>
        <v>T01011</v>
      </c>
      <c r="K9" s="47" t="str">
        <f>VLOOKUP(J9,CC!$C$2:$D$95,2,FALSE)</f>
        <v>0502</v>
      </c>
      <c r="L9" s="15" t="s">
        <v>45</v>
      </c>
      <c r="M9" s="5" t="str">
        <f>VLOOKUP(L9,'enero 2023'!$M$3:$N$108,2,FALSE)</f>
        <v>SF2</v>
      </c>
      <c r="N9" s="5" t="str">
        <f>VLOOKUP(M9,UN!$C$1:$D$17,2,FALSE)</f>
        <v>05</v>
      </c>
      <c r="O9" s="2" t="s">
        <v>467</v>
      </c>
    </row>
    <row r="10" spans="1:15" x14ac:dyDescent="0.25">
      <c r="A10" s="42">
        <v>45034</v>
      </c>
      <c r="B10" s="2" t="s">
        <v>0</v>
      </c>
      <c r="C10" s="3">
        <v>4366</v>
      </c>
      <c r="D10" s="8" t="s">
        <v>1</v>
      </c>
      <c r="E10" s="2" t="s">
        <v>17</v>
      </c>
      <c r="F10" s="41">
        <f t="shared" si="0"/>
        <v>361368.26</v>
      </c>
      <c r="G10" s="6">
        <v>801.26</v>
      </c>
      <c r="H10" s="5">
        <v>451</v>
      </c>
      <c r="I10" s="2" t="s">
        <v>8</v>
      </c>
      <c r="J10" s="5" t="str">
        <f>VLOOKUP(I10,'enero 2023'!$J$3:$K$108,2,FALSE)</f>
        <v>T01012</v>
      </c>
      <c r="K10" s="47" t="str">
        <f>VLOOKUP(J10,CC!$C$2:$D$95,2,FALSE)</f>
        <v>0506</v>
      </c>
      <c r="L10" s="15" t="s">
        <v>45</v>
      </c>
      <c r="M10" s="5" t="str">
        <f>VLOOKUP(L10,'enero 2023'!$M$3:$N$108,2,FALSE)</f>
        <v>SF2</v>
      </c>
      <c r="N10" s="5" t="str">
        <f>VLOOKUP(M10,UN!$C$1:$D$17,2,FALSE)</f>
        <v>05</v>
      </c>
      <c r="O10" s="2" t="s">
        <v>467</v>
      </c>
    </row>
    <row r="11" spans="1:15" x14ac:dyDescent="0.25">
      <c r="A11" s="42">
        <v>45034</v>
      </c>
      <c r="B11" s="2" t="s">
        <v>0</v>
      </c>
      <c r="C11" s="3">
        <v>4367</v>
      </c>
      <c r="D11" s="8" t="s">
        <v>1</v>
      </c>
      <c r="E11" s="2" t="s">
        <v>17</v>
      </c>
      <c r="F11" s="41">
        <f t="shared" si="0"/>
        <v>725140.3</v>
      </c>
      <c r="G11" s="6">
        <v>801.26</v>
      </c>
      <c r="H11" s="48">
        <v>905</v>
      </c>
      <c r="I11" s="2" t="s">
        <v>4</v>
      </c>
      <c r="J11" s="5" t="str">
        <f>VLOOKUP(I11,'enero 2023'!$J$3:$K$108,2,FALSE)</f>
        <v>A02001</v>
      </c>
      <c r="K11" s="47" t="str">
        <f>VLOOKUP(J11,CC!$C$2:$D$95,2,FALSE)</f>
        <v>0102</v>
      </c>
      <c r="L11" s="15" t="s">
        <v>44</v>
      </c>
      <c r="M11" s="5" t="str">
        <f>VLOOKUP(L11,'enero 2023'!$M$3:$N$108,2,FALSE)</f>
        <v>AUD</v>
      </c>
      <c r="N11" s="5" t="str">
        <f>VLOOKUP(M11,UN!$C$1:$D$17,2,FALSE)</f>
        <v>01</v>
      </c>
      <c r="O11" s="2" t="s">
        <v>446</v>
      </c>
    </row>
    <row r="12" spans="1:15" x14ac:dyDescent="0.25">
      <c r="A12" s="42">
        <v>45034</v>
      </c>
      <c r="B12" s="2" t="s">
        <v>0</v>
      </c>
      <c r="C12" s="3">
        <v>4367</v>
      </c>
      <c r="D12" s="8" t="s">
        <v>1</v>
      </c>
      <c r="E12" s="2" t="s">
        <v>17</v>
      </c>
      <c r="F12" s="41">
        <f t="shared" si="0"/>
        <v>312491.40000000002</v>
      </c>
      <c r="G12" s="6">
        <v>801.26</v>
      </c>
      <c r="H12" s="48">
        <v>390</v>
      </c>
      <c r="I12" s="2" t="s">
        <v>6</v>
      </c>
      <c r="J12" s="5" t="str">
        <f>VLOOKUP(I12,'enero 2023'!$J$3:$K$108,2,FALSE)</f>
        <v>A03001</v>
      </c>
      <c r="K12" s="47" t="str">
        <f>VLOOKUP(J12,CC!$C$2:$D$95,2,FALSE)</f>
        <v>0103</v>
      </c>
      <c r="L12" s="15" t="s">
        <v>44</v>
      </c>
      <c r="M12" s="5" t="str">
        <f>VLOOKUP(L12,'enero 2023'!$M$3:$N$108,2,FALSE)</f>
        <v>AUD</v>
      </c>
      <c r="N12" s="5" t="str">
        <f>VLOOKUP(M12,UN!$C$1:$D$17,2,FALSE)</f>
        <v>01</v>
      </c>
      <c r="O12" s="2" t="s">
        <v>446</v>
      </c>
    </row>
    <row r="13" spans="1:15" x14ac:dyDescent="0.25">
      <c r="A13" s="42">
        <v>45034</v>
      </c>
      <c r="B13" s="2" t="s">
        <v>0</v>
      </c>
      <c r="C13" s="3">
        <v>4367</v>
      </c>
      <c r="D13" s="8" t="s">
        <v>1</v>
      </c>
      <c r="E13" s="2" t="s">
        <v>17</v>
      </c>
      <c r="F13" s="41">
        <f t="shared" si="0"/>
        <v>308549.20079999999</v>
      </c>
      <c r="G13" s="6">
        <v>801.26</v>
      </c>
      <c r="H13" s="48">
        <v>385.08</v>
      </c>
      <c r="I13" s="2" t="s">
        <v>7</v>
      </c>
      <c r="J13" s="5" t="str">
        <f>VLOOKUP(I13,'enero 2023'!$J$3:$K$108,2,FALSE)</f>
        <v>A09001</v>
      </c>
      <c r="K13" s="47" t="str">
        <f>VLOOKUP(J13,CC!$C$2:$D$95,2,FALSE)</f>
        <v>0106</v>
      </c>
      <c r="L13" s="15" t="s">
        <v>44</v>
      </c>
      <c r="M13" s="5" t="str">
        <f>VLOOKUP(L13,'enero 2023'!$M$3:$N$108,2,FALSE)</f>
        <v>AUD</v>
      </c>
      <c r="N13" s="5" t="str">
        <f>VLOOKUP(M13,UN!$C$1:$D$17,2,FALSE)</f>
        <v>01</v>
      </c>
      <c r="O13" s="2" t="s">
        <v>446</v>
      </c>
    </row>
    <row r="14" spans="1:15" x14ac:dyDescent="0.25">
      <c r="A14" s="42">
        <v>45034</v>
      </c>
      <c r="B14" s="2" t="s">
        <v>0</v>
      </c>
      <c r="C14" s="3">
        <v>4368</v>
      </c>
      <c r="D14" s="2" t="s">
        <v>1</v>
      </c>
      <c r="E14" s="2" t="s">
        <v>28</v>
      </c>
      <c r="F14" s="41">
        <f t="shared" si="0"/>
        <v>935070.42</v>
      </c>
      <c r="G14" s="6">
        <v>801.26</v>
      </c>
      <c r="H14" s="12">
        <v>1167</v>
      </c>
      <c r="I14" s="2" t="s">
        <v>439</v>
      </c>
      <c r="J14" s="5" t="str">
        <f>VLOOKUP(I14,'enero 2023'!$J$3:$K$108,2,FALSE)</f>
        <v>T00310</v>
      </c>
      <c r="K14" s="47" t="str">
        <f>VLOOKUP(J14,CC!$C$2:$D$95,2,FALSE)</f>
        <v>0310</v>
      </c>
      <c r="L14" s="15" t="s">
        <v>47</v>
      </c>
      <c r="M14" s="5" t="str">
        <f>VLOOKUP(L14,'enero 2023'!$M$3:$N$108,2,FALSE)</f>
        <v>AVT</v>
      </c>
      <c r="N14" s="5" t="str">
        <f>VLOOKUP(M14,UN!$C$1:$D$17,2,FALSE)</f>
        <v>03</v>
      </c>
      <c r="O14" s="2" t="s">
        <v>446</v>
      </c>
    </row>
    <row r="15" spans="1:15" x14ac:dyDescent="0.25">
      <c r="A15" s="42">
        <v>45034</v>
      </c>
      <c r="B15" s="2" t="s">
        <v>0</v>
      </c>
      <c r="C15" s="3">
        <v>4369</v>
      </c>
      <c r="D15" s="2" t="s">
        <v>1</v>
      </c>
      <c r="E15" s="2" t="s">
        <v>32</v>
      </c>
      <c r="F15" s="41">
        <f>H15*G15</f>
        <v>2296098.6686</v>
      </c>
      <c r="G15" s="6">
        <v>801.26</v>
      </c>
      <c r="H15" s="49">
        <v>2865.61</v>
      </c>
      <c r="I15" s="2" t="s">
        <v>4</v>
      </c>
      <c r="J15" s="5" t="str">
        <f>VLOOKUP(I15,'enero 2023'!$J$3:$K$108,2,FALSE)</f>
        <v>A02001</v>
      </c>
      <c r="K15" s="47" t="str">
        <f>VLOOKUP(J15,CC!$C$2:$D$95,2,FALSE)</f>
        <v>0102</v>
      </c>
      <c r="L15" s="15" t="s">
        <v>44</v>
      </c>
      <c r="M15" s="5" t="str">
        <f>VLOOKUP(L15,'enero 2023'!$M$3:$N$108,2,FALSE)</f>
        <v>AUD</v>
      </c>
      <c r="N15" s="5" t="str">
        <f>VLOOKUP(M15,UN!$C$1:$D$17,2,FALSE)</f>
        <v>01</v>
      </c>
      <c r="O15" s="2" t="s">
        <v>446</v>
      </c>
    </row>
    <row r="16" spans="1:15" x14ac:dyDescent="0.25">
      <c r="A16" s="42">
        <v>45034</v>
      </c>
      <c r="B16" s="2" t="s">
        <v>0</v>
      </c>
      <c r="C16" s="3">
        <v>4369</v>
      </c>
      <c r="D16" s="2" t="s">
        <v>1</v>
      </c>
      <c r="E16" s="2" t="s">
        <v>32</v>
      </c>
      <c r="F16" s="41">
        <f>H16*G16</f>
        <v>1020484.7359999999</v>
      </c>
      <c r="G16" s="6">
        <v>801.26</v>
      </c>
      <c r="H16" s="49">
        <v>1273.5999999999999</v>
      </c>
      <c r="I16" s="2" t="s">
        <v>6</v>
      </c>
      <c r="J16" s="5" t="str">
        <f>VLOOKUP(I16,'enero 2023'!$J$3:$K$108,2,FALSE)</f>
        <v>A03001</v>
      </c>
      <c r="K16" s="47" t="str">
        <f>VLOOKUP(J16,CC!$C$2:$D$95,2,FALSE)</f>
        <v>0103</v>
      </c>
      <c r="L16" s="15" t="s">
        <v>44</v>
      </c>
      <c r="M16" s="5" t="str">
        <f>VLOOKUP(L16,'enero 2023'!$M$3:$N$108,2,FALSE)</f>
        <v>AUD</v>
      </c>
      <c r="N16" s="5" t="str">
        <f>VLOOKUP(M16,UN!$C$1:$D$17,2,FALSE)</f>
        <v>01</v>
      </c>
      <c r="O16" s="2" t="s">
        <v>446</v>
      </c>
    </row>
    <row r="17" spans="1:15" x14ac:dyDescent="0.25">
      <c r="A17" s="42">
        <v>45034</v>
      </c>
      <c r="B17" s="2" t="s">
        <v>0</v>
      </c>
      <c r="C17" s="3">
        <v>4369</v>
      </c>
      <c r="D17" s="2" t="s">
        <v>1</v>
      </c>
      <c r="E17" s="2" t="s">
        <v>32</v>
      </c>
      <c r="F17" s="41">
        <f>H17*G17</f>
        <v>283477.77540000004</v>
      </c>
      <c r="G17" s="6">
        <v>801.26</v>
      </c>
      <c r="H17" s="49">
        <v>353.79</v>
      </c>
      <c r="I17" s="2" t="s">
        <v>7</v>
      </c>
      <c r="J17" s="5" t="str">
        <f>VLOOKUP(I17,'enero 2023'!$J$3:$K$108,2,FALSE)</f>
        <v>A09001</v>
      </c>
      <c r="K17" s="47" t="str">
        <f>VLOOKUP(J17,CC!$C$2:$D$95,2,FALSE)</f>
        <v>0106</v>
      </c>
      <c r="L17" s="15" t="s">
        <v>44</v>
      </c>
      <c r="M17" s="5" t="str">
        <f>VLOOKUP(L17,'enero 2023'!$M$3:$N$108,2,FALSE)</f>
        <v>AUD</v>
      </c>
      <c r="N17" s="5" t="str">
        <f>VLOOKUP(M17,UN!$C$1:$D$17,2,FALSE)</f>
        <v>01</v>
      </c>
      <c r="O17" s="2" t="s">
        <v>446</v>
      </c>
    </row>
    <row r="18" spans="1:15" x14ac:dyDescent="0.25">
      <c r="A18" s="42">
        <v>45034</v>
      </c>
      <c r="B18" s="2" t="s">
        <v>0</v>
      </c>
      <c r="C18" s="3">
        <v>4370</v>
      </c>
      <c r="D18" s="2" t="s">
        <v>1</v>
      </c>
      <c r="E18" s="2" t="s">
        <v>15</v>
      </c>
      <c r="F18" s="41">
        <f t="shared" ref="F18:F22" si="1">H18*G18</f>
        <v>766657.79999999993</v>
      </c>
      <c r="G18" s="6">
        <v>866.28</v>
      </c>
      <c r="H18" s="12">
        <v>885</v>
      </c>
      <c r="I18" s="2" t="s">
        <v>12</v>
      </c>
      <c r="J18" s="5" t="str">
        <f>VLOOKUP(I18,'enero 2023'!$J$3:$K$108,2,FALSE)</f>
        <v>A09003</v>
      </c>
      <c r="K18" s="47" t="str">
        <f>VLOOKUP(J18,CC!$C$2:$D$95,2,FALSE)</f>
        <v>0302</v>
      </c>
      <c r="L18" s="15" t="s">
        <v>47</v>
      </c>
      <c r="M18" s="5" t="str">
        <f>VLOOKUP(L18,'enero 2023'!$M$3:$N$108,2,FALSE)</f>
        <v>AVT</v>
      </c>
      <c r="N18" s="5" t="str">
        <f>VLOOKUP(M18,UN!$C$1:$D$17,2,FALSE)</f>
        <v>03</v>
      </c>
      <c r="O18" s="2" t="s">
        <v>446</v>
      </c>
    </row>
    <row r="19" spans="1:15" x14ac:dyDescent="0.25">
      <c r="A19" s="42">
        <v>45034</v>
      </c>
      <c r="B19" s="2" t="s">
        <v>0</v>
      </c>
      <c r="C19" s="3">
        <v>4370</v>
      </c>
      <c r="D19" s="2" t="s">
        <v>1</v>
      </c>
      <c r="E19" s="2" t="s">
        <v>15</v>
      </c>
      <c r="F19" s="41">
        <f t="shared" si="1"/>
        <v>1013548.4662799999</v>
      </c>
      <c r="G19" s="6">
        <v>866.28</v>
      </c>
      <c r="H19" s="12">
        <v>1170.001</v>
      </c>
      <c r="I19" s="2" t="s">
        <v>13</v>
      </c>
      <c r="J19" s="5" t="str">
        <f>VLOOKUP(I19,'enero 2023'!$J$3:$K$108,2,FALSE)</f>
        <v>A09002</v>
      </c>
      <c r="K19" s="47" t="str">
        <f>VLOOKUP(J19,CC!$C$2:$D$95,2,FALSE)</f>
        <v>0303</v>
      </c>
      <c r="L19" s="15" t="s">
        <v>47</v>
      </c>
      <c r="M19" s="5" t="str">
        <f>VLOOKUP(L19,'enero 2023'!$M$3:$N$108,2,FALSE)</f>
        <v>AVT</v>
      </c>
      <c r="N19" s="5" t="str">
        <f>VLOOKUP(M19,UN!$C$1:$D$17,2,FALSE)</f>
        <v>03</v>
      </c>
      <c r="O19" s="2" t="s">
        <v>446</v>
      </c>
    </row>
    <row r="20" spans="1:15" x14ac:dyDescent="0.25">
      <c r="A20" s="43">
        <v>45034</v>
      </c>
      <c r="B20" s="2" t="s">
        <v>0</v>
      </c>
      <c r="C20" s="19">
        <v>4371</v>
      </c>
      <c r="D20" s="2" t="s">
        <v>1</v>
      </c>
      <c r="E20" s="2" t="s">
        <v>11</v>
      </c>
      <c r="F20" s="41">
        <f t="shared" si="1"/>
        <v>480756</v>
      </c>
      <c r="G20" s="6">
        <v>801.26</v>
      </c>
      <c r="H20" s="5">
        <v>600</v>
      </c>
      <c r="I20" s="2" t="s">
        <v>59</v>
      </c>
      <c r="J20" s="5" t="str">
        <f>VLOOKUP(I20,'enero 2023'!$J$3:$K$108,2,FALSE)</f>
        <v>T01015</v>
      </c>
      <c r="K20" s="47">
        <f>VLOOKUP(J20,CC!$C$2:$D$95,2,FALSE)</f>
        <v>1805</v>
      </c>
      <c r="L20" s="15" t="s">
        <v>62</v>
      </c>
      <c r="M20" s="5" t="str">
        <f>VLOOKUP(L20,'enero 2023'!$M$3:$N$108,2,FALSE)</f>
        <v>TEC</v>
      </c>
      <c r="N20" s="5" t="str">
        <f>VLOOKUP(M20,UN!$C$1:$D$17,2,FALSE)</f>
        <v>04</v>
      </c>
      <c r="O20" s="18" t="s">
        <v>467</v>
      </c>
    </row>
    <row r="21" spans="1:15" x14ac:dyDescent="0.25">
      <c r="A21" s="43">
        <v>45034</v>
      </c>
      <c r="B21" s="2" t="s">
        <v>0</v>
      </c>
      <c r="C21" s="19">
        <v>4371</v>
      </c>
      <c r="D21" s="2" t="s">
        <v>1</v>
      </c>
      <c r="E21" s="2" t="s">
        <v>11</v>
      </c>
      <c r="F21" s="41">
        <f t="shared" si="1"/>
        <v>480756</v>
      </c>
      <c r="G21" s="6">
        <v>801.26</v>
      </c>
      <c r="H21" s="5">
        <v>600</v>
      </c>
      <c r="I21" s="2" t="s">
        <v>60</v>
      </c>
      <c r="J21" s="5" t="str">
        <f>VLOOKUP(I21,'enero 2023'!$J$3:$K$108,2,FALSE)</f>
        <v>T01006</v>
      </c>
      <c r="K21" s="47">
        <f>VLOOKUP(J21,CC!$C$2:$D$95,2,FALSE)</f>
        <v>1802</v>
      </c>
      <c r="L21" s="15" t="s">
        <v>62</v>
      </c>
      <c r="M21" s="5" t="str">
        <f>VLOOKUP(L21,'enero 2023'!$M$3:$N$108,2,FALSE)</f>
        <v>TEC</v>
      </c>
      <c r="N21" s="5" t="str">
        <f>VLOOKUP(M21,UN!$C$1:$D$17,2,FALSE)</f>
        <v>04</v>
      </c>
      <c r="O21" s="18" t="s">
        <v>467</v>
      </c>
    </row>
    <row r="22" spans="1:15" x14ac:dyDescent="0.25">
      <c r="A22" s="43">
        <v>45034</v>
      </c>
      <c r="B22" s="2" t="s">
        <v>0</v>
      </c>
      <c r="C22" s="19">
        <v>4371</v>
      </c>
      <c r="D22" s="2" t="s">
        <v>1</v>
      </c>
      <c r="E22" s="2" t="s">
        <v>11</v>
      </c>
      <c r="F22" s="41">
        <f t="shared" si="1"/>
        <v>366175.82</v>
      </c>
      <c r="G22" s="6">
        <v>801.26</v>
      </c>
      <c r="H22" s="5">
        <v>457</v>
      </c>
      <c r="I22" s="2" t="s">
        <v>61</v>
      </c>
      <c r="J22" s="12" t="str">
        <f>VLOOKUP(I22,'enero 2023'!$J$3:$K$108,2,FALSE)</f>
        <v>T01005</v>
      </c>
      <c r="K22" s="47" t="str">
        <f>VLOOKUP(J22,CC!$C$2:$D$95,2,FALSE)</f>
        <v>0401</v>
      </c>
      <c r="L22" s="15" t="s">
        <v>62</v>
      </c>
      <c r="M22" s="5" t="str">
        <f>VLOOKUP(L22,'enero 2023'!$M$3:$N$108,2,FALSE)</f>
        <v>TEC</v>
      </c>
      <c r="N22" s="5" t="str">
        <f>VLOOKUP(M22,UN!$C$1:$D$17,2,FALSE)</f>
        <v>04</v>
      </c>
      <c r="O22" s="18" t="s">
        <v>467</v>
      </c>
    </row>
    <row r="23" spans="1:15" x14ac:dyDescent="0.25">
      <c r="A23" s="43">
        <v>45035</v>
      </c>
      <c r="B23" s="2" t="s">
        <v>0</v>
      </c>
      <c r="C23" s="19">
        <v>4372</v>
      </c>
      <c r="D23" s="2" t="s">
        <v>1</v>
      </c>
      <c r="E23" s="2" t="s">
        <v>65</v>
      </c>
      <c r="F23" s="41">
        <f>H23*G23</f>
        <v>645726.76</v>
      </c>
      <c r="G23" s="6">
        <v>795.23</v>
      </c>
      <c r="H23" s="5">
        <v>812</v>
      </c>
      <c r="I23" s="2" t="s">
        <v>8</v>
      </c>
      <c r="J23" s="5" t="str">
        <f>VLOOKUP(I23,'enero 2023'!$J$3:$K$108,2,FALSE)</f>
        <v>T01012</v>
      </c>
      <c r="K23" s="47" t="str">
        <f>VLOOKUP(J23,CC!$C$2:$D$95,2,FALSE)</f>
        <v>0506</v>
      </c>
      <c r="L23" s="14" t="s">
        <v>45</v>
      </c>
      <c r="M23" s="5" t="str">
        <f>VLOOKUP(L23,'enero 2023'!$M$3:$N$108,2,FALSE)</f>
        <v>SF2</v>
      </c>
      <c r="N23" s="5" t="str">
        <f>VLOOKUP(M23,UN!$C$1:$D$17,2,FALSE)</f>
        <v>05</v>
      </c>
      <c r="O23" s="18" t="s">
        <v>467</v>
      </c>
    </row>
    <row r="24" spans="1:15" x14ac:dyDescent="0.25">
      <c r="A24" s="43">
        <v>45035</v>
      </c>
      <c r="B24" s="2" t="s">
        <v>0</v>
      </c>
      <c r="C24" s="19">
        <v>4372</v>
      </c>
      <c r="D24" s="2" t="s">
        <v>1</v>
      </c>
      <c r="E24" s="2" t="s">
        <v>65</v>
      </c>
      <c r="F24" s="41">
        <f>H24*G24</f>
        <v>1037775.15</v>
      </c>
      <c r="G24" s="6">
        <v>795.23</v>
      </c>
      <c r="H24" s="5">
        <v>1305</v>
      </c>
      <c r="I24" s="2" t="s">
        <v>10</v>
      </c>
      <c r="J24" s="5" t="str">
        <f>VLOOKUP(I24,'enero 2023'!$J$3:$K$108,2,FALSE)</f>
        <v>T01011</v>
      </c>
      <c r="K24" s="47" t="str">
        <f>VLOOKUP(J24,CC!$C$2:$D$95,2,FALSE)</f>
        <v>0502</v>
      </c>
      <c r="L24" s="14" t="s">
        <v>45</v>
      </c>
      <c r="M24" s="5" t="str">
        <f>VLOOKUP(L24,'enero 2023'!$M$3:$N$108,2,FALSE)</f>
        <v>SF2</v>
      </c>
      <c r="N24" s="5" t="str">
        <f>VLOOKUP(M24,UN!$C$1:$D$17,2,FALSE)</f>
        <v>05</v>
      </c>
      <c r="O24" s="18" t="s">
        <v>467</v>
      </c>
    </row>
    <row r="25" spans="1:15" x14ac:dyDescent="0.25">
      <c r="A25" s="43">
        <v>45035</v>
      </c>
      <c r="B25" s="2" t="s">
        <v>0</v>
      </c>
      <c r="C25" s="19">
        <v>4373</v>
      </c>
      <c r="D25" s="2" t="s">
        <v>1</v>
      </c>
      <c r="E25" s="2" t="s">
        <v>18</v>
      </c>
      <c r="F25" s="41">
        <f>H25*G25</f>
        <v>1431414</v>
      </c>
      <c r="G25" s="6">
        <v>795.23</v>
      </c>
      <c r="H25" s="5">
        <v>1800</v>
      </c>
      <c r="I25" s="2" t="s">
        <v>12</v>
      </c>
      <c r="J25" s="5" t="str">
        <f>VLOOKUP(I25,'enero 2023'!$J$3:$K$108,2,FALSE)</f>
        <v>A09003</v>
      </c>
      <c r="K25" s="47" t="str">
        <f>VLOOKUP(J25,CC!$C$2:$D$95,2,FALSE)</f>
        <v>0302</v>
      </c>
      <c r="L25" s="14" t="s">
        <v>47</v>
      </c>
      <c r="M25" s="5" t="str">
        <f>VLOOKUP(L25,'enero 2023'!$M$3:$N$108,2,FALSE)</f>
        <v>AVT</v>
      </c>
      <c r="N25" s="5" t="str">
        <f>VLOOKUP(M25,UN!$C$1:$D$17,2,FALSE)</f>
        <v>03</v>
      </c>
      <c r="O25" s="18" t="s">
        <v>446</v>
      </c>
    </row>
    <row r="26" spans="1:15" x14ac:dyDescent="0.25">
      <c r="A26" s="43">
        <v>45035</v>
      </c>
      <c r="B26" s="2" t="s">
        <v>0</v>
      </c>
      <c r="C26" s="19">
        <v>4374</v>
      </c>
      <c r="D26" s="2" t="s">
        <v>1</v>
      </c>
      <c r="E26" s="2" t="s">
        <v>18</v>
      </c>
      <c r="F26" s="41">
        <f t="shared" ref="F26:F34" si="2">H26*G26</f>
        <v>2633801.7600000002</v>
      </c>
      <c r="G26" s="6">
        <v>795.23</v>
      </c>
      <c r="H26" s="23">
        <v>3312</v>
      </c>
      <c r="I26" t="s">
        <v>4</v>
      </c>
      <c r="J26" s="5" t="str">
        <f>VLOOKUP(I26,'enero 2023'!$J$3:$K$108,2,FALSE)</f>
        <v>A02001</v>
      </c>
      <c r="K26" s="47" t="str">
        <f>VLOOKUP(J26,CC!$C$2:$D$95,2,FALSE)</f>
        <v>0102</v>
      </c>
      <c r="L26" s="14" t="s">
        <v>44</v>
      </c>
      <c r="M26" s="5" t="str">
        <f>VLOOKUP(L26,'enero 2023'!$M$3:$N$108,2,FALSE)</f>
        <v>AUD</v>
      </c>
      <c r="N26" s="5" t="str">
        <f>VLOOKUP(M26,UN!$C$1:$D$17,2,FALSE)</f>
        <v>01</v>
      </c>
      <c r="O26" s="18" t="s">
        <v>446</v>
      </c>
    </row>
    <row r="27" spans="1:15" x14ac:dyDescent="0.25">
      <c r="A27" s="43">
        <v>45035</v>
      </c>
      <c r="B27" s="2" t="s">
        <v>0</v>
      </c>
      <c r="C27" s="19">
        <v>4374</v>
      </c>
      <c r="D27" s="2" t="s">
        <v>1</v>
      </c>
      <c r="E27" s="2" t="s">
        <v>18</v>
      </c>
      <c r="F27" s="41">
        <f t="shared" si="2"/>
        <v>647317.22</v>
      </c>
      <c r="G27" s="6">
        <v>795.23</v>
      </c>
      <c r="H27" s="23">
        <v>814</v>
      </c>
      <c r="I27" t="s">
        <v>6</v>
      </c>
      <c r="J27" s="5" t="str">
        <f>VLOOKUP(I27,'enero 2023'!$J$3:$K$108,2,FALSE)</f>
        <v>A03001</v>
      </c>
      <c r="K27" s="47" t="str">
        <f>VLOOKUP(J27,CC!$C$2:$D$95,2,FALSE)</f>
        <v>0103</v>
      </c>
      <c r="L27" s="14" t="s">
        <v>44</v>
      </c>
      <c r="M27" s="5" t="str">
        <f>VLOOKUP(L27,'enero 2023'!$M$3:$N$108,2,FALSE)</f>
        <v>AUD</v>
      </c>
      <c r="N27" s="5" t="str">
        <f>VLOOKUP(M27,UN!$C$1:$D$17,2,FALSE)</f>
        <v>01</v>
      </c>
      <c r="O27" s="18" t="s">
        <v>446</v>
      </c>
    </row>
    <row r="28" spans="1:15" x14ac:dyDescent="0.25">
      <c r="A28" s="43">
        <v>45035</v>
      </c>
      <c r="B28" s="2" t="s">
        <v>0</v>
      </c>
      <c r="C28" s="19">
        <v>4374</v>
      </c>
      <c r="D28" s="2" t="s">
        <v>1</v>
      </c>
      <c r="E28" s="2" t="s">
        <v>18</v>
      </c>
      <c r="F28" s="41">
        <f t="shared" si="2"/>
        <v>636184</v>
      </c>
      <c r="G28" s="6">
        <v>795.23</v>
      </c>
      <c r="H28" s="23">
        <v>800</v>
      </c>
      <c r="I28" t="s">
        <v>7</v>
      </c>
      <c r="J28" s="5" t="str">
        <f>VLOOKUP(I28,'enero 2023'!$J$3:$K$108,2,FALSE)</f>
        <v>A09001</v>
      </c>
      <c r="K28" s="47" t="str">
        <f>VLOOKUP(J28,CC!$C$2:$D$95,2,FALSE)</f>
        <v>0106</v>
      </c>
      <c r="L28" s="14" t="s">
        <v>44</v>
      </c>
      <c r="M28" s="5" t="str">
        <f>VLOOKUP(L28,'enero 2023'!$M$3:$N$108,2,FALSE)</f>
        <v>AUD</v>
      </c>
      <c r="N28" s="5" t="str">
        <f>VLOOKUP(M28,UN!$C$1:$D$17,2,FALSE)</f>
        <v>01</v>
      </c>
      <c r="O28" s="18" t="s">
        <v>446</v>
      </c>
    </row>
    <row r="29" spans="1:15" x14ac:dyDescent="0.25">
      <c r="A29" s="43">
        <v>45035</v>
      </c>
      <c r="B29" s="2" t="s">
        <v>0</v>
      </c>
      <c r="C29" s="19">
        <v>4375</v>
      </c>
      <c r="D29" s="2" t="s">
        <v>1</v>
      </c>
      <c r="E29" s="44" t="s">
        <v>74</v>
      </c>
      <c r="F29" s="41">
        <f t="shared" si="2"/>
        <v>752287.58000000007</v>
      </c>
      <c r="G29" s="6">
        <v>795.23</v>
      </c>
      <c r="H29" s="23">
        <v>946</v>
      </c>
      <c r="I29" t="s">
        <v>4</v>
      </c>
      <c r="J29" s="5" t="str">
        <f>VLOOKUP(I29,'enero 2023'!$J$3:$K$108,2,FALSE)</f>
        <v>A02001</v>
      </c>
      <c r="K29" s="47" t="str">
        <f>VLOOKUP(J29,CC!$C$2:$D$95,2,FALSE)</f>
        <v>0102</v>
      </c>
      <c r="L29" s="14" t="s">
        <v>44</v>
      </c>
      <c r="M29" s="5" t="str">
        <f>VLOOKUP(L29,'enero 2023'!$M$3:$N$108,2,FALSE)</f>
        <v>AUD</v>
      </c>
      <c r="N29" s="5" t="str">
        <f>VLOOKUP(M29,UN!$C$1:$D$17,2,FALSE)</f>
        <v>01</v>
      </c>
      <c r="O29" s="18" t="s">
        <v>446</v>
      </c>
    </row>
    <row r="30" spans="1:15" x14ac:dyDescent="0.25">
      <c r="A30" s="43">
        <v>45035</v>
      </c>
      <c r="B30" s="2" t="s">
        <v>0</v>
      </c>
      <c r="C30" s="19">
        <v>4375</v>
      </c>
      <c r="D30" s="2" t="s">
        <v>1</v>
      </c>
      <c r="E30" s="44" t="s">
        <v>74</v>
      </c>
      <c r="F30" s="41">
        <f t="shared" si="2"/>
        <v>147912.78</v>
      </c>
      <c r="G30" s="6">
        <v>795.23</v>
      </c>
      <c r="H30" s="23">
        <v>186</v>
      </c>
      <c r="I30" t="s">
        <v>6</v>
      </c>
      <c r="J30" s="5" t="str">
        <f>VLOOKUP(I30,'enero 2023'!$J$3:$K$108,2,FALSE)</f>
        <v>A03001</v>
      </c>
      <c r="K30" s="47" t="str">
        <f>VLOOKUP(J30,CC!$C$2:$D$95,2,FALSE)</f>
        <v>0103</v>
      </c>
      <c r="L30" s="14" t="s">
        <v>44</v>
      </c>
      <c r="M30" s="5" t="str">
        <f>VLOOKUP(L30,'enero 2023'!$M$3:$N$108,2,FALSE)</f>
        <v>AUD</v>
      </c>
      <c r="N30" s="5" t="str">
        <f>VLOOKUP(M30,UN!$C$1:$D$17,2,FALSE)</f>
        <v>01</v>
      </c>
      <c r="O30" s="18" t="s">
        <v>446</v>
      </c>
    </row>
    <row r="31" spans="1:15" x14ac:dyDescent="0.25">
      <c r="A31" s="43">
        <v>45035</v>
      </c>
      <c r="B31" s="2" t="s">
        <v>0</v>
      </c>
      <c r="C31" s="19">
        <v>4375</v>
      </c>
      <c r="D31" s="2" t="s">
        <v>1</v>
      </c>
      <c r="E31" s="44" t="s">
        <v>74</v>
      </c>
      <c r="F31" s="41">
        <f t="shared" si="2"/>
        <v>351491.66000000003</v>
      </c>
      <c r="G31" s="6">
        <v>795.23</v>
      </c>
      <c r="H31" s="23">
        <v>442</v>
      </c>
      <c r="I31" t="s">
        <v>7</v>
      </c>
      <c r="J31" s="5" t="str">
        <f>VLOOKUP(I31,'enero 2023'!$J$3:$K$108,2,FALSE)</f>
        <v>A09001</v>
      </c>
      <c r="K31" s="47" t="str">
        <f>VLOOKUP(J31,CC!$C$2:$D$95,2,FALSE)</f>
        <v>0106</v>
      </c>
      <c r="L31" s="14" t="s">
        <v>44</v>
      </c>
      <c r="M31" s="5" t="str">
        <f>VLOOKUP(L31,'enero 2023'!$M$3:$N$108,2,FALSE)</f>
        <v>AUD</v>
      </c>
      <c r="N31" s="5" t="str">
        <f>VLOOKUP(M31,UN!$C$1:$D$17,2,FALSE)</f>
        <v>01</v>
      </c>
      <c r="O31" s="18" t="s">
        <v>446</v>
      </c>
    </row>
    <row r="32" spans="1:15" x14ac:dyDescent="0.25">
      <c r="A32" s="43">
        <v>45035</v>
      </c>
      <c r="B32" s="2" t="s">
        <v>0</v>
      </c>
      <c r="C32" s="19">
        <v>4376</v>
      </c>
      <c r="D32" s="2" t="s">
        <v>1</v>
      </c>
      <c r="E32" s="44" t="s">
        <v>447</v>
      </c>
      <c r="F32" s="41">
        <f t="shared" si="2"/>
        <v>254473.60000000001</v>
      </c>
      <c r="G32" s="6">
        <v>795.23</v>
      </c>
      <c r="H32">
        <v>320</v>
      </c>
      <c r="I32" t="s">
        <v>12</v>
      </c>
      <c r="J32" s="5" t="str">
        <f>VLOOKUP(I32,'enero 2023'!$J$3:$K$108,2,FALSE)</f>
        <v>A09003</v>
      </c>
      <c r="K32" s="47" t="str">
        <f>VLOOKUP(J32,CC!$C$2:$D$95,2,FALSE)</f>
        <v>0302</v>
      </c>
      <c r="L32" s="14" t="s">
        <v>47</v>
      </c>
      <c r="M32" s="5" t="str">
        <f>VLOOKUP(L32,'enero 2023'!$M$3:$N$108,2,FALSE)</f>
        <v>AVT</v>
      </c>
      <c r="N32" s="5" t="str">
        <f>VLOOKUP(M32,UN!$C$1:$D$17,2,FALSE)</f>
        <v>03</v>
      </c>
      <c r="O32" s="18" t="s">
        <v>446</v>
      </c>
    </row>
    <row r="33" spans="1:15" x14ac:dyDescent="0.25">
      <c r="A33" s="43">
        <v>45035</v>
      </c>
      <c r="B33" s="2" t="s">
        <v>0</v>
      </c>
      <c r="C33" s="19">
        <v>4376</v>
      </c>
      <c r="D33" s="2" t="s">
        <v>1</v>
      </c>
      <c r="E33" s="44" t="s">
        <v>447</v>
      </c>
      <c r="F33" s="41">
        <f t="shared" si="2"/>
        <v>254473.60000000001</v>
      </c>
      <c r="G33" s="6">
        <v>795.23</v>
      </c>
      <c r="H33">
        <v>320</v>
      </c>
      <c r="I33" t="s">
        <v>13</v>
      </c>
      <c r="J33" s="5" t="str">
        <f>VLOOKUP(I33,'enero 2023'!$J$3:$K$108,2,FALSE)</f>
        <v>A09002</v>
      </c>
      <c r="K33" s="47" t="str">
        <f>VLOOKUP(J33,CC!$C$2:$D$95,2,FALSE)</f>
        <v>0303</v>
      </c>
      <c r="L33" s="14" t="s">
        <v>47</v>
      </c>
      <c r="M33" s="5" t="str">
        <f>VLOOKUP(L33,'enero 2023'!$M$3:$N$108,2,FALSE)</f>
        <v>AVT</v>
      </c>
      <c r="N33" s="5" t="str">
        <f>VLOOKUP(M33,UN!$C$1:$D$17,2,FALSE)</f>
        <v>03</v>
      </c>
      <c r="O33" s="18" t="s">
        <v>446</v>
      </c>
    </row>
    <row r="34" spans="1:15" x14ac:dyDescent="0.25">
      <c r="A34" s="43">
        <v>45035</v>
      </c>
      <c r="B34" s="2" t="s">
        <v>0</v>
      </c>
      <c r="C34" s="19">
        <v>4377</v>
      </c>
      <c r="D34" s="2" t="s">
        <v>1</v>
      </c>
      <c r="E34" s="44" t="s">
        <v>447</v>
      </c>
      <c r="F34" s="41">
        <f t="shared" si="2"/>
        <v>254473.60000000001</v>
      </c>
      <c r="G34" s="6">
        <v>795.23</v>
      </c>
      <c r="H34">
        <v>320</v>
      </c>
      <c r="I34" t="s">
        <v>13</v>
      </c>
      <c r="J34" s="5" t="str">
        <f>VLOOKUP(I34,'enero 2023'!$J$3:$K$108,2,FALSE)</f>
        <v>A09002</v>
      </c>
      <c r="K34" s="47" t="str">
        <f>VLOOKUP(J34,CC!$C$2:$D$95,2,FALSE)</f>
        <v>0303</v>
      </c>
      <c r="L34" s="14" t="s">
        <v>47</v>
      </c>
      <c r="M34" s="5" t="str">
        <f>VLOOKUP(L34,'enero 2023'!$M$3:$N$108,2,FALSE)</f>
        <v>AVT</v>
      </c>
      <c r="N34" s="5" t="str">
        <f>VLOOKUP(M34,UN!$C$1:$D$17,2,FALSE)</f>
        <v>03</v>
      </c>
      <c r="O34" s="18" t="s">
        <v>446</v>
      </c>
    </row>
    <row r="35" spans="1:15" x14ac:dyDescent="0.25">
      <c r="A35" s="43">
        <v>45035</v>
      </c>
      <c r="B35" s="2" t="s">
        <v>0</v>
      </c>
      <c r="C35" s="3">
        <v>4378</v>
      </c>
      <c r="D35" s="2" t="s">
        <v>1</v>
      </c>
      <c r="E35" s="2" t="s">
        <v>31</v>
      </c>
      <c r="F35" s="41">
        <f t="shared" si="0"/>
        <v>366804.47999999998</v>
      </c>
      <c r="G35" s="22">
        <v>818.76</v>
      </c>
      <c r="H35" s="5">
        <v>448</v>
      </c>
      <c r="I35" s="2" t="s">
        <v>464</v>
      </c>
      <c r="J35" s="12" t="str">
        <f>VLOOKUP(I35,'enero 2023'!$J$3:$K$108,2,FALSE)</f>
        <v>A02003</v>
      </c>
      <c r="K35" s="47" t="str">
        <f>VLOOKUP(J35,CC!$C$2:$D$95,2,FALSE)</f>
        <v>0103</v>
      </c>
      <c r="L35" s="15" t="s">
        <v>44</v>
      </c>
      <c r="M35" s="5" t="str">
        <f>VLOOKUP(L35,'enero 2023'!$M$3:$N$108,2,FALSE)</f>
        <v>AUD</v>
      </c>
      <c r="N35" s="5" t="str">
        <f>VLOOKUP(M35,UN!$C$1:$D$17,2,FALSE)</f>
        <v>01</v>
      </c>
      <c r="O35" s="2" t="s">
        <v>446</v>
      </c>
    </row>
    <row r="36" spans="1:15" x14ac:dyDescent="0.25">
      <c r="A36" s="43">
        <v>45035</v>
      </c>
      <c r="B36" s="2" t="s">
        <v>0</v>
      </c>
      <c r="C36" s="3">
        <v>4378</v>
      </c>
      <c r="D36" s="2" t="s">
        <v>1</v>
      </c>
      <c r="E36" s="2" t="s">
        <v>31</v>
      </c>
      <c r="F36" s="41">
        <f t="shared" si="0"/>
        <v>458505.6</v>
      </c>
      <c r="G36" s="22">
        <v>818.76</v>
      </c>
      <c r="H36" s="5">
        <v>560</v>
      </c>
      <c r="I36" s="2" t="s">
        <v>2</v>
      </c>
      <c r="J36" s="5" t="str">
        <f>VLOOKUP(I36,'enero 2023'!$J$3:$K$108,2,FALSE)</f>
        <v>S01002</v>
      </c>
      <c r="K36" s="47" t="str">
        <f>VLOOKUP(J36,CC!$C$2:$D$95,2,FALSE)</f>
        <v>0201</v>
      </c>
      <c r="L36" s="15" t="s">
        <v>44</v>
      </c>
      <c r="M36" s="37" t="s">
        <v>138</v>
      </c>
      <c r="N36" s="5" t="str">
        <f>VLOOKUP(M36,UN!$C$1:$D$17,2,FALSE)</f>
        <v>02</v>
      </c>
      <c r="O36" s="2" t="s">
        <v>446</v>
      </c>
    </row>
    <row r="37" spans="1:15" x14ac:dyDescent="0.25">
      <c r="A37" s="43">
        <v>45035</v>
      </c>
      <c r="B37" s="2" t="s">
        <v>0</v>
      </c>
      <c r="C37" s="3">
        <v>4378</v>
      </c>
      <c r="D37" s="2" t="s">
        <v>1</v>
      </c>
      <c r="E37" s="2" t="s">
        <v>31</v>
      </c>
      <c r="F37" s="41">
        <f t="shared" si="0"/>
        <v>298028.64</v>
      </c>
      <c r="G37" s="22">
        <v>818.76</v>
      </c>
      <c r="H37" s="5">
        <v>364</v>
      </c>
      <c r="I37" s="2" t="s">
        <v>12</v>
      </c>
      <c r="J37" s="5" t="str">
        <f>VLOOKUP(I37,'enero 2023'!$J$3:$K$108,2,FALSE)</f>
        <v>A09003</v>
      </c>
      <c r="K37" s="47" t="str">
        <f>VLOOKUP(J37,CC!$C$2:$D$95,2,FALSE)</f>
        <v>0302</v>
      </c>
      <c r="L37" s="15" t="s">
        <v>47</v>
      </c>
      <c r="M37" s="5" t="str">
        <f>VLOOKUP(L37,'enero 2023'!$M$3:$N$108,2,FALSE)</f>
        <v>AVT</v>
      </c>
      <c r="N37" s="5" t="str">
        <f>VLOOKUP(M37,UN!$C$1:$D$17,2,FALSE)</f>
        <v>03</v>
      </c>
      <c r="O37" s="2" t="s">
        <v>446</v>
      </c>
    </row>
    <row r="38" spans="1:15" x14ac:dyDescent="0.25">
      <c r="A38" s="43">
        <v>45035</v>
      </c>
      <c r="B38" s="2" t="s">
        <v>0</v>
      </c>
      <c r="C38" s="3">
        <v>4378</v>
      </c>
      <c r="D38" s="2" t="s">
        <v>1</v>
      </c>
      <c r="E38" s="2" t="s">
        <v>31</v>
      </c>
      <c r="F38" s="41">
        <f t="shared" ref="F38:F79" si="3">H38*G38</f>
        <v>298028.64</v>
      </c>
      <c r="G38" s="22">
        <v>818.76</v>
      </c>
      <c r="H38" s="5">
        <v>364</v>
      </c>
      <c r="I38" s="2" t="s">
        <v>13</v>
      </c>
      <c r="J38" s="5" t="str">
        <f>VLOOKUP(I38,'enero 2023'!$J$3:$K$108,2,FALSE)</f>
        <v>A09002</v>
      </c>
      <c r="K38" s="47" t="str">
        <f>VLOOKUP(J38,CC!$C$2:$D$95,2,FALSE)</f>
        <v>0303</v>
      </c>
      <c r="L38" s="15" t="s">
        <v>47</v>
      </c>
      <c r="M38" s="5" t="str">
        <f>VLOOKUP(L38,'enero 2023'!$M$3:$N$108,2,FALSE)</f>
        <v>AVT</v>
      </c>
      <c r="N38" s="5" t="str">
        <f>VLOOKUP(M38,UN!$C$1:$D$17,2,FALSE)</f>
        <v>03</v>
      </c>
      <c r="O38" s="2" t="s">
        <v>446</v>
      </c>
    </row>
    <row r="39" spans="1:15" x14ac:dyDescent="0.25">
      <c r="A39" s="43">
        <v>45035</v>
      </c>
      <c r="B39" s="2" t="s">
        <v>0</v>
      </c>
      <c r="C39" s="19">
        <v>4379</v>
      </c>
      <c r="D39" s="2" t="s">
        <v>1</v>
      </c>
      <c r="E39" s="44" t="s">
        <v>23</v>
      </c>
      <c r="F39" s="41">
        <f t="shared" si="3"/>
        <v>1068789.1200000001</v>
      </c>
      <c r="G39" s="34">
        <v>795.23</v>
      </c>
      <c r="H39" s="50">
        <v>1344</v>
      </c>
      <c r="I39" s="24" t="s">
        <v>4</v>
      </c>
      <c r="J39" s="5" t="str">
        <f>VLOOKUP(I39,'enero 2023'!$J$3:$K$108,2,FALSE)</f>
        <v>A02001</v>
      </c>
      <c r="K39" s="47" t="str">
        <f>VLOOKUP(J39,CC!$C$2:$D$95,2,FALSE)</f>
        <v>0102</v>
      </c>
      <c r="L39" s="14" t="s">
        <v>44</v>
      </c>
      <c r="M39" s="5" t="str">
        <f>VLOOKUP(L39,'enero 2023'!$M$3:$N$108,2,FALSE)</f>
        <v>AUD</v>
      </c>
      <c r="N39" s="5" t="str">
        <f>VLOOKUP(M39,UN!$C$1:$D$17,2,FALSE)</f>
        <v>01</v>
      </c>
      <c r="O39" s="24" t="s">
        <v>446</v>
      </c>
    </row>
    <row r="40" spans="1:15" x14ac:dyDescent="0.25">
      <c r="A40" s="43">
        <v>45035</v>
      </c>
      <c r="B40" s="2" t="s">
        <v>0</v>
      </c>
      <c r="C40" s="19">
        <v>4379</v>
      </c>
      <c r="D40" s="2" t="s">
        <v>1</v>
      </c>
      <c r="E40" s="44" t="s">
        <v>23</v>
      </c>
      <c r="F40" s="41">
        <f t="shared" si="3"/>
        <v>563022.84</v>
      </c>
      <c r="G40" s="34">
        <v>795.23</v>
      </c>
      <c r="H40" s="50">
        <v>708</v>
      </c>
      <c r="I40" s="24" t="s">
        <v>6</v>
      </c>
      <c r="J40" s="5" t="str">
        <f>VLOOKUP(I40,'enero 2023'!$J$3:$K$108,2,FALSE)</f>
        <v>A03001</v>
      </c>
      <c r="K40" s="47" t="str">
        <f>VLOOKUP(J40,CC!$C$2:$D$95,2,FALSE)</f>
        <v>0103</v>
      </c>
      <c r="L40" s="14" t="s">
        <v>44</v>
      </c>
      <c r="M40" s="5" t="str">
        <f>VLOOKUP(L40,'enero 2023'!$M$3:$N$108,2,FALSE)</f>
        <v>AUD</v>
      </c>
      <c r="N40" s="5" t="str">
        <f>VLOOKUP(M40,UN!$C$1:$D$17,2,FALSE)</f>
        <v>01</v>
      </c>
      <c r="O40" s="24" t="s">
        <v>446</v>
      </c>
    </row>
    <row r="41" spans="1:15" x14ac:dyDescent="0.25">
      <c r="A41" s="43">
        <v>45035</v>
      </c>
      <c r="B41" s="2" t="s">
        <v>0</v>
      </c>
      <c r="C41" s="19">
        <v>4379</v>
      </c>
      <c r="D41" s="2" t="s">
        <v>1</v>
      </c>
      <c r="E41" s="44" t="s">
        <v>23</v>
      </c>
      <c r="F41" s="41">
        <f t="shared" si="3"/>
        <v>356263.04000000004</v>
      </c>
      <c r="G41" s="34">
        <v>795.23</v>
      </c>
      <c r="H41" s="50">
        <v>448</v>
      </c>
      <c r="I41" s="24" t="s">
        <v>7</v>
      </c>
      <c r="J41" s="5" t="str">
        <f>VLOOKUP(I41,'enero 2023'!$J$3:$K$108,2,FALSE)</f>
        <v>A09001</v>
      </c>
      <c r="K41" s="47" t="str">
        <f>VLOOKUP(J41,CC!$C$2:$D$95,2,FALSE)</f>
        <v>0106</v>
      </c>
      <c r="L41" s="14" t="s">
        <v>44</v>
      </c>
      <c r="M41" s="5" t="str">
        <f>VLOOKUP(L41,'enero 2023'!$M$3:$N$108,2,FALSE)</f>
        <v>AUD</v>
      </c>
      <c r="N41" s="5" t="str">
        <f>VLOOKUP(M41,UN!$C$1:$D$17,2,FALSE)</f>
        <v>01</v>
      </c>
      <c r="O41" s="24" t="s">
        <v>446</v>
      </c>
    </row>
    <row r="42" spans="1:15" x14ac:dyDescent="0.25">
      <c r="A42" s="43">
        <v>45035</v>
      </c>
      <c r="B42" s="2" t="s">
        <v>0</v>
      </c>
      <c r="C42" s="19">
        <v>4380</v>
      </c>
      <c r="D42" s="2" t="s">
        <v>1</v>
      </c>
      <c r="E42" s="44" t="s">
        <v>11</v>
      </c>
      <c r="F42" s="41">
        <f t="shared" si="3"/>
        <v>850100.87</v>
      </c>
      <c r="G42" s="34">
        <v>795.23</v>
      </c>
      <c r="H42" s="23">
        <v>1069</v>
      </c>
      <c r="I42" t="s">
        <v>4</v>
      </c>
      <c r="J42" s="5" t="str">
        <f>VLOOKUP(I42,'enero 2023'!$J$3:$K$108,2,FALSE)</f>
        <v>A02001</v>
      </c>
      <c r="K42" s="47" t="str">
        <f>VLOOKUP(J42,CC!$C$2:$D$95,2,FALSE)</f>
        <v>0102</v>
      </c>
      <c r="L42" s="14" t="s">
        <v>44</v>
      </c>
      <c r="M42" s="5" t="str">
        <f>VLOOKUP(L42,'enero 2023'!$M$3:$N$108,2,FALSE)</f>
        <v>AUD</v>
      </c>
      <c r="N42" s="5" t="str">
        <f>VLOOKUP(M42,UN!$C$1:$D$17,2,FALSE)</f>
        <v>01</v>
      </c>
      <c r="O42" s="24" t="s">
        <v>446</v>
      </c>
    </row>
    <row r="43" spans="1:15" x14ac:dyDescent="0.25">
      <c r="A43" s="43">
        <v>45035</v>
      </c>
      <c r="B43" s="2" t="s">
        <v>0</v>
      </c>
      <c r="C43" s="19">
        <v>4380</v>
      </c>
      <c r="D43" s="2" t="s">
        <v>1</v>
      </c>
      <c r="E43" s="44" t="s">
        <v>11</v>
      </c>
      <c r="F43" s="41">
        <f t="shared" si="3"/>
        <v>290258.95</v>
      </c>
      <c r="G43" s="34">
        <v>795.23</v>
      </c>
      <c r="H43" s="23">
        <v>365</v>
      </c>
      <c r="I43" t="s">
        <v>6</v>
      </c>
      <c r="J43" s="5" t="str">
        <f>VLOOKUP(I43,'enero 2023'!$J$3:$K$108,2,FALSE)</f>
        <v>A03001</v>
      </c>
      <c r="K43" s="47" t="str">
        <f>VLOOKUP(J43,CC!$C$2:$D$95,2,FALSE)</f>
        <v>0103</v>
      </c>
      <c r="L43" s="14" t="s">
        <v>44</v>
      </c>
      <c r="M43" s="5" t="str">
        <f>VLOOKUP(L43,'enero 2023'!$M$3:$N$108,2,FALSE)</f>
        <v>AUD</v>
      </c>
      <c r="N43" s="5" t="str">
        <f>VLOOKUP(M43,UN!$C$1:$D$17,2,FALSE)</f>
        <v>01</v>
      </c>
      <c r="O43" s="24" t="s">
        <v>446</v>
      </c>
    </row>
    <row r="44" spans="1:15" x14ac:dyDescent="0.25">
      <c r="A44" s="43">
        <v>45035</v>
      </c>
      <c r="B44" s="2" t="s">
        <v>0</v>
      </c>
      <c r="C44" s="19">
        <v>4380</v>
      </c>
      <c r="D44" s="2" t="s">
        <v>1</v>
      </c>
      <c r="E44" s="44" t="s">
        <v>11</v>
      </c>
      <c r="F44" s="41">
        <f t="shared" si="3"/>
        <v>322068.15000000002</v>
      </c>
      <c r="G44" s="34">
        <v>795.23</v>
      </c>
      <c r="H44" s="23">
        <v>405</v>
      </c>
      <c r="I44" t="s">
        <v>7</v>
      </c>
      <c r="J44" s="5" t="str">
        <f>VLOOKUP(I44,'enero 2023'!$J$3:$K$108,2,FALSE)</f>
        <v>A09001</v>
      </c>
      <c r="K44" s="47" t="str">
        <f>VLOOKUP(J44,CC!$C$2:$D$95,2,FALSE)</f>
        <v>0106</v>
      </c>
      <c r="L44" s="14" t="s">
        <v>44</v>
      </c>
      <c r="M44" s="5" t="str">
        <f>VLOOKUP(L44,'enero 2023'!$M$3:$N$108,2,FALSE)</f>
        <v>AUD</v>
      </c>
      <c r="N44" s="5" t="str">
        <f>VLOOKUP(M44,UN!$C$1:$D$17,2,FALSE)</f>
        <v>01</v>
      </c>
      <c r="O44" s="24" t="s">
        <v>446</v>
      </c>
    </row>
    <row r="45" spans="1:15" x14ac:dyDescent="0.25">
      <c r="A45" s="43">
        <v>45035</v>
      </c>
      <c r="B45" s="2" t="s">
        <v>0</v>
      </c>
      <c r="C45" s="19">
        <v>4381</v>
      </c>
      <c r="D45" s="2" t="s">
        <v>1</v>
      </c>
      <c r="E45" s="44" t="s">
        <v>11</v>
      </c>
      <c r="F45" s="41">
        <f t="shared" si="3"/>
        <v>1610340.75</v>
      </c>
      <c r="G45" s="34">
        <v>795.23</v>
      </c>
      <c r="H45">
        <v>2025</v>
      </c>
      <c r="I45" t="s">
        <v>12</v>
      </c>
      <c r="J45" s="5" t="str">
        <f>VLOOKUP(I45,'enero 2023'!$J$3:$K$108,2,FALSE)</f>
        <v>A09003</v>
      </c>
      <c r="K45" s="47" t="str">
        <f>VLOOKUP(J45,CC!$C$2:$D$95,2,FALSE)</f>
        <v>0302</v>
      </c>
      <c r="L45" s="14" t="s">
        <v>47</v>
      </c>
      <c r="M45" s="5" t="str">
        <f>VLOOKUP(L45,'enero 2023'!$M$3:$N$108,2,FALSE)</f>
        <v>AVT</v>
      </c>
      <c r="N45" s="5" t="str">
        <f>VLOOKUP(M45,UN!$C$1:$D$17,2,FALSE)</f>
        <v>03</v>
      </c>
      <c r="O45" s="24" t="s">
        <v>446</v>
      </c>
    </row>
    <row r="46" spans="1:15" x14ac:dyDescent="0.25">
      <c r="A46" s="43">
        <v>45035</v>
      </c>
      <c r="B46" s="2" t="s">
        <v>0</v>
      </c>
      <c r="C46" s="19">
        <v>4381</v>
      </c>
      <c r="D46" s="2" t="s">
        <v>1</v>
      </c>
      <c r="E46" s="44" t="s">
        <v>11</v>
      </c>
      <c r="F46" s="41">
        <f t="shared" si="3"/>
        <v>1127636.1400000001</v>
      </c>
      <c r="G46" s="34">
        <v>795.23</v>
      </c>
      <c r="H46">
        <v>1418</v>
      </c>
      <c r="I46" t="s">
        <v>13</v>
      </c>
      <c r="J46" s="5" t="str">
        <f>VLOOKUP(I46,'enero 2023'!$J$3:$K$108,2,FALSE)</f>
        <v>A09002</v>
      </c>
      <c r="K46" s="47" t="str">
        <f>VLOOKUP(J46,CC!$C$2:$D$95,2,FALSE)</f>
        <v>0303</v>
      </c>
      <c r="L46" s="14" t="s">
        <v>47</v>
      </c>
      <c r="M46" s="5" t="str">
        <f>VLOOKUP(L46,'enero 2023'!$M$3:$N$108,2,FALSE)</f>
        <v>AVT</v>
      </c>
      <c r="N46" s="5" t="str">
        <f>VLOOKUP(M46,UN!$C$1:$D$17,2,FALSE)</f>
        <v>03</v>
      </c>
      <c r="O46" s="24" t="s">
        <v>446</v>
      </c>
    </row>
    <row r="47" spans="1:15" x14ac:dyDescent="0.25">
      <c r="A47" s="43">
        <v>45035</v>
      </c>
      <c r="B47" s="2" t="s">
        <v>0</v>
      </c>
      <c r="C47" s="19">
        <v>4382</v>
      </c>
      <c r="D47" s="2" t="s">
        <v>54</v>
      </c>
      <c r="E47" s="44" t="s">
        <v>11</v>
      </c>
      <c r="F47" s="41">
        <f t="shared" si="3"/>
        <v>386481.78</v>
      </c>
      <c r="G47" s="34">
        <v>795.23</v>
      </c>
      <c r="H47" s="23">
        <v>486</v>
      </c>
      <c r="I47" t="s">
        <v>4</v>
      </c>
      <c r="J47" s="5" t="str">
        <f>VLOOKUP(I47,'enero 2023'!$J$3:$K$108,2,FALSE)</f>
        <v>A02001</v>
      </c>
      <c r="K47" s="47" t="str">
        <f>VLOOKUP(J47,CC!$C$2:$D$95,2,FALSE)</f>
        <v>0102</v>
      </c>
      <c r="L47" s="14" t="s">
        <v>44</v>
      </c>
      <c r="M47" s="5" t="str">
        <f>VLOOKUP(L47,'enero 2023'!$M$3:$N$108,2,FALSE)</f>
        <v>AUD</v>
      </c>
      <c r="N47" s="5" t="str">
        <f>VLOOKUP(M47,UN!$C$1:$D$17,2,FALSE)</f>
        <v>01</v>
      </c>
      <c r="O47" s="24" t="s">
        <v>446</v>
      </c>
    </row>
    <row r="48" spans="1:15" x14ac:dyDescent="0.25">
      <c r="A48" s="43">
        <v>45035</v>
      </c>
      <c r="B48" s="2" t="s">
        <v>0</v>
      </c>
      <c r="C48" s="19">
        <v>4382</v>
      </c>
      <c r="D48" s="2" t="s">
        <v>54</v>
      </c>
      <c r="E48" s="44" t="s">
        <v>11</v>
      </c>
      <c r="F48" s="41">
        <f t="shared" si="3"/>
        <v>48509.03</v>
      </c>
      <c r="G48" s="34">
        <v>795.23</v>
      </c>
      <c r="H48" s="23">
        <v>61</v>
      </c>
      <c r="I48" t="s">
        <v>6</v>
      </c>
      <c r="J48" s="5" t="str">
        <f>VLOOKUP(I48,'enero 2023'!$J$3:$K$108,2,FALSE)</f>
        <v>A03001</v>
      </c>
      <c r="K48" s="47" t="str">
        <f>VLOOKUP(J48,CC!$C$2:$D$95,2,FALSE)</f>
        <v>0103</v>
      </c>
      <c r="L48" s="14" t="s">
        <v>44</v>
      </c>
      <c r="M48" s="5" t="str">
        <f>VLOOKUP(L48,'enero 2023'!$M$3:$N$108,2,FALSE)</f>
        <v>AUD</v>
      </c>
      <c r="N48" s="5" t="str">
        <f>VLOOKUP(M48,UN!$C$1:$D$17,2,FALSE)</f>
        <v>01</v>
      </c>
      <c r="O48" s="24" t="s">
        <v>446</v>
      </c>
    </row>
    <row r="49" spans="1:15" x14ac:dyDescent="0.25">
      <c r="A49" s="43">
        <v>45035</v>
      </c>
      <c r="B49" s="2" t="s">
        <v>0</v>
      </c>
      <c r="C49" s="19">
        <v>4382</v>
      </c>
      <c r="D49" s="2" t="s">
        <v>54</v>
      </c>
      <c r="E49" s="44" t="s">
        <v>11</v>
      </c>
      <c r="F49" s="41">
        <f t="shared" si="3"/>
        <v>322068.15000000002</v>
      </c>
      <c r="G49" s="34">
        <v>795.23</v>
      </c>
      <c r="H49" s="23">
        <v>405</v>
      </c>
      <c r="I49" t="s">
        <v>7</v>
      </c>
      <c r="J49" s="5" t="str">
        <f>VLOOKUP(I49,'enero 2023'!$J$3:$K$108,2,FALSE)</f>
        <v>A09001</v>
      </c>
      <c r="K49" s="47" t="str">
        <f>VLOOKUP(J49,CC!$C$2:$D$95,2,FALSE)</f>
        <v>0106</v>
      </c>
      <c r="L49" s="14" t="s">
        <v>44</v>
      </c>
      <c r="M49" s="5" t="str">
        <f>VLOOKUP(L49,'enero 2023'!$M$3:$N$108,2,FALSE)</f>
        <v>AUD</v>
      </c>
      <c r="N49" s="5" t="str">
        <f>VLOOKUP(M49,UN!$C$1:$D$17,2,FALSE)</f>
        <v>01</v>
      </c>
      <c r="O49" s="24" t="s">
        <v>446</v>
      </c>
    </row>
    <row r="50" spans="1:15" x14ac:dyDescent="0.25">
      <c r="A50" s="43">
        <v>45035</v>
      </c>
      <c r="B50" s="2" t="s">
        <v>0</v>
      </c>
      <c r="C50" s="19">
        <v>4383</v>
      </c>
      <c r="D50" s="2" t="s">
        <v>54</v>
      </c>
      <c r="E50" s="44" t="s">
        <v>11</v>
      </c>
      <c r="F50" s="41">
        <f t="shared" si="3"/>
        <v>1073560.5</v>
      </c>
      <c r="G50" s="34">
        <v>795.23</v>
      </c>
      <c r="H50">
        <v>1350</v>
      </c>
      <c r="I50" t="s">
        <v>12</v>
      </c>
      <c r="J50" s="5" t="str">
        <f>VLOOKUP(I50,'enero 2023'!$J$3:$K$108,2,FALSE)</f>
        <v>A09003</v>
      </c>
      <c r="K50" s="47" t="str">
        <f>VLOOKUP(J50,CC!$C$2:$D$95,2,FALSE)</f>
        <v>0302</v>
      </c>
      <c r="L50" s="14" t="s">
        <v>47</v>
      </c>
      <c r="M50" s="5" t="str">
        <f>VLOOKUP(L50,'enero 2023'!$M$3:$N$108,2,FALSE)</f>
        <v>AVT</v>
      </c>
      <c r="N50" s="5" t="str">
        <f>VLOOKUP(M50,UN!$C$1:$D$17,2,FALSE)</f>
        <v>03</v>
      </c>
      <c r="O50" s="24" t="s">
        <v>446</v>
      </c>
    </row>
    <row r="51" spans="1:15" x14ac:dyDescent="0.25">
      <c r="A51" s="43">
        <v>45035</v>
      </c>
      <c r="B51" s="2" t="s">
        <v>0</v>
      </c>
      <c r="C51" s="19">
        <v>4383</v>
      </c>
      <c r="D51" s="2" t="s">
        <v>54</v>
      </c>
      <c r="E51" s="44" t="s">
        <v>11</v>
      </c>
      <c r="F51" s="41">
        <f t="shared" si="3"/>
        <v>590060.66</v>
      </c>
      <c r="G51" s="34">
        <v>795.23</v>
      </c>
      <c r="H51">
        <v>742</v>
      </c>
      <c r="I51" t="s">
        <v>13</v>
      </c>
      <c r="J51" s="5" t="str">
        <f>VLOOKUP(I51,'enero 2023'!$J$3:$K$108,2,FALSE)</f>
        <v>A09002</v>
      </c>
      <c r="K51" s="47" t="str">
        <f>VLOOKUP(J51,CC!$C$2:$D$95,2,FALSE)</f>
        <v>0303</v>
      </c>
      <c r="L51" s="14" t="s">
        <v>47</v>
      </c>
      <c r="M51" s="5" t="str">
        <f>VLOOKUP(L51,'enero 2023'!$M$3:$N$108,2,FALSE)</f>
        <v>AVT</v>
      </c>
      <c r="N51" s="5" t="str">
        <f>VLOOKUP(M51,UN!$C$1:$D$17,2,FALSE)</f>
        <v>03</v>
      </c>
      <c r="O51" s="24" t="s">
        <v>446</v>
      </c>
    </row>
    <row r="52" spans="1:15" x14ac:dyDescent="0.25">
      <c r="A52" s="43">
        <v>45036</v>
      </c>
      <c r="B52" s="18" t="s">
        <v>0</v>
      </c>
      <c r="C52" s="19">
        <v>4384</v>
      </c>
      <c r="D52" t="s">
        <v>1</v>
      </c>
      <c r="E52" t="s">
        <v>454</v>
      </c>
      <c r="F52" s="41">
        <f t="shared" si="3"/>
        <v>1457385.7374999998</v>
      </c>
      <c r="G52" s="22">
        <v>796.93</v>
      </c>
      <c r="H52" s="53">
        <v>1828.75</v>
      </c>
      <c r="I52" t="s">
        <v>12</v>
      </c>
      <c r="J52" s="5" t="str">
        <f>VLOOKUP(I52,'enero 2023'!$J$3:$K$108,2,FALSE)</f>
        <v>A09003</v>
      </c>
      <c r="K52" s="47" t="str">
        <f>VLOOKUP(J52,CC!$C$2:$D$95,2,FALSE)</f>
        <v>0302</v>
      </c>
      <c r="L52" s="14" t="s">
        <v>47</v>
      </c>
      <c r="M52" s="5" t="str">
        <f>VLOOKUP(L52,'enero 2023'!$M$3:$N$108,2,FALSE)</f>
        <v>AVT</v>
      </c>
      <c r="N52" s="5" t="str">
        <f>VLOOKUP(M52,UN!$C$1:$D$17,2,FALSE)</f>
        <v>03</v>
      </c>
      <c r="O52" s="18" t="s">
        <v>446</v>
      </c>
    </row>
    <row r="53" spans="1:15" x14ac:dyDescent="0.25">
      <c r="A53" s="43">
        <v>45036</v>
      </c>
      <c r="B53" s="18" t="s">
        <v>0</v>
      </c>
      <c r="C53" s="19">
        <v>4384</v>
      </c>
      <c r="D53" t="s">
        <v>1</v>
      </c>
      <c r="E53" t="s">
        <v>454</v>
      </c>
      <c r="F53" s="41">
        <f t="shared" si="3"/>
        <v>605666.79999999993</v>
      </c>
      <c r="G53" s="22">
        <v>796.93</v>
      </c>
      <c r="H53">
        <v>760</v>
      </c>
      <c r="I53" t="s">
        <v>13</v>
      </c>
      <c r="J53" s="5" t="str">
        <f>VLOOKUP(I53,'enero 2023'!$J$3:$K$108,2,FALSE)</f>
        <v>A09002</v>
      </c>
      <c r="K53" s="47" t="str">
        <f>VLOOKUP(J53,CC!$C$2:$D$95,2,FALSE)</f>
        <v>0303</v>
      </c>
      <c r="L53" s="14" t="s">
        <v>47</v>
      </c>
      <c r="M53" s="5" t="str">
        <f>VLOOKUP(L53,'enero 2023'!$M$3:$N$108,2,FALSE)</f>
        <v>AVT</v>
      </c>
      <c r="N53" s="5" t="str">
        <f>VLOOKUP(M53,UN!$C$1:$D$17,2,FALSE)</f>
        <v>03</v>
      </c>
      <c r="O53" s="18" t="s">
        <v>446</v>
      </c>
    </row>
    <row r="54" spans="1:15" x14ac:dyDescent="0.25">
      <c r="A54" s="43">
        <v>45040</v>
      </c>
      <c r="B54" s="18" t="s">
        <v>0</v>
      </c>
      <c r="C54" s="19">
        <v>4385</v>
      </c>
      <c r="D54" s="52" t="s">
        <v>1</v>
      </c>
      <c r="E54" t="s">
        <v>468</v>
      </c>
      <c r="F54" s="41">
        <f t="shared" si="3"/>
        <v>2746531.1999999997</v>
      </c>
      <c r="G54" s="22">
        <v>817.42</v>
      </c>
      <c r="H54">
        <v>3360</v>
      </c>
      <c r="I54" t="s">
        <v>2</v>
      </c>
      <c r="J54" s="5" t="str">
        <f>VLOOKUP(I54,'enero 2023'!$J$3:$K$108,2,FALSE)</f>
        <v>S01002</v>
      </c>
      <c r="K54" s="47" t="str">
        <f>VLOOKUP(J54,CC!$C$2:$D$95,2,FALSE)</f>
        <v>0201</v>
      </c>
      <c r="L54" s="14" t="s">
        <v>44</v>
      </c>
      <c r="M54" s="5" t="s">
        <v>108</v>
      </c>
      <c r="N54" s="5" t="str">
        <f>VLOOKUP(M54,UN!$C$1:$D$17,2,FALSE)</f>
        <v>01</v>
      </c>
      <c r="O54" s="18" t="s">
        <v>469</v>
      </c>
    </row>
    <row r="55" spans="1:15" x14ac:dyDescent="0.25">
      <c r="A55" s="43">
        <v>45040</v>
      </c>
      <c r="B55" s="18" t="s">
        <v>0</v>
      </c>
      <c r="C55" s="19">
        <v>4386</v>
      </c>
      <c r="D55" t="s">
        <v>1</v>
      </c>
      <c r="E55" t="s">
        <v>26</v>
      </c>
      <c r="F55" s="41">
        <f t="shared" si="3"/>
        <v>2107691.25</v>
      </c>
      <c r="G55" s="22">
        <v>802.93</v>
      </c>
      <c r="H55">
        <v>2625</v>
      </c>
      <c r="I55" t="s">
        <v>13</v>
      </c>
      <c r="J55" s="5" t="str">
        <f>VLOOKUP(I55,'enero 2023'!$J$3:$K$108,2,FALSE)</f>
        <v>A09002</v>
      </c>
      <c r="K55" s="47" t="str">
        <f>VLOOKUP(J55,CC!$C$2:$D$95,2,FALSE)</f>
        <v>0303</v>
      </c>
      <c r="L55" s="14" t="s">
        <v>47</v>
      </c>
      <c r="M55" s="5" t="str">
        <f>VLOOKUP(L55,'enero 2023'!$M$3:$N$108,2,FALSE)</f>
        <v>AVT</v>
      </c>
      <c r="N55" s="5" t="str">
        <f>VLOOKUP(M55,UN!$C$1:$D$17,2,FALSE)</f>
        <v>03</v>
      </c>
      <c r="O55" s="18" t="s">
        <v>446</v>
      </c>
    </row>
    <row r="56" spans="1:15" x14ac:dyDescent="0.25">
      <c r="A56" s="43">
        <v>45040</v>
      </c>
      <c r="B56" s="18" t="s">
        <v>0</v>
      </c>
      <c r="C56" s="32">
        <v>4387</v>
      </c>
      <c r="D56" t="s">
        <v>1</v>
      </c>
      <c r="E56" t="s">
        <v>455</v>
      </c>
      <c r="F56" s="41">
        <f t="shared" si="3"/>
        <v>472290</v>
      </c>
      <c r="G56" s="34">
        <v>780</v>
      </c>
      <c r="H56" s="53">
        <v>605.5</v>
      </c>
      <c r="I56" t="s">
        <v>12</v>
      </c>
      <c r="J56" s="35" t="str">
        <f>VLOOKUP(I56,'enero 2023'!$J$3:$K$108,2,FALSE)</f>
        <v>A09003</v>
      </c>
      <c r="K56" s="47" t="str">
        <f>VLOOKUP(J56,CC!$C$2:$D$95,2,FALSE)</f>
        <v>0302</v>
      </c>
      <c r="L56" s="14" t="s">
        <v>47</v>
      </c>
      <c r="M56" s="5" t="str">
        <f>VLOOKUP(L56,'enero 2023'!$M$3:$N$108,2,FALSE)</f>
        <v>AVT</v>
      </c>
      <c r="N56" s="5" t="str">
        <f>VLOOKUP(M56,UN!$C$1:$D$17,2,FALSE)</f>
        <v>03</v>
      </c>
      <c r="O56" s="24" t="s">
        <v>446</v>
      </c>
    </row>
    <row r="57" spans="1:15" x14ac:dyDescent="0.25">
      <c r="A57" s="43">
        <v>45040</v>
      </c>
      <c r="B57" s="18" t="s">
        <v>0</v>
      </c>
      <c r="C57" s="32">
        <v>4387</v>
      </c>
      <c r="D57" t="s">
        <v>1</v>
      </c>
      <c r="E57" t="s">
        <v>455</v>
      </c>
      <c r="F57" s="41">
        <f t="shared" si="3"/>
        <v>413010</v>
      </c>
      <c r="G57" s="34">
        <v>780</v>
      </c>
      <c r="H57" s="53">
        <v>529.5</v>
      </c>
      <c r="I57" t="s">
        <v>13</v>
      </c>
      <c r="J57" s="35" t="str">
        <f>VLOOKUP(I57,'enero 2023'!$J$3:$K$108,2,FALSE)</f>
        <v>A09002</v>
      </c>
      <c r="K57" s="47" t="str">
        <f>VLOOKUP(J57,CC!$C$2:$D$95,2,FALSE)</f>
        <v>0303</v>
      </c>
      <c r="L57" s="14" t="s">
        <v>47</v>
      </c>
      <c r="M57" s="5" t="str">
        <f>VLOOKUP(L57,'enero 2023'!$M$3:$N$108,2,FALSE)</f>
        <v>AVT</v>
      </c>
      <c r="N57" s="5" t="str">
        <f>VLOOKUP(M57,UN!$C$1:$D$17,2,FALSE)</f>
        <v>03</v>
      </c>
      <c r="O57" s="24" t="s">
        <v>446</v>
      </c>
    </row>
    <row r="58" spans="1:15" x14ac:dyDescent="0.25">
      <c r="A58" s="43">
        <v>45042</v>
      </c>
      <c r="B58" s="18" t="s">
        <v>0</v>
      </c>
      <c r="C58" s="32">
        <v>4388</v>
      </c>
      <c r="D58" t="s">
        <v>1</v>
      </c>
      <c r="E58" t="s">
        <v>70</v>
      </c>
      <c r="F58" s="41">
        <f t="shared" si="3"/>
        <v>3521582.8847100004</v>
      </c>
      <c r="G58" s="34">
        <v>826.47</v>
      </c>
      <c r="H58" s="53">
        <v>4260.9930000000004</v>
      </c>
      <c r="I58" t="s">
        <v>13</v>
      </c>
      <c r="J58" s="35" t="str">
        <f>VLOOKUP(I58,'enero 2023'!$J$3:$K$108,2,FALSE)</f>
        <v>A09002</v>
      </c>
      <c r="K58" s="47" t="str">
        <f>VLOOKUP(J58,CC!$C$2:$D$95,2,FALSE)</f>
        <v>0303</v>
      </c>
      <c r="L58" s="14" t="s">
        <v>47</v>
      </c>
      <c r="M58" s="5" t="str">
        <f>VLOOKUP(L58,'enero 2023'!$M$3:$N$108,2,FALSE)</f>
        <v>AVT</v>
      </c>
      <c r="N58" s="5" t="str">
        <f>VLOOKUP(M58,UN!$C$1:$D$17,2,FALSE)</f>
        <v>03</v>
      </c>
      <c r="O58" s="24" t="s">
        <v>470</v>
      </c>
    </row>
    <row r="59" spans="1:15" x14ac:dyDescent="0.25">
      <c r="A59" s="43">
        <v>45042</v>
      </c>
      <c r="B59" s="18" t="s">
        <v>0</v>
      </c>
      <c r="C59" s="32">
        <v>4389</v>
      </c>
      <c r="D59" t="s">
        <v>1</v>
      </c>
      <c r="E59" t="s">
        <v>70</v>
      </c>
      <c r="F59" s="41">
        <f t="shared" si="3"/>
        <v>891638</v>
      </c>
      <c r="G59" s="34">
        <v>810.58</v>
      </c>
      <c r="H59">
        <v>1100</v>
      </c>
      <c r="I59" t="s">
        <v>2</v>
      </c>
      <c r="J59" s="35" t="str">
        <f>VLOOKUP(I59,'enero 2023'!$J$3:$K$108,2,FALSE)</f>
        <v>S01002</v>
      </c>
      <c r="K59" s="47" t="str">
        <f>VLOOKUP(J59,CC!$C$2:$D$95,2,FALSE)</f>
        <v>0201</v>
      </c>
      <c r="L59" s="14" t="s">
        <v>44</v>
      </c>
      <c r="M59" s="5" t="str">
        <f>VLOOKUP(L59,'enero 2023'!$M$3:$N$108,2,FALSE)</f>
        <v>AUD</v>
      </c>
      <c r="N59" s="5" t="str">
        <f>VLOOKUP(M59,UN!$C$1:$D$17,2,FALSE)</f>
        <v>01</v>
      </c>
      <c r="O59" s="24" t="s">
        <v>470</v>
      </c>
    </row>
    <row r="60" spans="1:15" x14ac:dyDescent="0.25">
      <c r="A60" s="43">
        <v>45042</v>
      </c>
      <c r="B60" s="18" t="s">
        <v>0</v>
      </c>
      <c r="C60" s="32">
        <v>4390</v>
      </c>
      <c r="D60" t="s">
        <v>1</v>
      </c>
      <c r="E60" t="s">
        <v>471</v>
      </c>
      <c r="F60" s="41">
        <f t="shared" si="3"/>
        <v>18300924</v>
      </c>
      <c r="G60" s="34">
        <v>820</v>
      </c>
      <c r="H60" s="53">
        <v>22318.2</v>
      </c>
      <c r="I60" t="s">
        <v>12</v>
      </c>
      <c r="J60" s="35" t="str">
        <f>VLOOKUP(I60,'enero 2023'!$J$3:$K$108,2,FALSE)</f>
        <v>A09003</v>
      </c>
      <c r="K60" s="47" t="str">
        <f>VLOOKUP(J60,CC!$C$2:$D$95,2,FALSE)</f>
        <v>0302</v>
      </c>
      <c r="L60" s="14" t="s">
        <v>47</v>
      </c>
      <c r="M60" s="5" t="str">
        <f>VLOOKUP(L60,'enero 2023'!$M$3:$N$108,2,FALSE)</f>
        <v>AVT</v>
      </c>
      <c r="N60" s="5" t="str">
        <f>VLOOKUP(M60,UN!$C$1:$D$17,2,FALSE)</f>
        <v>03</v>
      </c>
      <c r="O60" s="24" t="s">
        <v>442</v>
      </c>
    </row>
    <row r="61" spans="1:15" x14ac:dyDescent="0.25">
      <c r="A61" s="43">
        <v>45042</v>
      </c>
      <c r="B61" s="18" t="s">
        <v>0</v>
      </c>
      <c r="C61" s="32">
        <v>4390</v>
      </c>
      <c r="D61" t="s">
        <v>1</v>
      </c>
      <c r="E61" t="s">
        <v>471</v>
      </c>
      <c r="F61" s="41">
        <f t="shared" si="3"/>
        <v>13728276</v>
      </c>
      <c r="G61" s="34">
        <v>820</v>
      </c>
      <c r="H61" s="53">
        <v>16741.8</v>
      </c>
      <c r="I61" t="s">
        <v>13</v>
      </c>
      <c r="J61" s="35" t="str">
        <f>VLOOKUP(I61,'enero 2023'!$J$3:$K$108,2,FALSE)</f>
        <v>A09002</v>
      </c>
      <c r="K61" s="47" t="str">
        <f>VLOOKUP(J61,CC!$C$2:$D$95,2,FALSE)</f>
        <v>0303</v>
      </c>
      <c r="L61" s="14" t="s">
        <v>47</v>
      </c>
      <c r="M61" s="5" t="str">
        <f>VLOOKUP(L61,'enero 2023'!$M$3:$N$108,2,FALSE)</f>
        <v>AVT</v>
      </c>
      <c r="N61" s="5" t="str">
        <f>VLOOKUP(M61,UN!$C$1:$D$17,2,FALSE)</f>
        <v>03</v>
      </c>
      <c r="O61" s="24" t="s">
        <v>442</v>
      </c>
    </row>
    <row r="62" spans="1:15" x14ac:dyDescent="0.25">
      <c r="A62" s="43">
        <v>45042</v>
      </c>
      <c r="B62" s="18" t="s">
        <v>0</v>
      </c>
      <c r="C62" s="32">
        <v>4391</v>
      </c>
      <c r="D62" t="s">
        <v>1</v>
      </c>
      <c r="E62" t="s">
        <v>70</v>
      </c>
      <c r="F62" s="41">
        <f t="shared" si="3"/>
        <v>14086332.20568</v>
      </c>
      <c r="G62" s="34">
        <v>826.42</v>
      </c>
      <c r="H62" s="53">
        <v>17045.004000000001</v>
      </c>
      <c r="I62" t="s">
        <v>13</v>
      </c>
      <c r="J62" s="35" t="str">
        <f>VLOOKUP(I62,'enero 2023'!$J$3:$K$108,2,FALSE)</f>
        <v>A09002</v>
      </c>
      <c r="K62" s="47" t="str">
        <f>VLOOKUP(J62,CC!$C$2:$D$95,2,FALSE)</f>
        <v>0303</v>
      </c>
      <c r="L62" s="14" t="s">
        <v>47</v>
      </c>
      <c r="M62" s="5" t="str">
        <f>VLOOKUP(L62,'enero 2023'!$M$3:$N$108,2,FALSE)</f>
        <v>AVT</v>
      </c>
      <c r="N62" s="5" t="str">
        <f>VLOOKUP(M62,UN!$C$1:$D$17,2,FALSE)</f>
        <v>03</v>
      </c>
      <c r="O62" s="24" t="s">
        <v>442</v>
      </c>
    </row>
    <row r="63" spans="1:15" x14ac:dyDescent="0.25">
      <c r="A63" s="43">
        <v>45042</v>
      </c>
      <c r="B63" s="18" t="s">
        <v>0</v>
      </c>
      <c r="C63" s="32">
        <v>4392</v>
      </c>
      <c r="D63" t="s">
        <v>1</v>
      </c>
      <c r="E63" t="s">
        <v>70</v>
      </c>
      <c r="F63" s="41">
        <f t="shared" si="3"/>
        <v>3566552</v>
      </c>
      <c r="G63" s="34">
        <v>810.58</v>
      </c>
      <c r="H63">
        <v>4400</v>
      </c>
      <c r="I63" t="s">
        <v>2</v>
      </c>
      <c r="J63" s="35" t="str">
        <f>VLOOKUP(I63,'enero 2023'!$J$3:$K$108,2,FALSE)</f>
        <v>S01002</v>
      </c>
      <c r="K63" s="47" t="str">
        <f>VLOOKUP(J63,CC!$C$2:$D$95,2,FALSE)</f>
        <v>0201</v>
      </c>
      <c r="L63" s="14" t="s">
        <v>44</v>
      </c>
      <c r="M63" s="5" t="str">
        <f>VLOOKUP(L63,'enero 2023'!$M$3:$N$108,2,FALSE)</f>
        <v>AUD</v>
      </c>
      <c r="N63" s="5" t="str">
        <f>VLOOKUP(M63,UN!$C$1:$D$17,2,FALSE)</f>
        <v>01</v>
      </c>
      <c r="O63" s="24" t="s">
        <v>442</v>
      </c>
    </row>
    <row r="64" spans="1:15" x14ac:dyDescent="0.25">
      <c r="A64" s="43">
        <v>45042</v>
      </c>
      <c r="B64" s="18" t="s">
        <v>0</v>
      </c>
      <c r="C64" s="32">
        <v>4393</v>
      </c>
      <c r="D64" t="s">
        <v>1</v>
      </c>
      <c r="E64" t="s">
        <v>50</v>
      </c>
      <c r="F64" s="41">
        <f t="shared" si="3"/>
        <v>1580999.1222000001</v>
      </c>
      <c r="G64" s="34">
        <v>813.9</v>
      </c>
      <c r="H64" s="53">
        <v>1942.498</v>
      </c>
      <c r="I64" t="s">
        <v>4</v>
      </c>
      <c r="J64" s="35" t="str">
        <f>VLOOKUP(I64,'enero 2023'!$J$3:$K$108,2,FALSE)</f>
        <v>A02001</v>
      </c>
      <c r="K64" s="47" t="str">
        <f>VLOOKUP(J64,CC!$C$2:$D$95,2,FALSE)</f>
        <v>0102</v>
      </c>
      <c r="L64" s="14" t="s">
        <v>44</v>
      </c>
      <c r="M64" s="5" t="str">
        <f>VLOOKUP(L64,'enero 2023'!$M$3:$N$108,2,FALSE)</f>
        <v>AUD</v>
      </c>
      <c r="N64" s="5" t="str">
        <f>VLOOKUP(M64,UN!$C$1:$D$17,2,FALSE)</f>
        <v>01</v>
      </c>
      <c r="O64" s="24" t="s">
        <v>446</v>
      </c>
    </row>
    <row r="65" spans="1:15" x14ac:dyDescent="0.25">
      <c r="A65" s="43">
        <v>45042</v>
      </c>
      <c r="B65" s="18" t="s">
        <v>0</v>
      </c>
      <c r="C65" s="32">
        <v>4393</v>
      </c>
      <c r="D65" t="s">
        <v>1</v>
      </c>
      <c r="E65" t="s">
        <v>50</v>
      </c>
      <c r="F65" s="41">
        <f t="shared" si="3"/>
        <v>439100.67779999995</v>
      </c>
      <c r="G65" s="34">
        <v>813.9</v>
      </c>
      <c r="H65" s="53">
        <v>539.50199999999995</v>
      </c>
      <c r="I65" t="s">
        <v>7</v>
      </c>
      <c r="J65" s="35" t="str">
        <f>VLOOKUP(I65,'enero 2023'!$J$3:$K$108,2,FALSE)</f>
        <v>A09001</v>
      </c>
      <c r="K65" s="47" t="str">
        <f>VLOOKUP(J65,CC!$C$2:$D$95,2,FALSE)</f>
        <v>0106</v>
      </c>
      <c r="L65" s="14" t="s">
        <v>44</v>
      </c>
      <c r="M65" s="5" t="str">
        <f>VLOOKUP(L65,'enero 2023'!$M$3:$N$108,2,FALSE)</f>
        <v>AUD</v>
      </c>
      <c r="N65" s="5" t="str">
        <f>VLOOKUP(M65,UN!$C$1:$D$17,2,FALSE)</f>
        <v>01</v>
      </c>
      <c r="O65" s="24" t="s">
        <v>446</v>
      </c>
    </row>
    <row r="66" spans="1:15" x14ac:dyDescent="0.25">
      <c r="A66" s="43">
        <v>45042</v>
      </c>
      <c r="B66" s="18" t="s">
        <v>0</v>
      </c>
      <c r="C66" s="32">
        <v>4394</v>
      </c>
      <c r="D66" t="s">
        <v>1</v>
      </c>
      <c r="E66" t="s">
        <v>66</v>
      </c>
      <c r="F66" s="41">
        <f t="shared" si="3"/>
        <v>8204112</v>
      </c>
      <c r="G66" s="34">
        <v>813.9</v>
      </c>
      <c r="H66">
        <v>10080</v>
      </c>
      <c r="I66" t="s">
        <v>2</v>
      </c>
      <c r="J66" s="35" t="str">
        <f>VLOOKUP(I66,'enero 2023'!$J$3:$K$108,2,FALSE)</f>
        <v>S01002</v>
      </c>
      <c r="K66" s="47" t="str">
        <f>VLOOKUP(J66,CC!$C$2:$D$95,2,FALSE)</f>
        <v>0201</v>
      </c>
      <c r="L66" s="14" t="s">
        <v>44</v>
      </c>
      <c r="M66" s="5" t="str">
        <f>VLOOKUP(L66,'enero 2023'!$M$3:$N$108,2,FALSE)</f>
        <v>AUD</v>
      </c>
      <c r="N66" s="5" t="str">
        <f>VLOOKUP(M66,UN!$C$1:$D$17,2,FALSE)</f>
        <v>01</v>
      </c>
      <c r="O66" s="24" t="s">
        <v>442</v>
      </c>
    </row>
    <row r="67" spans="1:15" x14ac:dyDescent="0.25">
      <c r="A67" s="43">
        <v>45042</v>
      </c>
      <c r="B67" s="18" t="s">
        <v>0</v>
      </c>
      <c r="C67" s="32">
        <v>4395</v>
      </c>
      <c r="D67" t="s">
        <v>1</v>
      </c>
      <c r="E67" t="s">
        <v>472</v>
      </c>
      <c r="F67" s="41">
        <f t="shared" si="3"/>
        <v>35332228.959749997</v>
      </c>
      <c r="G67" s="34">
        <v>807.11</v>
      </c>
      <c r="H67" s="53">
        <v>43776.224999999999</v>
      </c>
      <c r="I67" t="s">
        <v>13</v>
      </c>
      <c r="J67" s="35" t="str">
        <f>VLOOKUP(I67,'enero 2023'!$J$3:$K$108,2,FALSE)</f>
        <v>A09002</v>
      </c>
      <c r="K67" s="47" t="str">
        <f>VLOOKUP(J67,CC!$C$2:$D$95,2,FALSE)</f>
        <v>0303</v>
      </c>
      <c r="L67" s="14" t="s">
        <v>47</v>
      </c>
      <c r="M67" s="5" t="str">
        <f>VLOOKUP(L67,'enero 2023'!$M$3:$N$108,2,FALSE)</f>
        <v>AVT</v>
      </c>
      <c r="N67" s="5" t="str">
        <f>VLOOKUP(M67,UN!$C$1:$D$17,2,FALSE)</f>
        <v>03</v>
      </c>
      <c r="O67" s="24" t="s">
        <v>442</v>
      </c>
    </row>
    <row r="68" spans="1:15" x14ac:dyDescent="0.25">
      <c r="A68" s="43">
        <v>45042</v>
      </c>
      <c r="B68" s="18" t="s">
        <v>0</v>
      </c>
      <c r="C68" s="32">
        <v>4396</v>
      </c>
      <c r="D68" t="s">
        <v>51</v>
      </c>
      <c r="E68" t="s">
        <v>472</v>
      </c>
      <c r="F68" s="41">
        <f t="shared" si="3"/>
        <v>22479743.13673</v>
      </c>
      <c r="G68" s="34">
        <v>807.11</v>
      </c>
      <c r="H68" s="53">
        <v>27852.143</v>
      </c>
      <c r="I68" t="s">
        <v>13</v>
      </c>
      <c r="J68" s="35" t="str">
        <f>VLOOKUP(I68,'enero 2023'!$J$3:$K$108,2,FALSE)</f>
        <v>A09002</v>
      </c>
      <c r="K68" s="47" t="str">
        <f>VLOOKUP(J68,CC!$C$2:$D$95,2,FALSE)</f>
        <v>0303</v>
      </c>
      <c r="L68" s="14" t="s">
        <v>47</v>
      </c>
      <c r="M68" s="5" t="str">
        <f>VLOOKUP(L68,'enero 2023'!$M$3:$N$108,2,FALSE)</f>
        <v>AVT</v>
      </c>
      <c r="N68" s="5" t="str">
        <f>VLOOKUP(M68,UN!$C$1:$D$17,2,FALSE)</f>
        <v>03</v>
      </c>
      <c r="O68" s="24" t="s">
        <v>442</v>
      </c>
    </row>
    <row r="69" spans="1:15" x14ac:dyDescent="0.25">
      <c r="A69" s="43">
        <v>45043</v>
      </c>
      <c r="B69" s="18" t="s">
        <v>0</v>
      </c>
      <c r="C69" s="32">
        <v>4397</v>
      </c>
      <c r="D69" t="s">
        <v>1</v>
      </c>
      <c r="E69" t="s">
        <v>472</v>
      </c>
      <c r="F69" s="41">
        <f t="shared" si="3"/>
        <v>6452640</v>
      </c>
      <c r="G69" s="34">
        <v>806.58</v>
      </c>
      <c r="H69" s="23">
        <v>8000</v>
      </c>
      <c r="I69" t="s">
        <v>13</v>
      </c>
      <c r="J69" s="35" t="str">
        <f>VLOOKUP(I69,'enero 2023'!$J$3:$K$108,2,FALSE)</f>
        <v>A09002</v>
      </c>
      <c r="K69" s="47" t="str">
        <f>VLOOKUP(J69,CC!$C$2:$D$95,2,FALSE)</f>
        <v>0303</v>
      </c>
      <c r="L69" s="14" t="s">
        <v>47</v>
      </c>
      <c r="M69" s="5" t="str">
        <f>VLOOKUP(L69,'enero 2023'!$M$3:$N$108,2,FALSE)</f>
        <v>AVT</v>
      </c>
      <c r="N69" s="5" t="str">
        <f>VLOOKUP(M69,UN!$C$1:$D$17,2,FALSE)</f>
        <v>03</v>
      </c>
      <c r="O69" s="24" t="s">
        <v>469</v>
      </c>
    </row>
    <row r="70" spans="1:15" x14ac:dyDescent="0.25">
      <c r="A70" s="43">
        <v>45044</v>
      </c>
      <c r="B70" s="18" t="s">
        <v>0</v>
      </c>
      <c r="C70" s="32">
        <v>4398</v>
      </c>
      <c r="D70" t="s">
        <v>1</v>
      </c>
      <c r="E70" t="s">
        <v>473</v>
      </c>
      <c r="F70" s="41">
        <f t="shared" si="3"/>
        <v>3006037.5</v>
      </c>
      <c r="G70" s="34">
        <v>801.61</v>
      </c>
      <c r="H70" s="23">
        <v>3750</v>
      </c>
      <c r="I70" t="s">
        <v>13</v>
      </c>
      <c r="J70" s="35" t="str">
        <f>VLOOKUP(I70,'enero 2023'!$J$3:$K$108,2,FALSE)</f>
        <v>A09002</v>
      </c>
      <c r="K70" s="47" t="str">
        <f>VLOOKUP(J70,CC!$C$2:$D$95,2,FALSE)</f>
        <v>0303</v>
      </c>
      <c r="L70" s="14" t="s">
        <v>47</v>
      </c>
      <c r="M70" s="5" t="str">
        <f>VLOOKUP(L70,'enero 2023'!$M$3:$N$108,2,FALSE)</f>
        <v>AVT</v>
      </c>
      <c r="N70" s="5" t="str">
        <f>VLOOKUP(M70,UN!$C$1:$D$17,2,FALSE)</f>
        <v>03</v>
      </c>
      <c r="O70" s="24" t="s">
        <v>470</v>
      </c>
    </row>
    <row r="71" spans="1:15" x14ac:dyDescent="0.25">
      <c r="A71" s="43">
        <v>45044</v>
      </c>
      <c r="B71" s="18" t="s">
        <v>0</v>
      </c>
      <c r="C71" s="32">
        <v>4399</v>
      </c>
      <c r="D71" t="s">
        <v>1</v>
      </c>
      <c r="E71" t="s">
        <v>34</v>
      </c>
      <c r="F71" s="41">
        <f t="shared" si="3"/>
        <v>1098090</v>
      </c>
      <c r="G71" s="34">
        <v>830</v>
      </c>
      <c r="H71" s="23">
        <v>1323</v>
      </c>
      <c r="I71" t="s">
        <v>4</v>
      </c>
      <c r="J71" s="35" t="s">
        <v>172</v>
      </c>
      <c r="K71" s="47" t="str">
        <f>VLOOKUP(J71,CC!$C$2:$D$95,2,FALSE)</f>
        <v>0102</v>
      </c>
      <c r="L71" s="14" t="s">
        <v>44</v>
      </c>
      <c r="M71" s="5" t="str">
        <f>VLOOKUP(L71,'enero 2023'!$M$3:$N$108,2,FALSE)</f>
        <v>AUD</v>
      </c>
      <c r="N71" s="5" t="str">
        <f>VLOOKUP(M71,UN!$C$1:$D$17,2,FALSE)</f>
        <v>01</v>
      </c>
      <c r="O71" s="24" t="s">
        <v>446</v>
      </c>
    </row>
    <row r="72" spans="1:15" x14ac:dyDescent="0.25">
      <c r="A72" s="43">
        <v>45044</v>
      </c>
      <c r="B72" s="18" t="s">
        <v>0</v>
      </c>
      <c r="C72" s="32">
        <v>4399</v>
      </c>
      <c r="D72" t="s">
        <v>1</v>
      </c>
      <c r="E72" t="s">
        <v>34</v>
      </c>
      <c r="F72" s="41">
        <f t="shared" si="3"/>
        <v>258960</v>
      </c>
      <c r="G72" s="34">
        <v>830</v>
      </c>
      <c r="H72" s="23">
        <v>312</v>
      </c>
      <c r="I72" t="s">
        <v>6</v>
      </c>
      <c r="J72" s="35" t="s">
        <v>179</v>
      </c>
      <c r="K72" s="47" t="str">
        <f>VLOOKUP(J72,CC!$C$2:$D$95,2,FALSE)</f>
        <v>0103</v>
      </c>
      <c r="L72" s="14" t="s">
        <v>44</v>
      </c>
      <c r="M72" s="5" t="str">
        <f>VLOOKUP(L72,'enero 2023'!$M$3:$N$108,2,FALSE)</f>
        <v>AUD</v>
      </c>
      <c r="N72" s="5" t="str">
        <f>VLOOKUP(M72,UN!$C$1:$D$17,2,FALSE)</f>
        <v>01</v>
      </c>
      <c r="O72" s="24" t="s">
        <v>446</v>
      </c>
    </row>
    <row r="73" spans="1:15" x14ac:dyDescent="0.25">
      <c r="A73" s="43">
        <v>45044</v>
      </c>
      <c r="B73" s="18" t="s">
        <v>0</v>
      </c>
      <c r="C73" s="32">
        <v>4399</v>
      </c>
      <c r="D73" t="s">
        <v>1</v>
      </c>
      <c r="E73" t="s">
        <v>34</v>
      </c>
      <c r="F73" s="41">
        <f t="shared" si="3"/>
        <v>581205.674</v>
      </c>
      <c r="G73" s="34">
        <v>830</v>
      </c>
      <c r="H73" s="23">
        <v>700.24779999999998</v>
      </c>
      <c r="I73" t="s">
        <v>7</v>
      </c>
      <c r="J73" s="35" t="s">
        <v>200</v>
      </c>
      <c r="K73" s="47" t="str">
        <f>VLOOKUP(J73,CC!$C$2:$D$95,2,FALSE)</f>
        <v>0106</v>
      </c>
      <c r="L73" s="14" t="s">
        <v>44</v>
      </c>
      <c r="M73" s="5" t="str">
        <f>VLOOKUP(L73,'enero 2023'!$M$3:$N$108,2,FALSE)</f>
        <v>AUD</v>
      </c>
      <c r="N73" s="5" t="str">
        <f>VLOOKUP(M73,UN!$C$1:$D$17,2,FALSE)</f>
        <v>01</v>
      </c>
      <c r="O73" s="24" t="s">
        <v>446</v>
      </c>
    </row>
    <row r="74" spans="1:15" x14ac:dyDescent="0.25">
      <c r="A74" s="43">
        <v>45042</v>
      </c>
      <c r="B74" s="24" t="s">
        <v>456</v>
      </c>
      <c r="C74" s="32">
        <v>175</v>
      </c>
      <c r="D74" t="s">
        <v>1</v>
      </c>
      <c r="E74" t="s">
        <v>70</v>
      </c>
      <c r="F74" s="41">
        <f t="shared" si="3"/>
        <v>-3521582.8847100004</v>
      </c>
      <c r="G74" s="34">
        <v>826.47</v>
      </c>
      <c r="H74" s="53">
        <v>-4260.9930000000004</v>
      </c>
      <c r="I74" t="s">
        <v>13</v>
      </c>
      <c r="J74" s="35" t="s">
        <v>203</v>
      </c>
      <c r="K74" s="47" t="str">
        <f>VLOOKUP(J74,CC!$C$2:$D$95,2,FALSE)</f>
        <v>0303</v>
      </c>
      <c r="L74" s="14" t="s">
        <v>47</v>
      </c>
      <c r="M74" s="5" t="str">
        <f>VLOOKUP(L74,'enero 2023'!$M$3:$N$108,2,FALSE)</f>
        <v>AVT</v>
      </c>
      <c r="N74" s="5" t="str">
        <f>VLOOKUP(M74,UN!$C$1:$D$17,2,FALSE)</f>
        <v>03</v>
      </c>
      <c r="O74" s="24" t="s">
        <v>474</v>
      </c>
    </row>
    <row r="75" spans="1:15" x14ac:dyDescent="0.25">
      <c r="A75" s="43">
        <v>45042</v>
      </c>
      <c r="B75" s="24" t="s">
        <v>456</v>
      </c>
      <c r="C75" s="32">
        <v>176</v>
      </c>
      <c r="D75" t="s">
        <v>1</v>
      </c>
      <c r="E75" t="s">
        <v>70</v>
      </c>
      <c r="F75" s="41">
        <f t="shared" si="3"/>
        <v>-891638</v>
      </c>
      <c r="G75" s="34">
        <v>810.58</v>
      </c>
      <c r="H75">
        <v>-1100</v>
      </c>
      <c r="I75" t="s">
        <v>13</v>
      </c>
      <c r="J75" s="35" t="s">
        <v>208</v>
      </c>
      <c r="K75" s="47" t="str">
        <f>VLOOKUP(J75,CC!$C$2:$D$95,2,FALSE)</f>
        <v>0302</v>
      </c>
      <c r="L75" s="14" t="s">
        <v>47</v>
      </c>
      <c r="M75" s="5" t="str">
        <f>VLOOKUP(L75,'enero 2023'!$M$3:$N$108,2,FALSE)</f>
        <v>AVT</v>
      </c>
      <c r="N75" s="5" t="str">
        <f>VLOOKUP(M75,UN!$C$1:$D$17,2,FALSE)</f>
        <v>03</v>
      </c>
      <c r="O75" s="24" t="s">
        <v>475</v>
      </c>
    </row>
    <row r="76" spans="1:15" x14ac:dyDescent="0.25">
      <c r="A76" s="43"/>
      <c r="B76" s="24"/>
      <c r="C76" s="32"/>
      <c r="F76" s="41"/>
      <c r="G76" s="34"/>
      <c r="J76" s="35"/>
      <c r="K76" s="35"/>
      <c r="M76" s="35"/>
      <c r="N76" s="35"/>
      <c r="O76" s="24"/>
    </row>
    <row r="77" spans="1:15" x14ac:dyDescent="0.25">
      <c r="E77" t="s">
        <v>429</v>
      </c>
      <c r="F77" s="41"/>
      <c r="H77" s="23"/>
      <c r="J77" s="14"/>
      <c r="K77" s="14"/>
    </row>
    <row r="78" spans="1:15" x14ac:dyDescent="0.25">
      <c r="E78" t="s">
        <v>430</v>
      </c>
      <c r="F78" s="41">
        <f t="shared" si="3"/>
        <v>0</v>
      </c>
      <c r="H78" s="23"/>
      <c r="J78" s="14"/>
      <c r="K78" s="14"/>
    </row>
    <row r="79" spans="1:15" x14ac:dyDescent="0.25">
      <c r="E79" t="s">
        <v>77</v>
      </c>
      <c r="F79" s="41">
        <f t="shared" si="3"/>
        <v>0</v>
      </c>
      <c r="H79" s="23"/>
      <c r="J79" s="14"/>
      <c r="K79" s="14"/>
    </row>
  </sheetData>
  <conditionalFormatting sqref="J76:K76 M76:N76 G3:H13 H14:H25 M3:M35 H35:H41 G14:G76 J3:J75 M37:M75">
    <cfRule type="cellIs" dxfId="2" priority="6" stopIfTrue="1" operator="notEqual">
      <formula>SUM(#REF!)</formula>
    </cfRule>
  </conditionalFormatting>
  <conditionalFormatting sqref="K3:K75 N3:N75">
    <cfRule type="cellIs" dxfId="1" priority="3" stopIfTrue="1" operator="notEqual">
      <formula>SUM(#REF!)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936C-2268-4C1F-8201-1586AA1FB268}">
  <sheetPr codeName="Hoja4"/>
  <dimension ref="A1:E17"/>
  <sheetViews>
    <sheetView workbookViewId="0">
      <selection activeCell="C13" sqref="C13"/>
    </sheetView>
  </sheetViews>
  <sheetFormatPr baseColWidth="10" defaultRowHeight="15" x14ac:dyDescent="0.25"/>
  <sheetData>
    <row r="1" spans="1:5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</row>
    <row r="2" spans="1:5" x14ac:dyDescent="0.25">
      <c r="B2" t="s">
        <v>100</v>
      </c>
      <c r="C2">
        <v>17</v>
      </c>
      <c r="D2" t="s">
        <v>98</v>
      </c>
      <c r="E2" t="s">
        <v>99</v>
      </c>
    </row>
    <row r="3" spans="1:5" x14ac:dyDescent="0.25">
      <c r="B3" t="s">
        <v>101</v>
      </c>
      <c r="C3" t="s">
        <v>102</v>
      </c>
      <c r="D3" t="s">
        <v>102</v>
      </c>
      <c r="E3" t="s">
        <v>103</v>
      </c>
    </row>
    <row r="4" spans="1:5" x14ac:dyDescent="0.25">
      <c r="B4" t="s">
        <v>104</v>
      </c>
      <c r="C4" t="s">
        <v>105</v>
      </c>
      <c r="D4" t="s">
        <v>105</v>
      </c>
      <c r="E4" t="s">
        <v>104</v>
      </c>
    </row>
    <row r="5" spans="1:5" x14ac:dyDescent="0.25">
      <c r="A5" t="s">
        <v>106</v>
      </c>
      <c r="B5" t="s">
        <v>107</v>
      </c>
      <c r="C5" t="s">
        <v>108</v>
      </c>
      <c r="D5" t="s">
        <v>109</v>
      </c>
      <c r="E5" t="s">
        <v>107</v>
      </c>
    </row>
    <row r="6" spans="1:5" x14ac:dyDescent="0.25">
      <c r="A6" t="s">
        <v>110</v>
      </c>
      <c r="B6" t="s">
        <v>111</v>
      </c>
      <c r="C6" t="s">
        <v>110</v>
      </c>
      <c r="D6" t="s">
        <v>112</v>
      </c>
      <c r="E6" t="s">
        <v>111</v>
      </c>
    </row>
    <row r="7" spans="1:5" x14ac:dyDescent="0.25">
      <c r="A7" t="s">
        <v>113</v>
      </c>
      <c r="B7" t="s">
        <v>114</v>
      </c>
      <c r="C7" t="s">
        <v>115</v>
      </c>
      <c r="D7" t="s">
        <v>116</v>
      </c>
      <c r="E7" t="s">
        <v>117</v>
      </c>
    </row>
    <row r="8" spans="1:5" x14ac:dyDescent="0.25">
      <c r="B8" t="s">
        <v>118</v>
      </c>
      <c r="C8" t="s">
        <v>119</v>
      </c>
      <c r="D8" t="s">
        <v>120</v>
      </c>
      <c r="E8" t="s">
        <v>118</v>
      </c>
    </row>
    <row r="9" spans="1:5" x14ac:dyDescent="0.25">
      <c r="A9" t="s">
        <v>121</v>
      </c>
      <c r="B9" t="s">
        <v>122</v>
      </c>
      <c r="C9" t="s">
        <v>123</v>
      </c>
      <c r="D9" t="s">
        <v>124</v>
      </c>
      <c r="E9" t="s">
        <v>122</v>
      </c>
    </row>
    <row r="10" spans="1:5" x14ac:dyDescent="0.25">
      <c r="A10" t="s">
        <v>125</v>
      </c>
      <c r="B10" t="s">
        <v>126</v>
      </c>
      <c r="C10" t="s">
        <v>127</v>
      </c>
      <c r="D10" t="s">
        <v>128</v>
      </c>
      <c r="E10" t="s">
        <v>129</v>
      </c>
    </row>
    <row r="11" spans="1:5" x14ac:dyDescent="0.25">
      <c r="B11" t="s">
        <v>130</v>
      </c>
      <c r="C11" t="s">
        <v>131</v>
      </c>
      <c r="D11" t="s">
        <v>132</v>
      </c>
      <c r="E11" t="s">
        <v>133</v>
      </c>
    </row>
    <row r="12" spans="1:5" x14ac:dyDescent="0.25">
      <c r="B12" t="s">
        <v>134</v>
      </c>
      <c r="C12" t="s">
        <v>135</v>
      </c>
      <c r="D12" t="s">
        <v>136</v>
      </c>
      <c r="E12" t="s">
        <v>134</v>
      </c>
    </row>
    <row r="13" spans="1:5" x14ac:dyDescent="0.25">
      <c r="B13" t="s">
        <v>137</v>
      </c>
      <c r="C13" t="s">
        <v>138</v>
      </c>
      <c r="D13" t="s">
        <v>139</v>
      </c>
      <c r="E13" t="s">
        <v>140</v>
      </c>
    </row>
    <row r="14" spans="1:5" x14ac:dyDescent="0.25">
      <c r="B14" t="s">
        <v>141</v>
      </c>
      <c r="C14" t="s">
        <v>142</v>
      </c>
      <c r="D14" t="s">
        <v>143</v>
      </c>
      <c r="E14" t="s">
        <v>144</v>
      </c>
    </row>
    <row r="15" spans="1:5" x14ac:dyDescent="0.25">
      <c r="B15" t="s">
        <v>145</v>
      </c>
      <c r="C15" t="s">
        <v>146</v>
      </c>
      <c r="D15" t="s">
        <v>147</v>
      </c>
      <c r="E15" t="s">
        <v>145</v>
      </c>
    </row>
    <row r="16" spans="1:5" x14ac:dyDescent="0.25">
      <c r="A16" t="s">
        <v>148</v>
      </c>
      <c r="B16" t="s">
        <v>149</v>
      </c>
      <c r="C16" t="s">
        <v>150</v>
      </c>
      <c r="D16" t="s">
        <v>151</v>
      </c>
      <c r="E16" t="s">
        <v>152</v>
      </c>
    </row>
    <row r="17" spans="1:5" x14ac:dyDescent="0.25">
      <c r="A17" t="s">
        <v>153</v>
      </c>
      <c r="B17" t="s">
        <v>154</v>
      </c>
      <c r="C17" t="s">
        <v>155</v>
      </c>
      <c r="D17" t="s">
        <v>156</v>
      </c>
      <c r="E17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CCFD2-E014-4245-BD58-8410A5711CAF}">
  <sheetPr codeName="Hoja3"/>
  <dimension ref="A1:E95"/>
  <sheetViews>
    <sheetView topLeftCell="A13" workbookViewId="0">
      <selection activeCell="F24" sqref="F24"/>
    </sheetView>
  </sheetViews>
  <sheetFormatPr baseColWidth="10" defaultRowHeight="15" x14ac:dyDescent="0.25"/>
  <cols>
    <col min="2" max="2" width="38.5703125" bestFit="1" customWidth="1"/>
  </cols>
  <sheetData>
    <row r="1" spans="1:5" x14ac:dyDescent="0.25">
      <c r="A1" t="s">
        <v>158</v>
      </c>
      <c r="B1" t="s">
        <v>159</v>
      </c>
      <c r="C1" t="s">
        <v>160</v>
      </c>
    </row>
    <row r="2" spans="1:5" x14ac:dyDescent="0.25">
      <c r="B2" t="s">
        <v>161</v>
      </c>
      <c r="C2" t="s">
        <v>162</v>
      </c>
      <c r="D2">
        <v>5035</v>
      </c>
      <c r="E2" t="s">
        <v>163</v>
      </c>
    </row>
    <row r="3" spans="1:5" x14ac:dyDescent="0.25">
      <c r="B3" t="s">
        <v>164</v>
      </c>
      <c r="C3" t="s">
        <v>165</v>
      </c>
      <c r="D3" s="29" t="s">
        <v>166</v>
      </c>
      <c r="E3" t="s">
        <v>167</v>
      </c>
    </row>
    <row r="4" spans="1:5" x14ac:dyDescent="0.25">
      <c r="B4" t="s">
        <v>168</v>
      </c>
      <c r="C4" t="s">
        <v>169</v>
      </c>
      <c r="D4" s="29" t="s">
        <v>166</v>
      </c>
      <c r="E4" t="s">
        <v>167</v>
      </c>
    </row>
    <row r="5" spans="1:5" x14ac:dyDescent="0.25">
      <c r="A5" t="s">
        <v>170</v>
      </c>
      <c r="B5" t="s">
        <v>171</v>
      </c>
      <c r="C5" t="s">
        <v>172</v>
      </c>
      <c r="D5" s="29" t="s">
        <v>173</v>
      </c>
      <c r="E5" t="s">
        <v>174</v>
      </c>
    </row>
    <row r="6" spans="1:5" x14ac:dyDescent="0.25">
      <c r="B6" t="s">
        <v>175</v>
      </c>
      <c r="C6" t="s">
        <v>176</v>
      </c>
      <c r="D6" s="29" t="s">
        <v>173</v>
      </c>
      <c r="E6" t="s">
        <v>174</v>
      </c>
    </row>
    <row r="7" spans="1:5" x14ac:dyDescent="0.25">
      <c r="B7" t="s">
        <v>459</v>
      </c>
      <c r="C7" t="s">
        <v>424</v>
      </c>
      <c r="D7" s="29" t="s">
        <v>180</v>
      </c>
    </row>
    <row r="8" spans="1:5" x14ac:dyDescent="0.25">
      <c r="A8" t="s">
        <v>177</v>
      </c>
      <c r="B8" t="s">
        <v>178</v>
      </c>
      <c r="C8" t="s">
        <v>179</v>
      </c>
      <c r="D8" s="29" t="s">
        <v>180</v>
      </c>
      <c r="E8" t="s">
        <v>178</v>
      </c>
    </row>
    <row r="9" spans="1:5" x14ac:dyDescent="0.25">
      <c r="B9" t="s">
        <v>181</v>
      </c>
      <c r="C9" t="s">
        <v>182</v>
      </c>
      <c r="D9" s="29" t="s">
        <v>183</v>
      </c>
      <c r="E9" t="s">
        <v>184</v>
      </c>
    </row>
    <row r="10" spans="1:5" x14ac:dyDescent="0.25">
      <c r="B10" t="s">
        <v>185</v>
      </c>
      <c r="C10" t="s">
        <v>186</v>
      </c>
      <c r="D10" s="29" t="s">
        <v>187</v>
      </c>
      <c r="E10" t="s">
        <v>188</v>
      </c>
    </row>
    <row r="11" spans="1:5" x14ac:dyDescent="0.25">
      <c r="B11" t="s">
        <v>189</v>
      </c>
      <c r="C11" t="s">
        <v>190</v>
      </c>
      <c r="D11" s="29" t="s">
        <v>187</v>
      </c>
      <c r="E11" t="s">
        <v>188</v>
      </c>
    </row>
    <row r="12" spans="1:5" x14ac:dyDescent="0.25">
      <c r="B12" t="s">
        <v>191</v>
      </c>
      <c r="C12" t="s">
        <v>192</v>
      </c>
      <c r="D12" s="29" t="s">
        <v>193</v>
      </c>
      <c r="E12" t="s">
        <v>191</v>
      </c>
    </row>
    <row r="13" spans="1:5" x14ac:dyDescent="0.25">
      <c r="B13" t="s">
        <v>194</v>
      </c>
      <c r="C13" t="s">
        <v>195</v>
      </c>
      <c r="D13" s="29" t="s">
        <v>196</v>
      </c>
      <c r="E13" t="s">
        <v>197</v>
      </c>
    </row>
    <row r="14" spans="1:5" x14ac:dyDescent="0.25">
      <c r="B14" t="s">
        <v>464</v>
      </c>
      <c r="C14" t="s">
        <v>424</v>
      </c>
      <c r="D14" s="29" t="str">
        <f>VLOOKUP(C14,CC!$C$2:$D$95,2,FALSE)</f>
        <v>0103</v>
      </c>
      <c r="E14" s="51" t="s">
        <v>465</v>
      </c>
    </row>
    <row r="15" spans="1:5" x14ac:dyDescent="0.25">
      <c r="A15" t="s">
        <v>198</v>
      </c>
      <c r="B15" t="s">
        <v>199</v>
      </c>
      <c r="C15" t="s">
        <v>200</v>
      </c>
      <c r="D15" s="29" t="s">
        <v>187</v>
      </c>
      <c r="E15" t="s">
        <v>188</v>
      </c>
    </row>
    <row r="16" spans="1:5" x14ac:dyDescent="0.25">
      <c r="A16" t="s">
        <v>201</v>
      </c>
      <c r="B16" t="s">
        <v>202</v>
      </c>
      <c r="C16" t="s">
        <v>203</v>
      </c>
      <c r="D16" s="29" t="s">
        <v>204</v>
      </c>
      <c r="E16" t="s">
        <v>205</v>
      </c>
    </row>
    <row r="17" spans="1:5" x14ac:dyDescent="0.25">
      <c r="A17" t="s">
        <v>206</v>
      </c>
      <c r="B17" t="s">
        <v>207</v>
      </c>
      <c r="C17" t="s">
        <v>208</v>
      </c>
      <c r="D17" s="29" t="s">
        <v>209</v>
      </c>
      <c r="E17" t="s">
        <v>210</v>
      </c>
    </row>
    <row r="18" spans="1:5" x14ac:dyDescent="0.25">
      <c r="B18" t="s">
        <v>211</v>
      </c>
      <c r="C18" t="s">
        <v>212</v>
      </c>
      <c r="D18" s="29" t="s">
        <v>213</v>
      </c>
      <c r="E18" t="s">
        <v>211</v>
      </c>
    </row>
    <row r="19" spans="1:5" x14ac:dyDescent="0.25">
      <c r="B19" t="s">
        <v>214</v>
      </c>
      <c r="C19" t="s">
        <v>215</v>
      </c>
      <c r="D19" s="29" t="s">
        <v>216</v>
      </c>
      <c r="E19" t="s">
        <v>214</v>
      </c>
    </row>
    <row r="20" spans="1:5" x14ac:dyDescent="0.25">
      <c r="B20" t="s">
        <v>217</v>
      </c>
      <c r="C20" t="s">
        <v>218</v>
      </c>
      <c r="D20" s="29" t="s">
        <v>219</v>
      </c>
      <c r="E20" t="s">
        <v>220</v>
      </c>
    </row>
    <row r="21" spans="1:5" x14ac:dyDescent="0.25">
      <c r="B21" t="s">
        <v>221</v>
      </c>
      <c r="C21" t="s">
        <v>222</v>
      </c>
      <c r="D21" s="29" t="s">
        <v>223</v>
      </c>
      <c r="E21" t="s">
        <v>224</v>
      </c>
    </row>
    <row r="22" spans="1:5" x14ac:dyDescent="0.25">
      <c r="B22" t="s">
        <v>225</v>
      </c>
      <c r="C22" t="s">
        <v>226</v>
      </c>
      <c r="D22" s="29" t="s">
        <v>227</v>
      </c>
      <c r="E22" t="s">
        <v>225</v>
      </c>
    </row>
    <row r="23" spans="1:5" x14ac:dyDescent="0.25">
      <c r="B23" t="s">
        <v>228</v>
      </c>
      <c r="C23" t="s">
        <v>229</v>
      </c>
      <c r="D23">
        <v>1101</v>
      </c>
      <c r="E23" t="s">
        <v>228</v>
      </c>
    </row>
    <row r="24" spans="1:5" x14ac:dyDescent="0.25">
      <c r="B24" t="s">
        <v>439</v>
      </c>
      <c r="C24" t="s">
        <v>461</v>
      </c>
      <c r="D24" t="s">
        <v>460</v>
      </c>
      <c r="E24" t="s">
        <v>466</v>
      </c>
    </row>
    <row r="25" spans="1:5" x14ac:dyDescent="0.25">
      <c r="A25" t="s">
        <v>230</v>
      </c>
      <c r="B25" t="s">
        <v>231</v>
      </c>
      <c r="C25" t="s">
        <v>232</v>
      </c>
      <c r="D25">
        <v>5001</v>
      </c>
      <c r="E25" t="s">
        <v>231</v>
      </c>
    </row>
    <row r="26" spans="1:5" x14ac:dyDescent="0.25">
      <c r="B26" t="s">
        <v>96</v>
      </c>
      <c r="C26" t="s">
        <v>233</v>
      </c>
      <c r="D26">
        <v>1701</v>
      </c>
      <c r="E26" t="s">
        <v>163</v>
      </c>
    </row>
    <row r="27" spans="1:5" x14ac:dyDescent="0.25">
      <c r="B27" t="s">
        <v>234</v>
      </c>
      <c r="C27" t="s">
        <v>235</v>
      </c>
      <c r="D27">
        <v>5003</v>
      </c>
      <c r="E27" t="s">
        <v>236</v>
      </c>
    </row>
    <row r="28" spans="1:5" x14ac:dyDescent="0.25">
      <c r="A28" t="s">
        <v>237</v>
      </c>
      <c r="B28" t="s">
        <v>238</v>
      </c>
      <c r="C28" t="s">
        <v>239</v>
      </c>
      <c r="D28">
        <v>5003</v>
      </c>
      <c r="E28" t="s">
        <v>236</v>
      </c>
    </row>
    <row r="29" spans="1:5" x14ac:dyDescent="0.25">
      <c r="A29" t="s">
        <v>240</v>
      </c>
      <c r="B29" t="s">
        <v>241</v>
      </c>
      <c r="C29" t="s">
        <v>242</v>
      </c>
      <c r="D29">
        <v>5005</v>
      </c>
      <c r="E29" t="s">
        <v>243</v>
      </c>
    </row>
    <row r="30" spans="1:5" x14ac:dyDescent="0.25">
      <c r="B30" t="s">
        <v>244</v>
      </c>
      <c r="C30" t="s">
        <v>245</v>
      </c>
      <c r="D30">
        <v>5004</v>
      </c>
      <c r="E30" t="s">
        <v>244</v>
      </c>
    </row>
    <row r="31" spans="1:5" x14ac:dyDescent="0.25">
      <c r="A31" t="s">
        <v>246</v>
      </c>
      <c r="B31" t="s">
        <v>247</v>
      </c>
      <c r="C31" t="s">
        <v>248</v>
      </c>
      <c r="D31">
        <v>5006</v>
      </c>
      <c r="E31" t="s">
        <v>249</v>
      </c>
    </row>
    <row r="32" spans="1:5" x14ac:dyDescent="0.25">
      <c r="B32" t="s">
        <v>250</v>
      </c>
      <c r="C32" t="s">
        <v>251</v>
      </c>
      <c r="D32">
        <v>5007</v>
      </c>
      <c r="E32" t="s">
        <v>252</v>
      </c>
    </row>
    <row r="33" spans="1:5" x14ac:dyDescent="0.25">
      <c r="A33" t="s">
        <v>253</v>
      </c>
      <c r="B33" t="s">
        <v>254</v>
      </c>
      <c r="C33" t="s">
        <v>255</v>
      </c>
      <c r="D33">
        <v>5008</v>
      </c>
      <c r="E33" t="s">
        <v>256</v>
      </c>
    </row>
    <row r="34" spans="1:5" x14ac:dyDescent="0.25">
      <c r="B34" t="s">
        <v>257</v>
      </c>
      <c r="C34" t="s">
        <v>258</v>
      </c>
      <c r="D34">
        <v>5009</v>
      </c>
      <c r="E34" t="s">
        <v>259</v>
      </c>
    </row>
    <row r="35" spans="1:5" x14ac:dyDescent="0.25">
      <c r="B35" t="s">
        <v>260</v>
      </c>
      <c r="C35" t="s">
        <v>261</v>
      </c>
      <c r="D35">
        <v>5010</v>
      </c>
      <c r="E35" t="s">
        <v>262</v>
      </c>
    </row>
    <row r="36" spans="1:5" x14ac:dyDescent="0.25">
      <c r="B36" t="s">
        <v>263</v>
      </c>
      <c r="C36" t="s">
        <v>264</v>
      </c>
      <c r="D36">
        <v>5011</v>
      </c>
      <c r="E36" t="s">
        <v>265</v>
      </c>
    </row>
    <row r="37" spans="1:5" x14ac:dyDescent="0.25">
      <c r="B37" t="s">
        <v>266</v>
      </c>
      <c r="C37" t="s">
        <v>267</v>
      </c>
      <c r="D37">
        <v>5012</v>
      </c>
      <c r="E37" t="s">
        <v>268</v>
      </c>
    </row>
    <row r="38" spans="1:5" x14ac:dyDescent="0.25">
      <c r="A38" t="s">
        <v>269</v>
      </c>
      <c r="B38" t="s">
        <v>270</v>
      </c>
      <c r="C38" t="s">
        <v>271</v>
      </c>
      <c r="D38">
        <v>5013</v>
      </c>
      <c r="E38" t="s">
        <v>272</v>
      </c>
    </row>
    <row r="39" spans="1:5" x14ac:dyDescent="0.25">
      <c r="B39" t="s">
        <v>273</v>
      </c>
      <c r="C39" t="s">
        <v>274</v>
      </c>
      <c r="D39">
        <v>5014</v>
      </c>
      <c r="E39" t="s">
        <v>275</v>
      </c>
    </row>
    <row r="40" spans="1:5" x14ac:dyDescent="0.25">
      <c r="A40" t="s">
        <v>276</v>
      </c>
      <c r="B40" t="s">
        <v>277</v>
      </c>
      <c r="C40" t="s">
        <v>278</v>
      </c>
      <c r="D40">
        <v>5015</v>
      </c>
      <c r="E40" t="s">
        <v>277</v>
      </c>
    </row>
    <row r="41" spans="1:5" x14ac:dyDescent="0.25">
      <c r="B41" t="s">
        <v>279</v>
      </c>
      <c r="C41" t="s">
        <v>280</v>
      </c>
      <c r="D41">
        <v>5016</v>
      </c>
      <c r="E41" t="s">
        <v>111</v>
      </c>
    </row>
    <row r="42" spans="1:5" x14ac:dyDescent="0.25">
      <c r="A42" t="s">
        <v>281</v>
      </c>
      <c r="B42" t="s">
        <v>96</v>
      </c>
      <c r="C42" t="s">
        <v>282</v>
      </c>
      <c r="D42">
        <v>5035</v>
      </c>
      <c r="E42" t="s">
        <v>163</v>
      </c>
    </row>
    <row r="43" spans="1:5" x14ac:dyDescent="0.25">
      <c r="B43" t="s">
        <v>283</v>
      </c>
      <c r="C43" t="s">
        <v>284</v>
      </c>
      <c r="D43">
        <v>5037</v>
      </c>
      <c r="E43" t="s">
        <v>285</v>
      </c>
    </row>
    <row r="44" spans="1:5" x14ac:dyDescent="0.25">
      <c r="A44" t="s">
        <v>286</v>
      </c>
      <c r="B44" t="s">
        <v>287</v>
      </c>
      <c r="C44" t="s">
        <v>288</v>
      </c>
      <c r="D44">
        <v>5017</v>
      </c>
      <c r="E44" t="s">
        <v>289</v>
      </c>
    </row>
    <row r="45" spans="1:5" x14ac:dyDescent="0.25">
      <c r="B45" t="s">
        <v>290</v>
      </c>
      <c r="C45" t="s">
        <v>291</v>
      </c>
      <c r="D45">
        <v>5018</v>
      </c>
      <c r="E45" t="s">
        <v>292</v>
      </c>
    </row>
    <row r="46" spans="1:5" x14ac:dyDescent="0.25">
      <c r="B46" t="s">
        <v>293</v>
      </c>
      <c r="C46" t="s">
        <v>294</v>
      </c>
      <c r="D46">
        <v>5021</v>
      </c>
      <c r="E46" t="s">
        <v>295</v>
      </c>
    </row>
    <row r="47" spans="1:5" x14ac:dyDescent="0.25">
      <c r="B47" t="s">
        <v>296</v>
      </c>
      <c r="C47" t="s">
        <v>297</v>
      </c>
      <c r="D47">
        <v>5021</v>
      </c>
      <c r="E47" t="s">
        <v>295</v>
      </c>
    </row>
    <row r="48" spans="1:5" x14ac:dyDescent="0.25">
      <c r="A48" t="s">
        <v>298</v>
      </c>
      <c r="B48" t="s">
        <v>299</v>
      </c>
      <c r="C48" t="s">
        <v>300</v>
      </c>
      <c r="D48">
        <v>5016</v>
      </c>
      <c r="E48" t="s">
        <v>111</v>
      </c>
    </row>
    <row r="49" spans="1:5" x14ac:dyDescent="0.25">
      <c r="A49" t="s">
        <v>113</v>
      </c>
      <c r="B49" t="s">
        <v>114</v>
      </c>
      <c r="C49" t="s">
        <v>301</v>
      </c>
      <c r="D49">
        <v>5024</v>
      </c>
      <c r="E49" t="s">
        <v>114</v>
      </c>
    </row>
    <row r="50" spans="1:5" x14ac:dyDescent="0.25">
      <c r="B50" t="s">
        <v>302</v>
      </c>
      <c r="C50" t="s">
        <v>303</v>
      </c>
      <c r="D50">
        <v>5028</v>
      </c>
      <c r="E50" t="s">
        <v>304</v>
      </c>
    </row>
    <row r="51" spans="1:5" x14ac:dyDescent="0.25">
      <c r="B51" t="s">
        <v>126</v>
      </c>
      <c r="C51" t="s">
        <v>305</v>
      </c>
      <c r="D51">
        <v>5030</v>
      </c>
      <c r="E51" t="s">
        <v>126</v>
      </c>
    </row>
    <row r="52" spans="1:5" x14ac:dyDescent="0.25">
      <c r="B52" t="s">
        <v>306</v>
      </c>
      <c r="C52" t="s">
        <v>307</v>
      </c>
      <c r="D52">
        <v>5029</v>
      </c>
      <c r="E52" t="s">
        <v>308</v>
      </c>
    </row>
    <row r="53" spans="1:5" x14ac:dyDescent="0.25">
      <c r="B53" t="s">
        <v>309</v>
      </c>
      <c r="C53" t="s">
        <v>310</v>
      </c>
      <c r="D53">
        <v>5031</v>
      </c>
      <c r="E53" t="s">
        <v>311</v>
      </c>
    </row>
    <row r="54" spans="1:5" x14ac:dyDescent="0.25">
      <c r="B54" t="s">
        <v>312</v>
      </c>
      <c r="C54" t="s">
        <v>313</v>
      </c>
      <c r="D54">
        <v>5032</v>
      </c>
      <c r="E54" t="s">
        <v>314</v>
      </c>
    </row>
    <row r="55" spans="1:5" x14ac:dyDescent="0.25">
      <c r="B55" t="s">
        <v>315</v>
      </c>
      <c r="C55" t="s">
        <v>316</v>
      </c>
      <c r="D55">
        <v>5033</v>
      </c>
      <c r="E55" t="s">
        <v>317</v>
      </c>
    </row>
    <row r="56" spans="1:5" x14ac:dyDescent="0.25">
      <c r="A56" t="s">
        <v>318</v>
      </c>
      <c r="B56" t="s">
        <v>319</v>
      </c>
      <c r="C56" t="s">
        <v>320</v>
      </c>
      <c r="D56">
        <v>5034</v>
      </c>
      <c r="E56" t="s">
        <v>321</v>
      </c>
    </row>
    <row r="57" spans="1:5" x14ac:dyDescent="0.25">
      <c r="B57" t="s">
        <v>299</v>
      </c>
      <c r="C57" t="s">
        <v>322</v>
      </c>
      <c r="D57">
        <v>5016</v>
      </c>
      <c r="E57" t="s">
        <v>111</v>
      </c>
    </row>
    <row r="58" spans="1:5" x14ac:dyDescent="0.25">
      <c r="B58" t="s">
        <v>323</v>
      </c>
      <c r="C58" t="s">
        <v>324</v>
      </c>
      <c r="D58">
        <v>5032</v>
      </c>
      <c r="E58" t="s">
        <v>314</v>
      </c>
    </row>
    <row r="59" spans="1:5" x14ac:dyDescent="0.25">
      <c r="B59" t="s">
        <v>325</v>
      </c>
      <c r="C59" t="s">
        <v>326</v>
      </c>
      <c r="D59">
        <v>5025</v>
      </c>
      <c r="E59" t="s">
        <v>327</v>
      </c>
    </row>
    <row r="60" spans="1:5" x14ac:dyDescent="0.25">
      <c r="B60" t="s">
        <v>328</v>
      </c>
      <c r="C60" t="s">
        <v>329</v>
      </c>
      <c r="D60">
        <v>1401</v>
      </c>
      <c r="E60" t="s">
        <v>330</v>
      </c>
    </row>
    <row r="61" spans="1:5" x14ac:dyDescent="0.25">
      <c r="B61" t="s">
        <v>331</v>
      </c>
      <c r="C61" t="s">
        <v>332</v>
      </c>
      <c r="D61" s="29" t="s">
        <v>333</v>
      </c>
      <c r="E61" t="s">
        <v>334</v>
      </c>
    </row>
    <row r="62" spans="1:5" x14ac:dyDescent="0.25">
      <c r="A62" t="s">
        <v>335</v>
      </c>
      <c r="B62" t="s">
        <v>140</v>
      </c>
      <c r="C62" t="s">
        <v>336</v>
      </c>
      <c r="D62" s="29" t="s">
        <v>333</v>
      </c>
      <c r="E62" t="s">
        <v>334</v>
      </c>
    </row>
    <row r="63" spans="1:5" x14ac:dyDescent="0.25">
      <c r="B63" t="s">
        <v>337</v>
      </c>
      <c r="C63" t="s">
        <v>338</v>
      </c>
      <c r="D63">
        <v>1401</v>
      </c>
      <c r="E63" t="s">
        <v>330</v>
      </c>
    </row>
    <row r="64" spans="1:5" x14ac:dyDescent="0.25">
      <c r="B64" t="s">
        <v>339</v>
      </c>
      <c r="C64" t="s">
        <v>340</v>
      </c>
      <c r="D64" s="29" t="s">
        <v>333</v>
      </c>
      <c r="E64" t="s">
        <v>334</v>
      </c>
    </row>
    <row r="65" spans="1:5" x14ac:dyDescent="0.25">
      <c r="D65" s="29"/>
    </row>
    <row r="66" spans="1:5" x14ac:dyDescent="0.25">
      <c r="A66" t="s">
        <v>341</v>
      </c>
      <c r="B66" t="s">
        <v>342</v>
      </c>
      <c r="C66" t="s">
        <v>343</v>
      </c>
      <c r="D66" s="29" t="s">
        <v>344</v>
      </c>
      <c r="E66" t="s">
        <v>114</v>
      </c>
    </row>
    <row r="67" spans="1:5" x14ac:dyDescent="0.25">
      <c r="B67" t="s">
        <v>345</v>
      </c>
      <c r="C67" t="s">
        <v>346</v>
      </c>
      <c r="D67" s="29" t="s">
        <v>347</v>
      </c>
      <c r="E67" t="s">
        <v>348</v>
      </c>
    </row>
    <row r="68" spans="1:5" x14ac:dyDescent="0.25">
      <c r="B68" t="s">
        <v>144</v>
      </c>
      <c r="C68" t="s">
        <v>349</v>
      </c>
      <c r="D68" s="29" t="s">
        <v>350</v>
      </c>
      <c r="E68" t="s">
        <v>144</v>
      </c>
    </row>
    <row r="69" spans="1:5" x14ac:dyDescent="0.25">
      <c r="B69" t="s">
        <v>351</v>
      </c>
      <c r="C69" t="s">
        <v>352</v>
      </c>
      <c r="D69" s="29" t="s">
        <v>353</v>
      </c>
      <c r="E69" t="s">
        <v>354</v>
      </c>
    </row>
    <row r="70" spans="1:5" x14ac:dyDescent="0.25">
      <c r="B70" t="s">
        <v>355</v>
      </c>
      <c r="C70" t="s">
        <v>356</v>
      </c>
      <c r="D70" s="29" t="s">
        <v>357</v>
      </c>
      <c r="E70" t="s">
        <v>358</v>
      </c>
    </row>
    <row r="71" spans="1:5" x14ac:dyDescent="0.25">
      <c r="B71" t="s">
        <v>359</v>
      </c>
      <c r="C71" t="s">
        <v>360</v>
      </c>
      <c r="D71" s="29" t="s">
        <v>361</v>
      </c>
      <c r="E71" t="s">
        <v>362</v>
      </c>
    </row>
    <row r="72" spans="1:5" x14ac:dyDescent="0.25">
      <c r="B72" t="s">
        <v>363</v>
      </c>
      <c r="C72" t="s">
        <v>364</v>
      </c>
      <c r="D72" s="29" t="s">
        <v>357</v>
      </c>
      <c r="E72" t="s">
        <v>358</v>
      </c>
    </row>
    <row r="73" spans="1:5" x14ac:dyDescent="0.25">
      <c r="B73" t="s">
        <v>365</v>
      </c>
      <c r="C73" t="s">
        <v>366</v>
      </c>
      <c r="D73" s="29" t="s">
        <v>361</v>
      </c>
      <c r="E73" t="s">
        <v>362</v>
      </c>
    </row>
    <row r="74" spans="1:5" x14ac:dyDescent="0.25">
      <c r="B74" t="s">
        <v>367</v>
      </c>
      <c r="C74" t="s">
        <v>368</v>
      </c>
      <c r="D74" s="29" t="s">
        <v>357</v>
      </c>
      <c r="E74" t="s">
        <v>358</v>
      </c>
    </row>
    <row r="75" spans="1:5" x14ac:dyDescent="0.25">
      <c r="B75" t="s">
        <v>371</v>
      </c>
      <c r="C75" t="s">
        <v>372</v>
      </c>
      <c r="D75" s="29" t="s">
        <v>373</v>
      </c>
      <c r="E75" t="s">
        <v>374</v>
      </c>
    </row>
    <row r="76" spans="1:5" x14ac:dyDescent="0.25">
      <c r="B76" t="s">
        <v>375</v>
      </c>
      <c r="C76" t="s">
        <v>376</v>
      </c>
      <c r="D76" s="29" t="s">
        <v>377</v>
      </c>
      <c r="E76" t="s">
        <v>378</v>
      </c>
    </row>
    <row r="77" spans="1:5" x14ac:dyDescent="0.25">
      <c r="B77" t="s">
        <v>379</v>
      </c>
      <c r="C77" t="s">
        <v>380</v>
      </c>
      <c r="D77" s="29" t="s">
        <v>381</v>
      </c>
      <c r="E77" t="s">
        <v>382</v>
      </c>
    </row>
    <row r="78" spans="1:5" x14ac:dyDescent="0.25">
      <c r="A78" t="s">
        <v>383</v>
      </c>
      <c r="B78" t="s">
        <v>384</v>
      </c>
      <c r="C78" t="s">
        <v>385</v>
      </c>
      <c r="D78" s="29" t="s">
        <v>373</v>
      </c>
      <c r="E78" t="s">
        <v>374</v>
      </c>
    </row>
    <row r="79" spans="1:5" x14ac:dyDescent="0.25">
      <c r="A79" t="s">
        <v>386</v>
      </c>
      <c r="B79" t="s">
        <v>387</v>
      </c>
      <c r="C79" t="s">
        <v>388</v>
      </c>
      <c r="D79" s="29" t="s">
        <v>377</v>
      </c>
      <c r="E79" t="s">
        <v>378</v>
      </c>
    </row>
    <row r="80" spans="1:5" x14ac:dyDescent="0.25">
      <c r="A80" t="s">
        <v>389</v>
      </c>
      <c r="B80" t="s">
        <v>390</v>
      </c>
      <c r="C80" t="s">
        <v>391</v>
      </c>
      <c r="D80" s="29" t="s">
        <v>381</v>
      </c>
      <c r="E80" t="s">
        <v>382</v>
      </c>
    </row>
    <row r="81" spans="1:5" x14ac:dyDescent="0.25">
      <c r="B81" t="s">
        <v>392</v>
      </c>
      <c r="C81" t="s">
        <v>393</v>
      </c>
      <c r="D81" s="29" t="s">
        <v>394</v>
      </c>
      <c r="E81" t="s">
        <v>395</v>
      </c>
    </row>
    <row r="82" spans="1:5" x14ac:dyDescent="0.25">
      <c r="A82" t="s">
        <v>396</v>
      </c>
      <c r="B82" t="s">
        <v>397</v>
      </c>
      <c r="C82" t="s">
        <v>398</v>
      </c>
      <c r="D82">
        <v>1803</v>
      </c>
      <c r="E82" t="s">
        <v>399</v>
      </c>
    </row>
    <row r="83" spans="1:5" x14ac:dyDescent="0.25">
      <c r="B83" t="s">
        <v>400</v>
      </c>
      <c r="C83" t="s">
        <v>401</v>
      </c>
      <c r="D83" s="29" t="s">
        <v>402</v>
      </c>
      <c r="E83" t="s">
        <v>403</v>
      </c>
    </row>
    <row r="84" spans="1:5" x14ac:dyDescent="0.25">
      <c r="B84" t="s">
        <v>404</v>
      </c>
      <c r="C84" t="s">
        <v>405</v>
      </c>
      <c r="D84" s="29" t="s">
        <v>406</v>
      </c>
      <c r="E84" t="s">
        <v>407</v>
      </c>
    </row>
    <row r="85" spans="1:5" x14ac:dyDescent="0.25">
      <c r="B85" t="s">
        <v>408</v>
      </c>
      <c r="C85" t="s">
        <v>409</v>
      </c>
      <c r="D85" s="29" t="s">
        <v>402</v>
      </c>
      <c r="E85" t="s">
        <v>403</v>
      </c>
    </row>
    <row r="86" spans="1:5" x14ac:dyDescent="0.25">
      <c r="B86" t="s">
        <v>410</v>
      </c>
      <c r="C86" t="s">
        <v>411</v>
      </c>
      <c r="D86" s="29" t="s">
        <v>406</v>
      </c>
      <c r="E86" t="s">
        <v>407</v>
      </c>
    </row>
    <row r="87" spans="1:5" x14ac:dyDescent="0.25">
      <c r="B87" t="s">
        <v>412</v>
      </c>
      <c r="C87" t="s">
        <v>413</v>
      </c>
      <c r="D87" s="29" t="s">
        <v>414</v>
      </c>
      <c r="E87" t="s">
        <v>415</v>
      </c>
    </row>
    <row r="88" spans="1:5" x14ac:dyDescent="0.25">
      <c r="B88" t="s">
        <v>416</v>
      </c>
      <c r="C88" t="s">
        <v>417</v>
      </c>
      <c r="D88" s="29" t="s">
        <v>418</v>
      </c>
      <c r="E88" t="s">
        <v>419</v>
      </c>
    </row>
    <row r="89" spans="1:5" x14ac:dyDescent="0.25">
      <c r="B89" t="s">
        <v>420</v>
      </c>
      <c r="C89" t="s">
        <v>421</v>
      </c>
      <c r="D89" s="29" t="s">
        <v>414</v>
      </c>
      <c r="E89" t="s">
        <v>415</v>
      </c>
    </row>
    <row r="90" spans="1:5" x14ac:dyDescent="0.25">
      <c r="B90" t="s">
        <v>422</v>
      </c>
      <c r="C90" t="s">
        <v>423</v>
      </c>
      <c r="D90" s="29" t="s">
        <v>418</v>
      </c>
      <c r="E90" t="s">
        <v>419</v>
      </c>
    </row>
    <row r="91" spans="1:5" x14ac:dyDescent="0.25">
      <c r="C91" t="s">
        <v>424</v>
      </c>
      <c r="D91" s="29" t="s">
        <v>425</v>
      </c>
    </row>
    <row r="92" spans="1:5" x14ac:dyDescent="0.25">
      <c r="B92" t="s">
        <v>426</v>
      </c>
      <c r="C92" t="s">
        <v>427</v>
      </c>
      <c r="D92" s="30">
        <v>1805</v>
      </c>
    </row>
    <row r="93" spans="1:5" x14ac:dyDescent="0.25">
      <c r="B93" t="s">
        <v>369</v>
      </c>
      <c r="C93" t="s">
        <v>370</v>
      </c>
      <c r="D93" s="30">
        <v>1802</v>
      </c>
    </row>
    <row r="94" spans="1:5" x14ac:dyDescent="0.25">
      <c r="B94" t="s">
        <v>458</v>
      </c>
      <c r="C94" t="s">
        <v>368</v>
      </c>
    </row>
    <row r="95" spans="1:5" x14ac:dyDescent="0.25">
      <c r="C95" t="s">
        <v>461</v>
      </c>
      <c r="D95" s="29" t="s">
        <v>460</v>
      </c>
      <c r="E95" t="s">
        <v>439</v>
      </c>
    </row>
  </sheetData>
  <autoFilter ref="A1:E95" xr:uid="{00000000-0001-0000-0200-000000000000}"/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605BC-78BA-48E8-937E-3DE68261F324}">
  <dimension ref="A1:B13"/>
  <sheetViews>
    <sheetView workbookViewId="0"/>
  </sheetViews>
  <sheetFormatPr baseColWidth="10" defaultRowHeight="15" x14ac:dyDescent="0.25"/>
  <cols>
    <col min="1" max="1" width="30.85546875" customWidth="1"/>
  </cols>
  <sheetData>
    <row r="1" spans="1:2" x14ac:dyDescent="0.25">
      <c r="A1" s="2" t="s">
        <v>4</v>
      </c>
      <c r="B1" s="5" t="s">
        <v>172</v>
      </c>
    </row>
    <row r="2" spans="1:2" x14ac:dyDescent="0.25">
      <c r="A2" s="2" t="s">
        <v>6</v>
      </c>
      <c r="B2" s="5" t="s">
        <v>179</v>
      </c>
    </row>
    <row r="3" spans="1:2" x14ac:dyDescent="0.25">
      <c r="A3" s="2" t="s">
        <v>7</v>
      </c>
      <c r="B3" s="5" t="s">
        <v>200</v>
      </c>
    </row>
    <row r="4" spans="1:2" x14ac:dyDescent="0.25">
      <c r="A4" s="2" t="s">
        <v>12</v>
      </c>
      <c r="B4" s="5" t="s">
        <v>208</v>
      </c>
    </row>
    <row r="5" spans="1:2" x14ac:dyDescent="0.25">
      <c r="A5" s="2" t="s">
        <v>13</v>
      </c>
      <c r="B5" s="5" t="s">
        <v>203</v>
      </c>
    </row>
    <row r="6" spans="1:2" x14ac:dyDescent="0.25">
      <c r="A6" s="2" t="s">
        <v>10</v>
      </c>
      <c r="B6" s="5" t="s">
        <v>388</v>
      </c>
    </row>
    <row r="7" spans="1:2" x14ac:dyDescent="0.25">
      <c r="A7" s="2" t="s">
        <v>8</v>
      </c>
      <c r="B7" s="5" t="s">
        <v>391</v>
      </c>
    </row>
    <row r="8" spans="1:2" x14ac:dyDescent="0.25">
      <c r="A8" s="2" t="s">
        <v>439</v>
      </c>
      <c r="B8" s="12" t="s">
        <v>461</v>
      </c>
    </row>
    <row r="9" spans="1:2" x14ac:dyDescent="0.25">
      <c r="A9" s="2" t="s">
        <v>464</v>
      </c>
      <c r="B9" s="12" t="s">
        <v>424</v>
      </c>
    </row>
    <row r="10" spans="1:2" x14ac:dyDescent="0.25">
      <c r="A10" s="2" t="s">
        <v>2</v>
      </c>
      <c r="B10" s="5" t="s">
        <v>336</v>
      </c>
    </row>
    <row r="11" spans="1:2" x14ac:dyDescent="0.25">
      <c r="A11" s="2" t="s">
        <v>59</v>
      </c>
      <c r="B11" s="5" t="s">
        <v>427</v>
      </c>
    </row>
    <row r="12" spans="1:2" x14ac:dyDescent="0.25">
      <c r="A12" s="2" t="s">
        <v>60</v>
      </c>
      <c r="B12" s="5" t="s">
        <v>370</v>
      </c>
    </row>
    <row r="13" spans="1:2" x14ac:dyDescent="0.25">
      <c r="A13" s="2" t="s">
        <v>61</v>
      </c>
      <c r="B13" s="12" t="s">
        <v>368</v>
      </c>
    </row>
  </sheetData>
  <conditionalFormatting sqref="B1:B13">
    <cfRule type="cellIs" dxfId="0" priority="2" stopIfTrue="1" operator="notEqual">
      <formula>SUM(#REF!)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Control por país</vt:lpstr>
      <vt:lpstr>enero 2023</vt:lpstr>
      <vt:lpstr>FEBRERO 2023</vt:lpstr>
      <vt:lpstr>MARZO 2023</vt:lpstr>
      <vt:lpstr>ABRIL 2023</vt:lpstr>
      <vt:lpstr>UN</vt:lpstr>
      <vt:lpstr>CC</vt:lpstr>
      <vt:lpstr>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</dc:creator>
  <cp:lastModifiedBy>Gabriel Gutierrez Piñate</cp:lastModifiedBy>
  <dcterms:created xsi:type="dcterms:W3CDTF">2023-01-09T12:39:05Z</dcterms:created>
  <dcterms:modified xsi:type="dcterms:W3CDTF">2023-05-08T15:36:57Z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