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arraich Computer\Downloads\"/>
    </mc:Choice>
  </mc:AlternateContent>
  <bookViews>
    <workbookView xWindow="0" yWindow="0" windowWidth="20490" windowHeight="7650" activeTab="1"/>
  </bookViews>
  <sheets>
    <sheet name="lunch" sheetId="1" r:id="rId1"/>
    <sheet name="Complaints" sheetId="2" r:id="rId2"/>
    <sheet name="TASK 1" sheetId="3" r:id="rId3"/>
    <sheet name="Task 2" sheetId="4" r:id="rId4"/>
    <sheet name="Task 3" sheetId="5" r:id="rId5"/>
    <sheet name="Task 4" sheetId="6" r:id="rId6"/>
    <sheet name="Task 5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4" l="1"/>
  <c r="J3" i="6"/>
  <c r="J4" i="6"/>
  <c r="J5" i="6"/>
  <c r="J6" i="6"/>
  <c r="J7" i="6"/>
  <c r="J8" i="6"/>
  <c r="J9" i="6"/>
  <c r="J2" i="6"/>
  <c r="I2" i="3"/>
  <c r="J3" i="7"/>
  <c r="E27" i="5"/>
  <c r="E20" i="5"/>
  <c r="F28" i="7"/>
  <c r="F27" i="7"/>
  <c r="C22" i="7"/>
  <c r="C20" i="7"/>
  <c r="C18" i="7"/>
  <c r="C15" i="7"/>
  <c r="C14" i="7"/>
  <c r="H12" i="7"/>
  <c r="J12" i="7" s="1"/>
  <c r="H11" i="7"/>
  <c r="J11" i="7" s="1"/>
  <c r="H10" i="7"/>
  <c r="J10" i="7" s="1"/>
  <c r="H9" i="7"/>
  <c r="J9" i="7" s="1"/>
  <c r="H8" i="7"/>
  <c r="J8" i="7" s="1"/>
  <c r="C16" i="7" s="1"/>
  <c r="H7" i="7"/>
  <c r="J7" i="7" s="1"/>
  <c r="C23" i="7" s="1"/>
  <c r="H6" i="7"/>
  <c r="J6" i="7" s="1"/>
  <c r="H5" i="7"/>
  <c r="J5" i="7" s="1"/>
  <c r="C21" i="7" s="1"/>
  <c r="H4" i="7"/>
  <c r="J4" i="7" s="1"/>
  <c r="C19" i="7" s="1"/>
  <c r="H3" i="7"/>
  <c r="H2" i="7"/>
  <c r="J2" i="7" s="1"/>
  <c r="F21" i="6"/>
  <c r="D18" i="6"/>
  <c r="D15" i="6"/>
  <c r="H9" i="6"/>
  <c r="G9" i="6"/>
  <c r="F9" i="6"/>
  <c r="I9" i="6" s="1"/>
  <c r="H8" i="6"/>
  <c r="G8" i="6"/>
  <c r="I8" i="6" s="1"/>
  <c r="D19" i="6" s="1"/>
  <c r="F8" i="6"/>
  <c r="I7" i="6"/>
  <c r="H7" i="6"/>
  <c r="G7" i="6"/>
  <c r="F7" i="6"/>
  <c r="H6" i="6"/>
  <c r="G6" i="6"/>
  <c r="F6" i="6"/>
  <c r="I6" i="6" s="1"/>
  <c r="H5" i="6"/>
  <c r="G5" i="6"/>
  <c r="F5" i="6"/>
  <c r="I5" i="6" s="1"/>
  <c r="H4" i="6"/>
  <c r="G4" i="6"/>
  <c r="I4" i="6" s="1"/>
  <c r="D16" i="6" s="1"/>
  <c r="F4" i="6"/>
  <c r="I3" i="6"/>
  <c r="H3" i="6"/>
  <c r="G3" i="6"/>
  <c r="F3" i="6"/>
  <c r="H2" i="6"/>
  <c r="G2" i="6"/>
  <c r="F2" i="6"/>
  <c r="I2" i="6" s="1"/>
  <c r="D18" i="3"/>
  <c r="E23" i="5"/>
  <c r="E14" i="5"/>
  <c r="E13" i="5"/>
  <c r="G10" i="5"/>
  <c r="H10" i="5" s="1"/>
  <c r="F10" i="5"/>
  <c r="H9" i="5"/>
  <c r="G9" i="5"/>
  <c r="F9" i="5"/>
  <c r="G8" i="5"/>
  <c r="H8" i="5" s="1"/>
  <c r="F8" i="5"/>
  <c r="G7" i="5"/>
  <c r="H7" i="5" s="1"/>
  <c r="F7" i="5"/>
  <c r="G6" i="5"/>
  <c r="H6" i="5" s="1"/>
  <c r="F6" i="5"/>
  <c r="H5" i="5"/>
  <c r="G5" i="5"/>
  <c r="F5" i="5"/>
  <c r="E24" i="5" s="1"/>
  <c r="G4" i="5"/>
  <c r="H4" i="5" s="1"/>
  <c r="F4" i="5"/>
  <c r="E19" i="5" s="1"/>
  <c r="G3" i="5"/>
  <c r="H3" i="5" s="1"/>
  <c r="E16" i="5" s="1"/>
  <c r="F3" i="5"/>
  <c r="E22" i="5" s="1"/>
  <c r="G2" i="5"/>
  <c r="H2" i="5" s="1"/>
  <c r="E18" i="5" s="1"/>
  <c r="F2" i="5"/>
  <c r="E17" i="5" s="1"/>
  <c r="D20" i="3"/>
  <c r="F20" i="4"/>
  <c r="F18" i="4"/>
  <c r="F17" i="4"/>
  <c r="F16" i="4"/>
  <c r="H12" i="4"/>
  <c r="I12" i="4" s="1"/>
  <c r="H11" i="4"/>
  <c r="I11" i="4" s="1"/>
  <c r="H10" i="4"/>
  <c r="I10" i="4" s="1"/>
  <c r="H9" i="4"/>
  <c r="F21" i="4" s="1"/>
  <c r="H8" i="4"/>
  <c r="I8" i="4" s="1"/>
  <c r="H7" i="4"/>
  <c r="I7" i="4" s="1"/>
  <c r="H6" i="4"/>
  <c r="I6" i="4" s="1"/>
  <c r="H5" i="4"/>
  <c r="I5" i="4" s="1"/>
  <c r="H4" i="4"/>
  <c r="I4" i="4" s="1"/>
  <c r="H3" i="4"/>
  <c r="I3" i="4" s="1"/>
  <c r="D19" i="3"/>
  <c r="J11" i="3"/>
  <c r="I11" i="3"/>
  <c r="H11" i="3"/>
  <c r="I10" i="3"/>
  <c r="J10" i="3" s="1"/>
  <c r="H10" i="3"/>
  <c r="J9" i="3"/>
  <c r="I9" i="3"/>
  <c r="H9" i="3"/>
  <c r="I8" i="3"/>
  <c r="J8" i="3" s="1"/>
  <c r="H8" i="3"/>
  <c r="J7" i="3"/>
  <c r="I7" i="3"/>
  <c r="H7" i="3"/>
  <c r="I6" i="3"/>
  <c r="J6" i="3" s="1"/>
  <c r="H6" i="3"/>
  <c r="J5" i="3"/>
  <c r="I5" i="3"/>
  <c r="H5" i="3"/>
  <c r="I4" i="3"/>
  <c r="J4" i="3" s="1"/>
  <c r="H4" i="3"/>
  <c r="J3" i="3"/>
  <c r="I3" i="3"/>
  <c r="H3" i="3"/>
  <c r="J2" i="3"/>
  <c r="H2" i="3"/>
  <c r="E25" i="7" l="1"/>
  <c r="E11" i="6"/>
  <c r="E12" i="6"/>
  <c r="E13" i="6"/>
  <c r="E26" i="5"/>
  <c r="E25" i="5"/>
  <c r="E15" i="5"/>
  <c r="D21" i="3"/>
  <c r="I9" i="4"/>
  <c r="D17" i="3" l="1"/>
  <c r="D16" i="3"/>
  <c r="D15" i="3"/>
  <c r="D14" i="3"/>
  <c r="D13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E3" i="1"/>
  <c r="E4" i="1"/>
  <c r="E5" i="1"/>
  <c r="E6" i="1"/>
  <c r="E7" i="1"/>
  <c r="E8" i="1"/>
  <c r="E9" i="1"/>
  <c r="E10" i="1"/>
  <c r="E11" i="1"/>
  <c r="E12" i="1"/>
  <c r="E13" i="1"/>
  <c r="E2" i="1"/>
  <c r="C3" i="1"/>
  <c r="C4" i="1"/>
  <c r="C5" i="1"/>
  <c r="C6" i="1"/>
  <c r="C7" i="1"/>
  <c r="C8" i="1"/>
  <c r="C9" i="1"/>
  <c r="C10" i="1"/>
  <c r="C11" i="1"/>
  <c r="C12" i="1"/>
  <c r="C13" i="1"/>
  <c r="C2" i="1"/>
  <c r="F2" i="1"/>
</calcChain>
</file>

<file path=xl/sharedStrings.xml><?xml version="1.0" encoding="utf-8"?>
<sst xmlns="http://schemas.openxmlformats.org/spreadsheetml/2006/main" count="200" uniqueCount="170">
  <si>
    <t>Sr.No</t>
  </si>
  <si>
    <t xml:space="preserve">Quantity </t>
  </si>
  <si>
    <t xml:space="preserve">Formula </t>
  </si>
  <si>
    <t>Apple</t>
  </si>
  <si>
    <t xml:space="preserve">Orange </t>
  </si>
  <si>
    <t>Banana</t>
  </si>
  <si>
    <t>Apricot</t>
  </si>
  <si>
    <t xml:space="preserve">Olive </t>
  </si>
  <si>
    <t xml:space="preserve">Grape </t>
  </si>
  <si>
    <t>Watermelon</t>
  </si>
  <si>
    <t xml:space="preserve">Kivi </t>
  </si>
  <si>
    <t xml:space="preserve">Mango </t>
  </si>
  <si>
    <t>Maximum</t>
  </si>
  <si>
    <t xml:space="preserve">Lunch </t>
  </si>
  <si>
    <t xml:space="preserve">Fruits </t>
  </si>
  <si>
    <t>Grades</t>
  </si>
  <si>
    <t xml:space="preserve">Cities </t>
  </si>
  <si>
    <t>Customer complaints</t>
  </si>
  <si>
    <t xml:space="preserve">Karachi </t>
  </si>
  <si>
    <t>Silakot</t>
  </si>
  <si>
    <t>Bhawalpur</t>
  </si>
  <si>
    <t>Lodhran</t>
  </si>
  <si>
    <t>Multan</t>
  </si>
  <si>
    <t>Ali pur</t>
  </si>
  <si>
    <t>D.K</t>
  </si>
  <si>
    <t>Peshware</t>
  </si>
  <si>
    <t>isalamabd</t>
  </si>
  <si>
    <t xml:space="preserve">rawalpinid </t>
  </si>
  <si>
    <t>kharor</t>
  </si>
  <si>
    <t>chanu</t>
  </si>
  <si>
    <t>Sarghoda</t>
  </si>
  <si>
    <t>Quetta</t>
  </si>
  <si>
    <t xml:space="preserve">Mardan </t>
  </si>
  <si>
    <t>Lahore</t>
  </si>
  <si>
    <t>Haripur</t>
  </si>
  <si>
    <t>abottabad</t>
  </si>
  <si>
    <t>murree</t>
  </si>
  <si>
    <t>sakkahr</t>
  </si>
  <si>
    <t xml:space="preserve">Total </t>
  </si>
  <si>
    <t>Number of student got A</t>
  </si>
  <si>
    <t>Number of student got B</t>
  </si>
  <si>
    <t>How many students</t>
  </si>
  <si>
    <t xml:space="preserve">Number of students have marks less than 15 </t>
  </si>
  <si>
    <t>Number of students have marks geater than 20</t>
  </si>
  <si>
    <t>Student Name</t>
  </si>
  <si>
    <t>Urdu</t>
  </si>
  <si>
    <t>English</t>
  </si>
  <si>
    <t>Math</t>
  </si>
  <si>
    <t>Physics</t>
  </si>
  <si>
    <t>Chemistry</t>
  </si>
  <si>
    <t>Total</t>
  </si>
  <si>
    <t>Average</t>
  </si>
  <si>
    <t>Grade</t>
  </si>
  <si>
    <t>Ram</t>
  </si>
  <si>
    <t>Ashoq</t>
  </si>
  <si>
    <t>Manoj</t>
  </si>
  <si>
    <t>Rajesh</t>
  </si>
  <si>
    <t>Ranjana</t>
  </si>
  <si>
    <t>Pooja</t>
  </si>
  <si>
    <t>Mahesh</t>
  </si>
  <si>
    <t>Ashutosh</t>
  </si>
  <si>
    <t>Anil</t>
  </si>
  <si>
    <t>Prem</t>
  </si>
  <si>
    <t>Sum of manoj</t>
  </si>
  <si>
    <t xml:space="preserve"> Sum of ashok &amp; manoj</t>
  </si>
  <si>
    <t xml:space="preserve">Average of ashok &amp; manoj </t>
  </si>
  <si>
    <t xml:space="preserve">Sum of ashoq </t>
  </si>
  <si>
    <t>AC</t>
  </si>
  <si>
    <t xml:space="preserve">Fridge </t>
  </si>
  <si>
    <t xml:space="preserve">Cooler </t>
  </si>
  <si>
    <t xml:space="preserve">Washing machine </t>
  </si>
  <si>
    <t>TV</t>
  </si>
  <si>
    <t xml:space="preserve">Fan </t>
  </si>
  <si>
    <t>Computer</t>
  </si>
  <si>
    <t>Keyboard</t>
  </si>
  <si>
    <t xml:space="preserve">Mouse </t>
  </si>
  <si>
    <t xml:space="preserve">Printer </t>
  </si>
  <si>
    <t xml:space="preserve">Total item </t>
  </si>
  <si>
    <t xml:space="preserve">Item Greater than 20 </t>
  </si>
  <si>
    <t xml:space="preserve">Item less than 20 </t>
  </si>
  <si>
    <t>Computer Quantity</t>
  </si>
  <si>
    <t xml:space="preserve">Computer Rate </t>
  </si>
  <si>
    <t xml:space="preserve">Amount </t>
  </si>
  <si>
    <t xml:space="preserve">Item </t>
  </si>
  <si>
    <t xml:space="preserve">Rate </t>
  </si>
  <si>
    <t xml:space="preserve">Subject </t>
  </si>
  <si>
    <t xml:space="preserve">1st </t>
  </si>
  <si>
    <t xml:space="preserve">2nd </t>
  </si>
  <si>
    <t xml:space="preserve">3rd </t>
  </si>
  <si>
    <t>Avg</t>
  </si>
  <si>
    <t xml:space="preserve">Grade </t>
  </si>
  <si>
    <t xml:space="preserve">Math </t>
  </si>
  <si>
    <t>physics</t>
  </si>
  <si>
    <t>chemistry</t>
  </si>
  <si>
    <t>history</t>
  </si>
  <si>
    <t>geo</t>
  </si>
  <si>
    <t>Bio</t>
  </si>
  <si>
    <t>Botany</t>
  </si>
  <si>
    <t>Total Subject</t>
  </si>
  <si>
    <t>Marks greater than 20 in 1st</t>
  </si>
  <si>
    <t xml:space="preserve">English marks </t>
  </si>
  <si>
    <t>English Grade</t>
  </si>
  <si>
    <t xml:space="preserve">Urdu  marks </t>
  </si>
  <si>
    <t>Urdu  Grade</t>
  </si>
  <si>
    <t xml:space="preserve">Math marks </t>
  </si>
  <si>
    <t xml:space="preserve">English total </t>
  </si>
  <si>
    <t xml:space="preserve">Math  total </t>
  </si>
  <si>
    <t xml:space="preserve">Physics  total </t>
  </si>
  <si>
    <t xml:space="preserve">Total/Average </t>
  </si>
  <si>
    <t xml:space="preserve"> </t>
  </si>
  <si>
    <t>Sr.NO</t>
  </si>
  <si>
    <t xml:space="preserve">Name </t>
  </si>
  <si>
    <t xml:space="preserve">Department </t>
  </si>
  <si>
    <t xml:space="preserve">Post </t>
  </si>
  <si>
    <t xml:space="preserve">Basic </t>
  </si>
  <si>
    <t>DA 2.5%</t>
  </si>
  <si>
    <t>HRA 3.5%</t>
  </si>
  <si>
    <t>PF 1.5%</t>
  </si>
  <si>
    <t xml:space="preserve">Manager </t>
  </si>
  <si>
    <t xml:space="preserve">Shyam </t>
  </si>
  <si>
    <t xml:space="preserve">Supervisor </t>
  </si>
  <si>
    <t xml:space="preserve">Pion </t>
  </si>
  <si>
    <t>Electrical</t>
  </si>
  <si>
    <t xml:space="preserve">Guard </t>
  </si>
  <si>
    <t>Rahul</t>
  </si>
  <si>
    <t xml:space="preserve">Casher </t>
  </si>
  <si>
    <t xml:space="preserve">Rakesh </t>
  </si>
  <si>
    <t xml:space="preserve">Accountant </t>
  </si>
  <si>
    <t xml:space="preserve">Ashish </t>
  </si>
  <si>
    <t>Finance</t>
  </si>
  <si>
    <t xml:space="preserve">Manish </t>
  </si>
  <si>
    <t>Employe in computer department</t>
  </si>
  <si>
    <t>Employe in Electrical department</t>
  </si>
  <si>
    <t>Employe in Finance department</t>
  </si>
  <si>
    <t xml:space="preserve">Manhoj post </t>
  </si>
  <si>
    <t>Manhoj Grade</t>
  </si>
  <si>
    <t xml:space="preserve">Ashish  post </t>
  </si>
  <si>
    <t>Ashish  Grade</t>
  </si>
  <si>
    <t xml:space="preserve">How many basics salries in computer department </t>
  </si>
  <si>
    <t xml:space="preserve">Salesman </t>
  </si>
  <si>
    <t>Jan</t>
  </si>
  <si>
    <t xml:space="preserve">Feb </t>
  </si>
  <si>
    <t>Mar</t>
  </si>
  <si>
    <t>Apr</t>
  </si>
  <si>
    <t>May</t>
  </si>
  <si>
    <t>Jun</t>
  </si>
  <si>
    <t>Sales</t>
  </si>
  <si>
    <t xml:space="preserve">Target </t>
  </si>
  <si>
    <t>Result</t>
  </si>
  <si>
    <t xml:space="preserve">Ashok </t>
  </si>
  <si>
    <t xml:space="preserve">Shashi </t>
  </si>
  <si>
    <t xml:space="preserve">Ajeet </t>
  </si>
  <si>
    <t xml:space="preserve">Ramesh </t>
  </si>
  <si>
    <t xml:space="preserve">Alok </t>
  </si>
  <si>
    <t xml:space="preserve">Amrit </t>
  </si>
  <si>
    <t xml:space="preserve">Surendra </t>
  </si>
  <si>
    <t xml:space="preserve">Total Sales man </t>
  </si>
  <si>
    <t>Ajeet Target</t>
  </si>
  <si>
    <t>Ajeet Result</t>
  </si>
  <si>
    <t>Rahul Target</t>
  </si>
  <si>
    <t xml:space="preserve">Rahul Result </t>
  </si>
  <si>
    <t>Pooja Target</t>
  </si>
  <si>
    <t xml:space="preserve">Pooja Result </t>
  </si>
  <si>
    <t>Ashok  Target</t>
  </si>
  <si>
    <t xml:space="preserve">Ashok  Result </t>
  </si>
  <si>
    <t xml:space="preserve">How many sales man achieved target </t>
  </si>
  <si>
    <t>Which sales man jan sales are</t>
  </si>
  <si>
    <t>Which sales man feb sales are</t>
  </si>
  <si>
    <t>Math Grade</t>
  </si>
  <si>
    <t>Roll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</si>
</sst>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99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">
    <xf numFmtId="0" fontId="0" fillId="0" borderId="0" xfId="0"/>
    <xf numFmtId="0" fontId="2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  <xf numFmtId="0" fontId="3" fillId="7" borderId="2" xfId="0" applyFont="1" applyFill="1" applyBorder="1"/>
    <xf numFmtId="0" fontId="1" fillId="2" borderId="1" xfId="1"/>
    <xf numFmtId="0" fontId="1" fillId="8" borderId="1" xfId="1" applyFont="1" applyFill="1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/>
    <xf numFmtId="0" fontId="1" fillId="2" borderId="1" xfId="1"/>
    <xf numFmtId="0" fontId="1" fillId="2" borderId="1" xfId="1" applyAlignment="1">
      <alignment horizontal="center"/>
    </xf>
    <xf numFmtId="0" fontId="1" fillId="2" borderId="1" xfId="1" applyAlignment="1">
      <alignment horizontal="left" vertical="top"/>
    </xf>
    <xf numFmtId="0" fontId="1" fillId="2" borderId="1" xfId="1" applyAlignment="1">
      <alignment horizontal="center" vertical="top"/>
    </xf>
    <xf numFmtId="0" fontId="1" fillId="2" borderId="1" xfId="1" applyAlignment="1">
      <alignment vertical="top"/>
    </xf>
    <xf numFmtId="0" fontId="1" fillId="2" borderId="1" xfId="1" applyAlignment="1">
      <alignment horizontal="center" vertical="top" wrapText="1"/>
    </xf>
    <xf numFmtId="0" fontId="1" fillId="2" borderId="1" xfId="1" applyAlignment="1">
      <alignment vertical="top" wrapText="1"/>
    </xf>
    <xf numFmtId="0" fontId="1" fillId="2" borderId="1" xfId="1" applyAlignment="1"/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4" xfId="1" applyBorder="1" applyAlignment="1">
      <alignment horizontal="center" wrapText="1"/>
    </xf>
    <xf numFmtId="0" fontId="1" fillId="2" borderId="5" xfId="1" applyBorder="1" applyAlignment="1">
      <alignment horizontal="center" wrapText="1"/>
    </xf>
    <xf numFmtId="0" fontId="1" fillId="2" borderId="2" xfId="1" applyBorder="1"/>
    <xf numFmtId="0" fontId="0" fillId="0" borderId="2" xfId="0" applyBorder="1"/>
    <xf numFmtId="0" fontId="1" fillId="2" borderId="1" xfId="1" applyAlignment="1">
      <alignment horizontal="left"/>
    </xf>
    <xf numFmtId="2" fontId="1" fillId="2" borderId="1" xfId="1" applyNumberFormat="1" applyAlignment="1">
      <alignment horizontal="left"/>
    </xf>
    <xf numFmtId="1" fontId="1" fillId="2" borderId="1" xfId="1" applyNumberFormat="1" applyAlignment="1">
      <alignment horizontal="left"/>
    </xf>
    <xf numFmtId="0" fontId="1" fillId="2" borderId="1" xfId="1" applyAlignment="1">
      <alignment wrapText="1"/>
    </xf>
    <xf numFmtId="0" fontId="1" fillId="2" borderId="1" xfId="1" applyAlignment="1">
      <alignment horizontal="center" wrapText="1"/>
    </xf>
    <xf numFmtId="0" fontId="1" fillId="2" borderId="3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2" borderId="1" xfId="1" applyAlignment="1">
      <alignment horizontal="left" vertical="center"/>
    </xf>
    <xf numFmtId="0" fontId="1" fillId="2" borderId="4" xfId="1" applyBorder="1" applyAlignment="1">
      <alignment horizontal="center" vertical="center" wrapText="1"/>
    </xf>
    <xf numFmtId="0" fontId="1" fillId="2" borderId="7" xfId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6"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CCFF"/>
      <color rgb="FFFF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G17" sqref="G17"/>
    </sheetView>
  </sheetViews>
  <sheetFormatPr defaultRowHeight="15" x14ac:dyDescent="0.25"/>
  <cols>
    <col min="3" max="3" width="19" customWidth="1"/>
    <col min="4" max="4" width="12.42578125" bestFit="1" customWidth="1"/>
    <col min="5" max="5" width="41.140625" bestFit="1" customWidth="1"/>
    <col min="6" max="6" width="11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14</v>
      </c>
      <c r="E1" s="5" t="s">
        <v>13</v>
      </c>
      <c r="F1" s="5" t="s">
        <v>12</v>
      </c>
    </row>
    <row r="2" spans="1:6" x14ac:dyDescent="0.25">
      <c r="A2" s="2">
        <v>1</v>
      </c>
      <c r="B2" s="2">
        <v>4</v>
      </c>
      <c r="C2" s="2" t="str">
        <f>IF(B2&lt;=4,"Ok","Not Ok")</f>
        <v>Ok</v>
      </c>
      <c r="D2" s="3" t="s">
        <v>3</v>
      </c>
      <c r="E2" s="1" t="str">
        <f>CONCATENATE("It's ",C2," to have ",D2," in lunch .")</f>
        <v>It's Ok to have Apple in lunch .</v>
      </c>
      <c r="F2" s="2">
        <f>MAX(B2:B13)</f>
        <v>9</v>
      </c>
    </row>
    <row r="3" spans="1:6" x14ac:dyDescent="0.25">
      <c r="A3" s="2">
        <v>2</v>
      </c>
      <c r="B3" s="2">
        <v>6</v>
      </c>
      <c r="C3" s="2" t="str">
        <f t="shared" ref="C3:C13" si="0">IF(B3&lt;=4,"Ok","Not Ok")</f>
        <v>Not Ok</v>
      </c>
      <c r="D3" s="3" t="s">
        <v>4</v>
      </c>
      <c r="E3" s="1" t="str">
        <f t="shared" ref="E3:E13" si="1">CONCATENATE("It's ",C3," to have ",D3," in lunch .")</f>
        <v>It's Not Ok to have Orange  in lunch .</v>
      </c>
      <c r="F3" s="4"/>
    </row>
    <row r="4" spans="1:6" x14ac:dyDescent="0.25">
      <c r="A4" s="2">
        <v>3</v>
      </c>
      <c r="B4" s="2">
        <v>1</v>
      </c>
      <c r="C4" s="2" t="str">
        <f t="shared" si="0"/>
        <v>Ok</v>
      </c>
      <c r="D4" s="3" t="s">
        <v>9</v>
      </c>
      <c r="E4" s="1" t="str">
        <f t="shared" si="1"/>
        <v>It's Ok to have Watermelon in lunch .</v>
      </c>
      <c r="F4" s="4"/>
    </row>
    <row r="5" spans="1:6" x14ac:dyDescent="0.25">
      <c r="A5" s="2">
        <v>4</v>
      </c>
      <c r="B5" s="2">
        <v>2</v>
      </c>
      <c r="C5" s="2" t="str">
        <f t="shared" si="0"/>
        <v>Ok</v>
      </c>
      <c r="D5" s="3" t="s">
        <v>11</v>
      </c>
      <c r="E5" s="1" t="str">
        <f t="shared" si="1"/>
        <v>It's Ok to have Mango  in lunch .</v>
      </c>
      <c r="F5" s="4"/>
    </row>
    <row r="6" spans="1:6" x14ac:dyDescent="0.25">
      <c r="A6" s="2">
        <v>5</v>
      </c>
      <c r="B6" s="2">
        <v>8</v>
      </c>
      <c r="C6" s="2" t="str">
        <f t="shared" si="0"/>
        <v>Not Ok</v>
      </c>
      <c r="D6" s="3" t="s">
        <v>10</v>
      </c>
      <c r="E6" s="1" t="str">
        <f t="shared" si="1"/>
        <v>It's Not Ok to have Kivi  in lunch .</v>
      </c>
      <c r="F6" s="4"/>
    </row>
    <row r="7" spans="1:6" x14ac:dyDescent="0.25">
      <c r="A7" s="2">
        <v>6</v>
      </c>
      <c r="B7" s="2">
        <v>9</v>
      </c>
      <c r="C7" s="2" t="str">
        <f t="shared" si="0"/>
        <v>Not Ok</v>
      </c>
      <c r="D7" s="3" t="s">
        <v>5</v>
      </c>
      <c r="E7" s="1" t="str">
        <f t="shared" si="1"/>
        <v>It's Not Ok to have Banana in lunch .</v>
      </c>
      <c r="F7" s="4"/>
    </row>
    <row r="8" spans="1:6" x14ac:dyDescent="0.25">
      <c r="A8" s="2">
        <v>7</v>
      </c>
      <c r="B8" s="2">
        <v>6</v>
      </c>
      <c r="C8" s="2" t="str">
        <f t="shared" si="0"/>
        <v>Not Ok</v>
      </c>
      <c r="D8" s="3" t="s">
        <v>6</v>
      </c>
      <c r="E8" s="1" t="str">
        <f t="shared" si="1"/>
        <v>It's Not Ok to have Apricot in lunch .</v>
      </c>
      <c r="F8" s="4"/>
    </row>
    <row r="9" spans="1:6" x14ac:dyDescent="0.25">
      <c r="A9" s="2">
        <v>8</v>
      </c>
      <c r="B9" s="2">
        <v>2</v>
      </c>
      <c r="C9" s="2" t="str">
        <f t="shared" si="0"/>
        <v>Ok</v>
      </c>
      <c r="D9" s="3" t="s">
        <v>7</v>
      </c>
      <c r="E9" s="1" t="str">
        <f t="shared" si="1"/>
        <v>It's Ok to have Olive  in lunch .</v>
      </c>
      <c r="F9" s="4"/>
    </row>
    <row r="10" spans="1:6" x14ac:dyDescent="0.25">
      <c r="A10" s="2">
        <v>9</v>
      </c>
      <c r="B10" s="2">
        <v>2</v>
      </c>
      <c r="C10" s="2" t="str">
        <f t="shared" si="0"/>
        <v>Ok</v>
      </c>
      <c r="D10" s="3" t="s">
        <v>8</v>
      </c>
      <c r="E10" s="1" t="str">
        <f t="shared" si="1"/>
        <v>It's Ok to have Grape  in lunch .</v>
      </c>
      <c r="F10" s="4"/>
    </row>
    <row r="11" spans="1:6" x14ac:dyDescent="0.25">
      <c r="A11" s="2">
        <v>10</v>
      </c>
      <c r="B11" s="2">
        <v>5</v>
      </c>
      <c r="C11" s="2" t="str">
        <f t="shared" si="0"/>
        <v>Not Ok</v>
      </c>
      <c r="D11" s="3" t="s">
        <v>9</v>
      </c>
      <c r="E11" s="1" t="str">
        <f t="shared" si="1"/>
        <v>It's Not Ok to have Watermelon in lunch .</v>
      </c>
      <c r="F11" s="4"/>
    </row>
    <row r="12" spans="1:6" x14ac:dyDescent="0.25">
      <c r="A12" s="2">
        <v>11</v>
      </c>
      <c r="B12" s="2">
        <v>4</v>
      </c>
      <c r="C12" s="2" t="str">
        <f t="shared" si="0"/>
        <v>Ok</v>
      </c>
      <c r="D12" s="3" t="s">
        <v>10</v>
      </c>
      <c r="E12" s="1" t="str">
        <f t="shared" si="1"/>
        <v>It's Ok to have Kivi  in lunch .</v>
      </c>
      <c r="F12" s="4"/>
    </row>
    <row r="13" spans="1:6" x14ac:dyDescent="0.25">
      <c r="A13" s="2">
        <v>12</v>
      </c>
      <c r="B13" s="2">
        <v>3</v>
      </c>
      <c r="C13" s="2" t="str">
        <f t="shared" si="0"/>
        <v>Ok</v>
      </c>
      <c r="D13" s="3" t="s">
        <v>11</v>
      </c>
      <c r="E13" s="1" t="str">
        <f t="shared" si="1"/>
        <v>It's Ok to have Mango  in lunch .</v>
      </c>
      <c r="F13" s="4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21" sqref="B21"/>
    </sheetView>
  </sheetViews>
  <sheetFormatPr defaultRowHeight="15" x14ac:dyDescent="0.25"/>
  <cols>
    <col min="2" max="2" width="10.85546875" bestFit="1" customWidth="1"/>
    <col min="3" max="3" width="11.42578125" bestFit="1" customWidth="1"/>
  </cols>
  <sheetData>
    <row r="1" spans="1:4" ht="31.5" thickTop="1" thickBot="1" x14ac:dyDescent="0.3">
      <c r="A1" s="8" t="s">
        <v>0</v>
      </c>
      <c r="B1" s="8" t="s">
        <v>16</v>
      </c>
      <c r="C1" s="9" t="s">
        <v>17</v>
      </c>
      <c r="D1" s="8" t="s">
        <v>15</v>
      </c>
    </row>
    <row r="2" spans="1:4" ht="16.5" thickTop="1" thickBot="1" x14ac:dyDescent="0.3">
      <c r="A2" s="6">
        <v>1</v>
      </c>
      <c r="B2" s="6" t="s">
        <v>18</v>
      </c>
      <c r="C2" s="7">
        <v>10</v>
      </c>
      <c r="D2" s="6" t="str">
        <f>IF(C2&lt;10,"A",IF(C2&lt;20,"B",IF(C2&lt;30,"C",IF(C2&lt;40,"D",IF(C2&gt;40,"F")))))</f>
        <v>B</v>
      </c>
    </row>
    <row r="3" spans="1:4" ht="16.5" thickTop="1" thickBot="1" x14ac:dyDescent="0.3">
      <c r="A3" s="6">
        <v>2</v>
      </c>
      <c r="B3" s="6" t="s">
        <v>33</v>
      </c>
      <c r="C3" s="7">
        <v>24</v>
      </c>
      <c r="D3" s="6" t="str">
        <f t="shared" ref="D3:D21" si="0">IF(C3&lt;10,"A",IF(C3&lt;20,"B",IF(C3&lt;30,"C",IF(C3&lt;40,"D",IF(C3&gt;40,"F")))))</f>
        <v>C</v>
      </c>
    </row>
    <row r="4" spans="1:4" ht="16.5" thickTop="1" thickBot="1" x14ac:dyDescent="0.3">
      <c r="A4" s="6">
        <v>3</v>
      </c>
      <c r="B4" s="6" t="s">
        <v>19</v>
      </c>
      <c r="C4" s="7">
        <v>54</v>
      </c>
      <c r="D4" s="6" t="str">
        <f t="shared" si="0"/>
        <v>F</v>
      </c>
    </row>
    <row r="5" spans="1:4" ht="16.5" thickTop="1" thickBot="1" x14ac:dyDescent="0.3">
      <c r="A5" s="6">
        <v>4</v>
      </c>
      <c r="B5" s="6" t="s">
        <v>20</v>
      </c>
      <c r="C5" s="7">
        <v>6</v>
      </c>
      <c r="D5" s="6" t="str">
        <f t="shared" si="0"/>
        <v>A</v>
      </c>
    </row>
    <row r="6" spans="1:4" ht="16.5" thickTop="1" thickBot="1" x14ac:dyDescent="0.3">
      <c r="A6" s="6">
        <v>5</v>
      </c>
      <c r="B6" s="6" t="s">
        <v>21</v>
      </c>
      <c r="C6" s="7">
        <v>14</v>
      </c>
      <c r="D6" s="6" t="str">
        <f t="shared" si="0"/>
        <v>B</v>
      </c>
    </row>
    <row r="7" spans="1:4" ht="16.5" thickTop="1" thickBot="1" x14ac:dyDescent="0.3">
      <c r="A7" s="6">
        <v>6</v>
      </c>
      <c r="B7" s="6" t="s">
        <v>22</v>
      </c>
      <c r="C7" s="7">
        <v>218</v>
      </c>
      <c r="D7" s="6" t="str">
        <f t="shared" si="0"/>
        <v>F</v>
      </c>
    </row>
    <row r="8" spans="1:4" ht="16.5" thickTop="1" thickBot="1" x14ac:dyDescent="0.3">
      <c r="A8" s="6">
        <v>7</v>
      </c>
      <c r="B8" s="6" t="s">
        <v>23</v>
      </c>
      <c r="C8" s="7">
        <v>21</v>
      </c>
      <c r="D8" s="6" t="str">
        <f t="shared" si="0"/>
        <v>C</v>
      </c>
    </row>
    <row r="9" spans="1:4" ht="16.5" thickTop="1" thickBot="1" x14ac:dyDescent="0.3">
      <c r="A9" s="6">
        <v>8</v>
      </c>
      <c r="B9" s="6" t="s">
        <v>24</v>
      </c>
      <c r="C9" s="7">
        <v>21</v>
      </c>
      <c r="D9" s="6" t="str">
        <f t="shared" si="0"/>
        <v>C</v>
      </c>
    </row>
    <row r="10" spans="1:4" ht="16.5" thickTop="1" thickBot="1" x14ac:dyDescent="0.3">
      <c r="A10" s="6">
        <v>9</v>
      </c>
      <c r="B10" s="6" t="s">
        <v>25</v>
      </c>
      <c r="C10" s="7">
        <v>2</v>
      </c>
      <c r="D10" s="6" t="str">
        <f t="shared" si="0"/>
        <v>A</v>
      </c>
    </row>
    <row r="11" spans="1:4" ht="16.5" thickTop="1" thickBot="1" x14ac:dyDescent="0.3">
      <c r="A11" s="6">
        <v>10</v>
      </c>
      <c r="B11" s="6" t="s">
        <v>26</v>
      </c>
      <c r="C11" s="7">
        <v>21</v>
      </c>
      <c r="D11" s="6" t="str">
        <f t="shared" si="0"/>
        <v>C</v>
      </c>
    </row>
    <row r="12" spans="1:4" ht="16.5" thickTop="1" thickBot="1" x14ac:dyDescent="0.3">
      <c r="A12" s="6">
        <v>11</v>
      </c>
      <c r="B12" s="6" t="s">
        <v>27</v>
      </c>
      <c r="C12" s="7">
        <v>96</v>
      </c>
      <c r="D12" s="6" t="str">
        <f t="shared" si="0"/>
        <v>F</v>
      </c>
    </row>
    <row r="13" spans="1:4" ht="16.5" thickTop="1" thickBot="1" x14ac:dyDescent="0.3">
      <c r="A13" s="6">
        <v>12</v>
      </c>
      <c r="B13" s="6" t="s">
        <v>28</v>
      </c>
      <c r="C13" s="7">
        <v>113</v>
      </c>
      <c r="D13" s="6" t="str">
        <f t="shared" si="0"/>
        <v>F</v>
      </c>
    </row>
    <row r="14" spans="1:4" ht="16.5" thickTop="1" thickBot="1" x14ac:dyDescent="0.3">
      <c r="A14" s="6">
        <v>13</v>
      </c>
      <c r="B14" s="6" t="s">
        <v>29</v>
      </c>
      <c r="C14" s="7">
        <v>125</v>
      </c>
      <c r="D14" s="6" t="str">
        <f t="shared" si="0"/>
        <v>F</v>
      </c>
    </row>
    <row r="15" spans="1:4" ht="16.5" thickTop="1" thickBot="1" x14ac:dyDescent="0.3">
      <c r="A15" s="6">
        <v>14</v>
      </c>
      <c r="B15" s="6" t="s">
        <v>30</v>
      </c>
      <c r="C15" s="7">
        <v>36</v>
      </c>
      <c r="D15" s="6" t="str">
        <f t="shared" si="0"/>
        <v>D</v>
      </c>
    </row>
    <row r="16" spans="1:4" ht="16.5" thickTop="1" thickBot="1" x14ac:dyDescent="0.3">
      <c r="A16" s="6">
        <v>15</v>
      </c>
      <c r="B16" s="6" t="s">
        <v>31</v>
      </c>
      <c r="C16" s="7">
        <v>14</v>
      </c>
      <c r="D16" s="6" t="str">
        <f t="shared" si="0"/>
        <v>B</v>
      </c>
    </row>
    <row r="17" spans="1:4" ht="16.5" thickTop="1" thickBot="1" x14ac:dyDescent="0.3">
      <c r="A17" s="6">
        <v>16</v>
      </c>
      <c r="B17" s="6" t="s">
        <v>32</v>
      </c>
      <c r="C17" s="7">
        <v>185</v>
      </c>
      <c r="D17" s="6" t="str">
        <f t="shared" si="0"/>
        <v>F</v>
      </c>
    </row>
    <row r="18" spans="1:4" ht="16.5" thickTop="1" thickBot="1" x14ac:dyDescent="0.3">
      <c r="A18" s="6">
        <v>17</v>
      </c>
      <c r="B18" s="6" t="s">
        <v>34</v>
      </c>
      <c r="C18" s="7">
        <v>8</v>
      </c>
      <c r="D18" s="6" t="str">
        <f t="shared" si="0"/>
        <v>A</v>
      </c>
    </row>
    <row r="19" spans="1:4" ht="16.5" thickTop="1" thickBot="1" x14ac:dyDescent="0.3">
      <c r="A19" s="6">
        <v>18</v>
      </c>
      <c r="B19" s="6" t="s">
        <v>35</v>
      </c>
      <c r="C19" s="7">
        <v>2</v>
      </c>
      <c r="D19" s="6" t="str">
        <f t="shared" si="0"/>
        <v>A</v>
      </c>
    </row>
    <row r="20" spans="1:4" ht="16.5" thickTop="1" thickBot="1" x14ac:dyDescent="0.3">
      <c r="A20" s="6">
        <v>19</v>
      </c>
      <c r="B20" s="6" t="s">
        <v>37</v>
      </c>
      <c r="C20" s="7">
        <v>14</v>
      </c>
      <c r="D20" s="6" t="str">
        <f t="shared" si="0"/>
        <v>B</v>
      </c>
    </row>
    <row r="21" spans="1:4" ht="16.5" thickTop="1" thickBot="1" x14ac:dyDescent="0.3">
      <c r="A21" s="6">
        <v>20</v>
      </c>
      <c r="B21" s="6" t="s">
        <v>36</v>
      </c>
      <c r="C21" s="7">
        <v>1</v>
      </c>
      <c r="D21" s="6" t="str">
        <f t="shared" si="0"/>
        <v>A</v>
      </c>
    </row>
    <row r="22" spans="1:4" ht="15.75" thickTop="1" x14ac:dyDescent="0.25"/>
  </sheetData>
  <conditionalFormatting sqref="D1:D21">
    <cfRule type="cellIs" dxfId="5" priority="1" operator="equal">
      <formula>"D"</formula>
    </cfRule>
    <cfRule type="cellIs" dxfId="4" priority="2" operator="equal">
      <formula>"F"</formula>
    </cfRule>
    <cfRule type="cellIs" dxfId="3" priority="3" operator="equal">
      <formula>"D"</formula>
    </cfRule>
    <cfRule type="cellIs" dxfId="2" priority="4" operator="equal">
      <formula>"C"</formula>
    </cfRule>
    <cfRule type="cellIs" dxfId="1" priority="5" operator="equal">
      <formula>"B"</formula>
    </cfRule>
    <cfRule type="cellIs" dxfId="0" priority="6" operator="equal">
      <formula>"A"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5" workbookViewId="0">
      <selection activeCell="D21" sqref="D21"/>
    </sheetView>
  </sheetViews>
  <sheetFormatPr defaultRowHeight="15" x14ac:dyDescent="0.25"/>
  <cols>
    <col min="2" max="2" width="14" bestFit="1" customWidth="1"/>
    <col min="4" max="4" width="9.42578125" bestFit="1" customWidth="1"/>
    <col min="7" max="7" width="10" bestFit="1" customWidth="1"/>
  </cols>
  <sheetData>
    <row r="1" spans="1:10" ht="16.5" thickTop="1" thickBot="1" x14ac:dyDescent="0.3">
      <c r="A1" s="13" t="s">
        <v>169</v>
      </c>
      <c r="B1" s="13" t="s">
        <v>44</v>
      </c>
      <c r="C1" s="13" t="s">
        <v>45</v>
      </c>
      <c r="D1" s="13" t="s">
        <v>46</v>
      </c>
      <c r="E1" s="13" t="s">
        <v>47</v>
      </c>
      <c r="F1" s="13" t="s">
        <v>48</v>
      </c>
      <c r="G1" s="13" t="s">
        <v>49</v>
      </c>
      <c r="H1" s="13" t="s">
        <v>50</v>
      </c>
      <c r="I1" s="13" t="s">
        <v>51</v>
      </c>
      <c r="J1" s="13" t="s">
        <v>52</v>
      </c>
    </row>
    <row r="2" spans="1:10" ht="16.5" thickTop="1" thickBot="1" x14ac:dyDescent="0.3">
      <c r="A2" s="13">
        <v>1</v>
      </c>
      <c r="B2" s="13" t="s">
        <v>53</v>
      </c>
      <c r="C2" s="13">
        <v>20</v>
      </c>
      <c r="D2" s="13">
        <v>10</v>
      </c>
      <c r="E2" s="13">
        <v>14</v>
      </c>
      <c r="F2" s="13">
        <v>18</v>
      </c>
      <c r="G2" s="13">
        <v>15</v>
      </c>
      <c r="H2" s="13">
        <f>SUM(C2:G2)</f>
        <v>77</v>
      </c>
      <c r="I2" s="13">
        <f>AVERAGE(C2:G2)</f>
        <v>15.4</v>
      </c>
      <c r="J2" s="13" t="str">
        <f>IF(I2&gt;15,"A","B")</f>
        <v>A</v>
      </c>
    </row>
    <row r="3" spans="1:10" ht="16.5" thickTop="1" thickBot="1" x14ac:dyDescent="0.3">
      <c r="A3" s="13">
        <v>2</v>
      </c>
      <c r="B3" s="13" t="s">
        <v>54</v>
      </c>
      <c r="C3" s="13">
        <v>21</v>
      </c>
      <c r="D3" s="13">
        <v>12</v>
      </c>
      <c r="E3" s="13">
        <v>14</v>
      </c>
      <c r="F3" s="13">
        <v>12</v>
      </c>
      <c r="G3" s="13">
        <v>18</v>
      </c>
      <c r="H3" s="13">
        <f t="shared" ref="H3:H11" si="0">SUM(C3:G3)</f>
        <v>77</v>
      </c>
      <c r="I3" s="13">
        <f t="shared" ref="I3:I11" si="1">AVERAGE(C3:G3)</f>
        <v>15.4</v>
      </c>
      <c r="J3" s="13" t="str">
        <f t="shared" ref="J3:J11" si="2">IF(I3&gt;15,"A","B")</f>
        <v>A</v>
      </c>
    </row>
    <row r="4" spans="1:10" ht="16.5" thickTop="1" thickBot="1" x14ac:dyDescent="0.3">
      <c r="A4" s="13">
        <v>3</v>
      </c>
      <c r="B4" s="13" t="s">
        <v>55</v>
      </c>
      <c r="C4" s="13">
        <v>33</v>
      </c>
      <c r="D4" s="13">
        <v>15</v>
      </c>
      <c r="E4" s="13">
        <v>7</v>
      </c>
      <c r="F4" s="13">
        <v>14</v>
      </c>
      <c r="G4" s="13">
        <v>17</v>
      </c>
      <c r="H4" s="13">
        <f t="shared" si="0"/>
        <v>86</v>
      </c>
      <c r="I4" s="13">
        <f t="shared" si="1"/>
        <v>17.2</v>
      </c>
      <c r="J4" s="13" t="str">
        <f t="shared" si="2"/>
        <v>A</v>
      </c>
    </row>
    <row r="5" spans="1:10" ht="16.5" thickTop="1" thickBot="1" x14ac:dyDescent="0.3">
      <c r="A5" s="13">
        <v>4</v>
      </c>
      <c r="B5" s="13" t="s">
        <v>56</v>
      </c>
      <c r="C5" s="13">
        <v>15</v>
      </c>
      <c r="D5" s="13">
        <v>14</v>
      </c>
      <c r="E5" s="13">
        <v>8</v>
      </c>
      <c r="F5" s="13">
        <v>16</v>
      </c>
      <c r="G5" s="13">
        <v>20</v>
      </c>
      <c r="H5" s="13">
        <f t="shared" si="0"/>
        <v>73</v>
      </c>
      <c r="I5" s="13">
        <f t="shared" si="1"/>
        <v>14.6</v>
      </c>
      <c r="J5" s="13" t="str">
        <f t="shared" si="2"/>
        <v>B</v>
      </c>
    </row>
    <row r="6" spans="1:10" ht="16.5" thickTop="1" thickBot="1" x14ac:dyDescent="0.3">
      <c r="A6" s="13">
        <v>5</v>
      </c>
      <c r="B6" s="13" t="s">
        <v>57</v>
      </c>
      <c r="C6" s="13">
        <v>14</v>
      </c>
      <c r="D6" s="13">
        <v>17</v>
      </c>
      <c r="E6" s="13">
        <v>10</v>
      </c>
      <c r="F6" s="13">
        <v>13</v>
      </c>
      <c r="G6" s="13">
        <v>18</v>
      </c>
      <c r="H6" s="13">
        <f t="shared" si="0"/>
        <v>72</v>
      </c>
      <c r="I6" s="13">
        <f t="shared" si="1"/>
        <v>14.4</v>
      </c>
      <c r="J6" s="13" t="str">
        <f t="shared" si="2"/>
        <v>B</v>
      </c>
    </row>
    <row r="7" spans="1:10" ht="16.5" thickTop="1" thickBot="1" x14ac:dyDescent="0.3">
      <c r="A7" s="13">
        <v>6</v>
      </c>
      <c r="B7" s="13" t="s">
        <v>58</v>
      </c>
      <c r="C7" s="13">
        <v>16</v>
      </c>
      <c r="D7" s="13">
        <v>8</v>
      </c>
      <c r="E7" s="13">
        <v>20</v>
      </c>
      <c r="F7" s="13">
        <v>17</v>
      </c>
      <c r="G7" s="13">
        <v>15</v>
      </c>
      <c r="H7" s="13">
        <f t="shared" si="0"/>
        <v>76</v>
      </c>
      <c r="I7" s="13">
        <f t="shared" si="1"/>
        <v>15.2</v>
      </c>
      <c r="J7" s="13" t="str">
        <f t="shared" si="2"/>
        <v>A</v>
      </c>
    </row>
    <row r="8" spans="1:10" ht="16.5" thickTop="1" thickBot="1" x14ac:dyDescent="0.3">
      <c r="A8" s="13">
        <v>7</v>
      </c>
      <c r="B8" s="13" t="s">
        <v>59</v>
      </c>
      <c r="C8" s="13">
        <v>18</v>
      </c>
      <c r="D8" s="13">
        <v>19</v>
      </c>
      <c r="E8" s="13">
        <v>3</v>
      </c>
      <c r="F8" s="13">
        <v>10</v>
      </c>
      <c r="G8" s="13">
        <v>14</v>
      </c>
      <c r="H8" s="13">
        <f t="shared" si="0"/>
        <v>64</v>
      </c>
      <c r="I8" s="13">
        <f t="shared" si="1"/>
        <v>12.8</v>
      </c>
      <c r="J8" s="13" t="str">
        <f t="shared" si="2"/>
        <v>B</v>
      </c>
    </row>
    <row r="9" spans="1:10" ht="16.5" thickTop="1" thickBot="1" x14ac:dyDescent="0.3">
      <c r="A9" s="13">
        <v>8</v>
      </c>
      <c r="B9" s="13" t="s">
        <v>60</v>
      </c>
      <c r="C9" s="13">
        <v>19</v>
      </c>
      <c r="D9" s="13">
        <v>20</v>
      </c>
      <c r="E9" s="13">
        <v>7</v>
      </c>
      <c r="F9" s="13">
        <v>14</v>
      </c>
      <c r="G9" s="13">
        <v>18</v>
      </c>
      <c r="H9" s="13">
        <f t="shared" si="0"/>
        <v>78</v>
      </c>
      <c r="I9" s="13">
        <f t="shared" si="1"/>
        <v>15.6</v>
      </c>
      <c r="J9" s="13" t="str">
        <f t="shared" si="2"/>
        <v>A</v>
      </c>
    </row>
    <row r="10" spans="1:10" ht="16.5" thickTop="1" thickBot="1" x14ac:dyDescent="0.3">
      <c r="A10" s="13">
        <v>9</v>
      </c>
      <c r="B10" s="13" t="s">
        <v>61</v>
      </c>
      <c r="C10" s="13">
        <v>22</v>
      </c>
      <c r="D10" s="13">
        <v>13</v>
      </c>
      <c r="E10" s="13">
        <v>8</v>
      </c>
      <c r="F10" s="13">
        <v>12</v>
      </c>
      <c r="G10" s="13">
        <v>19</v>
      </c>
      <c r="H10" s="13">
        <f t="shared" si="0"/>
        <v>74</v>
      </c>
      <c r="I10" s="13">
        <f t="shared" si="1"/>
        <v>14.8</v>
      </c>
      <c r="J10" s="13" t="str">
        <f t="shared" si="2"/>
        <v>B</v>
      </c>
    </row>
    <row r="11" spans="1:10" ht="16.5" thickTop="1" thickBot="1" x14ac:dyDescent="0.3">
      <c r="A11" s="13">
        <v>10</v>
      </c>
      <c r="B11" s="13" t="s">
        <v>62</v>
      </c>
      <c r="C11" s="13">
        <v>26</v>
      </c>
      <c r="D11" s="13">
        <v>12</v>
      </c>
      <c r="E11" s="13">
        <v>10</v>
      </c>
      <c r="F11" s="13">
        <v>11</v>
      </c>
      <c r="G11" s="13">
        <v>27</v>
      </c>
      <c r="H11" s="13">
        <f t="shared" si="0"/>
        <v>86</v>
      </c>
      <c r="I11" s="13">
        <f t="shared" si="1"/>
        <v>17.2</v>
      </c>
      <c r="J11" s="13" t="str">
        <f t="shared" si="2"/>
        <v>A</v>
      </c>
    </row>
    <row r="12" spans="1:10" ht="16.5" thickTop="1" thickBot="1" x14ac:dyDescent="0.3"/>
    <row r="13" spans="1:10" ht="16.5" thickTop="1" thickBot="1" x14ac:dyDescent="0.3">
      <c r="B13" s="11" t="s">
        <v>39</v>
      </c>
      <c r="C13" s="11"/>
      <c r="D13" s="10">
        <f>COUNTIF(J2:J11,"A")</f>
        <v>6</v>
      </c>
    </row>
    <row r="14" spans="1:10" ht="16.5" thickTop="1" thickBot="1" x14ac:dyDescent="0.3">
      <c r="B14" s="11" t="s">
        <v>40</v>
      </c>
      <c r="C14" s="11"/>
      <c r="D14" s="10">
        <f>COUNTIF(J3:J12,"B")</f>
        <v>4</v>
      </c>
    </row>
    <row r="15" spans="1:10" ht="16.5" thickTop="1" thickBot="1" x14ac:dyDescent="0.3">
      <c r="B15" s="10" t="s">
        <v>41</v>
      </c>
      <c r="C15" s="10"/>
      <c r="D15" s="10">
        <f>COUNTA(B2:B11)</f>
        <v>10</v>
      </c>
    </row>
    <row r="16" spans="1:10" ht="16.5" thickTop="1" thickBot="1" x14ac:dyDescent="0.3">
      <c r="B16" s="21" t="s">
        <v>42</v>
      </c>
      <c r="C16" s="22"/>
      <c r="D16" s="6">
        <f>COUNTIF(C2:D11,"&lt;15")</f>
        <v>7</v>
      </c>
    </row>
    <row r="17" spans="2:4" ht="16.5" thickTop="1" thickBot="1" x14ac:dyDescent="0.3">
      <c r="B17" s="21" t="s">
        <v>43</v>
      </c>
      <c r="C17" s="22"/>
      <c r="D17" s="6">
        <f>COUNTIF(C3:D12,"&gt;20")</f>
        <v>4</v>
      </c>
    </row>
    <row r="18" spans="2:4" ht="19.5" customHeight="1" thickTop="1" thickBot="1" x14ac:dyDescent="0.3">
      <c r="B18" s="14" t="s">
        <v>66</v>
      </c>
      <c r="C18" s="14"/>
      <c r="D18" s="15">
        <f>SUMIF(B2:B11,"ashoq",H2:H11)</f>
        <v>77</v>
      </c>
    </row>
    <row r="19" spans="2:4" ht="18.75" customHeight="1" thickTop="1" thickBot="1" x14ac:dyDescent="0.3">
      <c r="B19" s="14" t="s">
        <v>63</v>
      </c>
      <c r="C19" s="14"/>
      <c r="D19" s="15">
        <f>SUMIF(B2:B11,"Manoj",H2:H11)</f>
        <v>86</v>
      </c>
    </row>
    <row r="20" spans="2:4" ht="18.75" customHeight="1" thickTop="1" thickBot="1" x14ac:dyDescent="0.3">
      <c r="B20" s="16" t="s">
        <v>64</v>
      </c>
      <c r="C20" s="16"/>
      <c r="D20" s="17">
        <f>SUM(D18:D19)</f>
        <v>163</v>
      </c>
    </row>
    <row r="21" spans="2:4" ht="18.75" customHeight="1" thickTop="1" thickBot="1" x14ac:dyDescent="0.3">
      <c r="B21" s="14" t="s">
        <v>65</v>
      </c>
      <c r="C21" s="14"/>
      <c r="D21" s="17">
        <f>AVERAGE(D18:D19)</f>
        <v>81.5</v>
      </c>
    </row>
    <row r="22" spans="2:4" ht="15.75" thickTop="1" x14ac:dyDescent="0.25"/>
  </sheetData>
  <mergeCells count="8">
    <mergeCell ref="B19:C19"/>
    <mergeCell ref="B20:C20"/>
    <mergeCell ref="B21:C21"/>
    <mergeCell ref="B18:C18"/>
    <mergeCell ref="B13:C13"/>
    <mergeCell ref="B14:C14"/>
    <mergeCell ref="B16:C16"/>
    <mergeCell ref="B17:C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22"/>
  <sheetViews>
    <sheetView workbookViewId="0">
      <selection activeCell="F18" sqref="F18"/>
    </sheetView>
  </sheetViews>
  <sheetFormatPr defaultRowHeight="15" x14ac:dyDescent="0.25"/>
  <cols>
    <col min="5" max="5" width="20" bestFit="1" customWidth="1"/>
    <col min="6" max="6" width="10.140625" bestFit="1" customWidth="1"/>
    <col min="9" max="9" width="13.28515625" customWidth="1"/>
  </cols>
  <sheetData>
    <row r="2" spans="4:10" x14ac:dyDescent="0.25">
      <c r="D2" s="23" t="s">
        <v>0</v>
      </c>
      <c r="E2" s="23" t="s">
        <v>83</v>
      </c>
      <c r="F2" s="23" t="s">
        <v>1</v>
      </c>
      <c r="G2" s="23" t="s">
        <v>84</v>
      </c>
      <c r="H2" s="23" t="s">
        <v>82</v>
      </c>
      <c r="I2" s="23" t="s">
        <v>52</v>
      </c>
      <c r="J2" s="24"/>
    </row>
    <row r="3" spans="4:10" x14ac:dyDescent="0.25">
      <c r="D3" s="23">
        <v>1</v>
      </c>
      <c r="E3" s="23" t="s">
        <v>67</v>
      </c>
      <c r="F3" s="23">
        <v>20</v>
      </c>
      <c r="G3" s="23">
        <v>40000</v>
      </c>
      <c r="H3" s="23">
        <f>PRODUCT(F3:G3)</f>
        <v>800000</v>
      </c>
      <c r="I3" s="23" t="str">
        <f>IF(H3&gt;500000,"Expensive","Lets Buy It")</f>
        <v>Expensive</v>
      </c>
      <c r="J3" s="24"/>
    </row>
    <row r="4" spans="4:10" x14ac:dyDescent="0.25">
      <c r="D4" s="23">
        <v>2</v>
      </c>
      <c r="E4" s="23" t="s">
        <v>68</v>
      </c>
      <c r="F4" s="23">
        <v>30</v>
      </c>
      <c r="G4" s="23">
        <v>20000</v>
      </c>
      <c r="H4" s="23">
        <f t="shared" ref="H4:H12" si="0">PRODUCT(F4:G4)</f>
        <v>600000</v>
      </c>
      <c r="I4" s="23" t="str">
        <f t="shared" ref="I4:I12" si="1">IF(H4&gt;500000,"Expensive","Lets Buy It")</f>
        <v>Expensive</v>
      </c>
      <c r="J4" s="24"/>
    </row>
    <row r="5" spans="4:10" x14ac:dyDescent="0.25">
      <c r="D5" s="23">
        <v>3</v>
      </c>
      <c r="E5" s="23" t="s">
        <v>69</v>
      </c>
      <c r="F5" s="23">
        <v>15</v>
      </c>
      <c r="G5" s="23">
        <v>10000</v>
      </c>
      <c r="H5" s="23">
        <f t="shared" si="0"/>
        <v>150000</v>
      </c>
      <c r="I5" s="23" t="str">
        <f t="shared" si="1"/>
        <v>Lets Buy It</v>
      </c>
      <c r="J5" s="24"/>
    </row>
    <row r="6" spans="4:10" x14ac:dyDescent="0.25">
      <c r="D6" s="23">
        <v>4</v>
      </c>
      <c r="E6" s="23" t="s">
        <v>70</v>
      </c>
      <c r="F6" s="23">
        <v>14</v>
      </c>
      <c r="G6" s="23">
        <v>15000</v>
      </c>
      <c r="H6" s="23">
        <f t="shared" si="0"/>
        <v>210000</v>
      </c>
      <c r="I6" s="23" t="str">
        <f t="shared" si="1"/>
        <v>Lets Buy It</v>
      </c>
      <c r="J6" s="24"/>
    </row>
    <row r="7" spans="4:10" x14ac:dyDescent="0.25">
      <c r="D7" s="23">
        <v>5</v>
      </c>
      <c r="E7" s="23" t="s">
        <v>71</v>
      </c>
      <c r="F7" s="23">
        <v>18</v>
      </c>
      <c r="G7" s="23">
        <v>20000</v>
      </c>
      <c r="H7" s="23">
        <f t="shared" si="0"/>
        <v>360000</v>
      </c>
      <c r="I7" s="23" t="str">
        <f t="shared" si="1"/>
        <v>Lets Buy It</v>
      </c>
      <c r="J7" s="24"/>
    </row>
    <row r="8" spans="4:10" x14ac:dyDescent="0.25">
      <c r="D8" s="23">
        <v>6</v>
      </c>
      <c r="E8" s="23" t="s">
        <v>72</v>
      </c>
      <c r="F8" s="23">
        <v>17</v>
      </c>
      <c r="G8" s="23">
        <v>2000</v>
      </c>
      <c r="H8" s="23">
        <f t="shared" si="0"/>
        <v>34000</v>
      </c>
      <c r="I8" s="23" t="str">
        <f t="shared" si="1"/>
        <v>Lets Buy It</v>
      </c>
      <c r="J8" s="24"/>
    </row>
    <row r="9" spans="4:10" x14ac:dyDescent="0.25">
      <c r="D9" s="23">
        <v>7</v>
      </c>
      <c r="E9" s="23" t="s">
        <v>73</v>
      </c>
      <c r="F9" s="23">
        <v>10</v>
      </c>
      <c r="G9" s="23">
        <v>25000</v>
      </c>
      <c r="H9" s="23">
        <f t="shared" si="0"/>
        <v>250000</v>
      </c>
      <c r="I9" s="23" t="str">
        <f t="shared" si="1"/>
        <v>Lets Buy It</v>
      </c>
      <c r="J9" s="24"/>
    </row>
    <row r="10" spans="4:10" x14ac:dyDescent="0.25">
      <c r="D10" s="23">
        <v>8</v>
      </c>
      <c r="E10" s="23" t="s">
        <v>74</v>
      </c>
      <c r="F10" s="23">
        <v>5</v>
      </c>
      <c r="G10" s="23">
        <v>250</v>
      </c>
      <c r="H10" s="23">
        <f t="shared" si="0"/>
        <v>1250</v>
      </c>
      <c r="I10" s="23" t="str">
        <f t="shared" si="1"/>
        <v>Lets Buy It</v>
      </c>
      <c r="J10" s="24"/>
    </row>
    <row r="11" spans="4:10" x14ac:dyDescent="0.25">
      <c r="D11" s="23">
        <v>9</v>
      </c>
      <c r="E11" s="23" t="s">
        <v>75</v>
      </c>
      <c r="F11" s="23">
        <v>25</v>
      </c>
      <c r="G11" s="23">
        <v>100</v>
      </c>
      <c r="H11" s="23">
        <f t="shared" si="0"/>
        <v>2500</v>
      </c>
      <c r="I11" s="23" t="str">
        <f t="shared" si="1"/>
        <v>Lets Buy It</v>
      </c>
      <c r="J11" s="24"/>
    </row>
    <row r="12" spans="4:10" x14ac:dyDescent="0.25">
      <c r="D12" s="23">
        <v>10</v>
      </c>
      <c r="E12" s="23" t="s">
        <v>76</v>
      </c>
      <c r="F12" s="23">
        <v>30</v>
      </c>
      <c r="G12" s="23">
        <v>12000</v>
      </c>
      <c r="H12" s="23">
        <f t="shared" si="0"/>
        <v>360000</v>
      </c>
      <c r="I12" s="23" t="str">
        <f t="shared" si="1"/>
        <v>Lets Buy It</v>
      </c>
      <c r="J12" s="24"/>
    </row>
    <row r="15" spans="4:10" ht="15.75" thickBot="1" x14ac:dyDescent="0.3"/>
    <row r="16" spans="4:10" ht="16.5" thickTop="1" thickBot="1" x14ac:dyDescent="0.3">
      <c r="E16" s="10" t="s">
        <v>77</v>
      </c>
      <c r="F16" s="10">
        <f>COUNTA(E3:E12)</f>
        <v>10</v>
      </c>
    </row>
    <row r="17" spans="5:6" ht="16.5" thickTop="1" thickBot="1" x14ac:dyDescent="0.3">
      <c r="E17" s="10" t="s">
        <v>78</v>
      </c>
      <c r="F17" s="10">
        <f>COUNTIF(F3:F12,"&gt;20")</f>
        <v>3</v>
      </c>
    </row>
    <row r="18" spans="5:6" ht="16.5" thickTop="1" thickBot="1" x14ac:dyDescent="0.3">
      <c r="E18" s="10" t="s">
        <v>79</v>
      </c>
      <c r="F18" s="10">
        <f>COUNTIF(F3:F12,"&lt;20")</f>
        <v>6</v>
      </c>
    </row>
    <row r="19" spans="5:6" ht="16.5" thickTop="1" thickBot="1" x14ac:dyDescent="0.3">
      <c r="E19" s="10" t="s">
        <v>80</v>
      </c>
      <c r="F19" s="10">
        <f>SUMIF(E3:E12,"Computer",F3:F12)</f>
        <v>10</v>
      </c>
    </row>
    <row r="20" spans="5:6" ht="16.5" thickTop="1" thickBot="1" x14ac:dyDescent="0.3">
      <c r="E20" s="10" t="s">
        <v>81</v>
      </c>
      <c r="F20" s="10">
        <f>SUMIF(E3:E12,"Computer",G3:G12)</f>
        <v>25000</v>
      </c>
    </row>
    <row r="21" spans="5:6" ht="16.5" thickTop="1" thickBot="1" x14ac:dyDescent="0.3">
      <c r="E21" s="10" t="s">
        <v>82</v>
      </c>
      <c r="F21" s="10">
        <f>SUMIF(E3:E12,"Computer",H3:H12)</f>
        <v>250000</v>
      </c>
    </row>
    <row r="22" spans="5:6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24" zoomScale="130" zoomScaleNormal="130" workbookViewId="0">
      <selection activeCell="E27" sqref="E27"/>
    </sheetView>
  </sheetViews>
  <sheetFormatPr defaultRowHeight="15" x14ac:dyDescent="0.25"/>
  <sheetData>
    <row r="1" spans="1:8" ht="16.5" thickTop="1" thickBot="1" x14ac:dyDescent="0.3">
      <c r="A1" s="10" t="s">
        <v>0</v>
      </c>
      <c r="B1" s="10" t="s">
        <v>85</v>
      </c>
      <c r="C1" s="10" t="s">
        <v>86</v>
      </c>
      <c r="D1" s="10" t="s">
        <v>87</v>
      </c>
      <c r="E1" s="10" t="s">
        <v>88</v>
      </c>
      <c r="F1" s="10" t="s">
        <v>50</v>
      </c>
      <c r="G1" s="10" t="s">
        <v>89</v>
      </c>
      <c r="H1" s="10" t="s">
        <v>90</v>
      </c>
    </row>
    <row r="2" spans="1:8" ht="16.5" thickTop="1" thickBot="1" x14ac:dyDescent="0.3">
      <c r="A2" s="10">
        <v>1</v>
      </c>
      <c r="B2" s="25" t="s">
        <v>45</v>
      </c>
      <c r="C2" s="25">
        <v>20</v>
      </c>
      <c r="D2" s="25">
        <v>15</v>
      </c>
      <c r="E2" s="25">
        <v>20</v>
      </c>
      <c r="F2" s="25">
        <f>SUM(C2:E2)</f>
        <v>55</v>
      </c>
      <c r="G2" s="25">
        <f>AVERAGE(C2:E2)</f>
        <v>18.333333333333332</v>
      </c>
      <c r="H2" s="25" t="str">
        <f>IF(G2&gt;20,"A",IF(G2&gt;15,"B","C"))</f>
        <v>B</v>
      </c>
    </row>
    <row r="3" spans="1:8" ht="16.5" thickTop="1" thickBot="1" x14ac:dyDescent="0.3">
      <c r="A3" s="10">
        <v>2</v>
      </c>
      <c r="B3" s="25" t="s">
        <v>46</v>
      </c>
      <c r="C3" s="25">
        <v>30</v>
      </c>
      <c r="D3" s="25">
        <v>12</v>
      </c>
      <c r="E3" s="25">
        <v>15</v>
      </c>
      <c r="F3" s="25">
        <f t="shared" ref="F3:F10" si="0">SUM(C3:E3)</f>
        <v>57</v>
      </c>
      <c r="G3" s="25">
        <f t="shared" ref="G3:G10" si="1">AVERAGE(C3:E3)</f>
        <v>19</v>
      </c>
      <c r="H3" s="25" t="str">
        <f t="shared" ref="H3:H10" si="2">IF(G3&gt;20,"A",IF(G3&gt;15,"B","C"))</f>
        <v>B</v>
      </c>
    </row>
    <row r="4" spans="1:8" ht="16.5" thickTop="1" thickBot="1" x14ac:dyDescent="0.3">
      <c r="A4" s="10">
        <v>3</v>
      </c>
      <c r="B4" s="25" t="s">
        <v>91</v>
      </c>
      <c r="C4" s="25">
        <v>15</v>
      </c>
      <c r="D4" s="25">
        <v>14</v>
      </c>
      <c r="E4" s="25">
        <v>14</v>
      </c>
      <c r="F4" s="25">
        <f t="shared" si="0"/>
        <v>43</v>
      </c>
      <c r="G4" s="25">
        <f t="shared" si="1"/>
        <v>14.333333333333334</v>
      </c>
      <c r="H4" s="25" t="str">
        <f t="shared" si="2"/>
        <v>C</v>
      </c>
    </row>
    <row r="5" spans="1:8" ht="16.5" thickTop="1" thickBot="1" x14ac:dyDescent="0.3">
      <c r="A5" s="10">
        <v>4</v>
      </c>
      <c r="B5" s="25" t="s">
        <v>92</v>
      </c>
      <c r="C5" s="25">
        <v>12</v>
      </c>
      <c r="D5" s="25">
        <v>17</v>
      </c>
      <c r="E5" s="25">
        <v>17</v>
      </c>
      <c r="F5" s="25">
        <f t="shared" si="0"/>
        <v>46</v>
      </c>
      <c r="G5" s="25">
        <f t="shared" si="1"/>
        <v>15.333333333333334</v>
      </c>
      <c r="H5" s="25" t="str">
        <f t="shared" si="2"/>
        <v>B</v>
      </c>
    </row>
    <row r="6" spans="1:8" ht="16.5" thickTop="1" thickBot="1" x14ac:dyDescent="0.3">
      <c r="A6" s="10">
        <v>5</v>
      </c>
      <c r="B6" s="25" t="s">
        <v>93</v>
      </c>
      <c r="C6" s="25">
        <v>14</v>
      </c>
      <c r="D6" s="25">
        <v>18</v>
      </c>
      <c r="E6" s="25">
        <v>18</v>
      </c>
      <c r="F6" s="25">
        <f t="shared" si="0"/>
        <v>50</v>
      </c>
      <c r="G6" s="25">
        <f t="shared" si="1"/>
        <v>16.666666666666668</v>
      </c>
      <c r="H6" s="25" t="str">
        <f t="shared" si="2"/>
        <v>B</v>
      </c>
    </row>
    <row r="7" spans="1:8" ht="16.5" thickTop="1" thickBot="1" x14ac:dyDescent="0.3">
      <c r="A7" s="10">
        <v>6</v>
      </c>
      <c r="B7" s="25" t="s">
        <v>94</v>
      </c>
      <c r="C7" s="25">
        <v>16</v>
      </c>
      <c r="D7" s="25">
        <v>25</v>
      </c>
      <c r="E7" s="25">
        <v>20</v>
      </c>
      <c r="F7" s="25">
        <f t="shared" si="0"/>
        <v>61</v>
      </c>
      <c r="G7" s="25">
        <f t="shared" si="1"/>
        <v>20.333333333333332</v>
      </c>
      <c r="H7" s="25" t="str">
        <f t="shared" si="2"/>
        <v>A</v>
      </c>
    </row>
    <row r="8" spans="1:8" ht="16.5" thickTop="1" thickBot="1" x14ac:dyDescent="0.3">
      <c r="A8" s="10">
        <v>7</v>
      </c>
      <c r="B8" s="25" t="s">
        <v>95</v>
      </c>
      <c r="C8" s="25">
        <v>18</v>
      </c>
      <c r="D8" s="25">
        <v>21</v>
      </c>
      <c r="E8" s="25">
        <v>22</v>
      </c>
      <c r="F8" s="25">
        <f t="shared" si="0"/>
        <v>61</v>
      </c>
      <c r="G8" s="25">
        <f t="shared" si="1"/>
        <v>20.333333333333332</v>
      </c>
      <c r="H8" s="25" t="str">
        <f t="shared" si="2"/>
        <v>A</v>
      </c>
    </row>
    <row r="9" spans="1:8" ht="16.5" thickTop="1" thickBot="1" x14ac:dyDescent="0.3">
      <c r="A9" s="10">
        <v>8</v>
      </c>
      <c r="B9" s="25" t="s">
        <v>96</v>
      </c>
      <c r="C9" s="25">
        <v>17</v>
      </c>
      <c r="D9" s="25">
        <v>23</v>
      </c>
      <c r="E9" s="25">
        <v>13</v>
      </c>
      <c r="F9" s="25">
        <f t="shared" si="0"/>
        <v>53</v>
      </c>
      <c r="G9" s="25">
        <f t="shared" si="1"/>
        <v>17.666666666666668</v>
      </c>
      <c r="H9" s="25" t="str">
        <f t="shared" si="2"/>
        <v>B</v>
      </c>
    </row>
    <row r="10" spans="1:8" ht="16.5" thickTop="1" thickBot="1" x14ac:dyDescent="0.3">
      <c r="A10" s="10">
        <v>9</v>
      </c>
      <c r="B10" s="25" t="s">
        <v>97</v>
      </c>
      <c r="C10" s="25">
        <v>20</v>
      </c>
      <c r="D10" s="25">
        <v>25</v>
      </c>
      <c r="E10" s="25">
        <v>25</v>
      </c>
      <c r="F10" s="25">
        <f t="shared" si="0"/>
        <v>70</v>
      </c>
      <c r="G10" s="25">
        <f t="shared" si="1"/>
        <v>23.333333333333332</v>
      </c>
      <c r="H10" s="25" t="str">
        <f t="shared" si="2"/>
        <v>A</v>
      </c>
    </row>
    <row r="11" spans="1:8" ht="15.75" thickTop="1" x14ac:dyDescent="0.25"/>
    <row r="12" spans="1:8" ht="15.75" thickBot="1" x14ac:dyDescent="0.3"/>
    <row r="13" spans="1:8" ht="16.5" thickTop="1" thickBot="1" x14ac:dyDescent="0.3">
      <c r="B13" s="12" t="s">
        <v>98</v>
      </c>
      <c r="C13" s="12"/>
      <c r="D13" s="10"/>
      <c r="E13" s="25">
        <f>COUNTA(B2:B10)</f>
        <v>9</v>
      </c>
    </row>
    <row r="14" spans="1:8" ht="60" customHeight="1" thickTop="1" thickBot="1" x14ac:dyDescent="0.3">
      <c r="B14" s="35" t="s">
        <v>99</v>
      </c>
      <c r="C14" s="36"/>
      <c r="D14" s="37"/>
      <c r="E14" s="34">
        <f>COUNTIF(C2:C10,"&gt;20")</f>
        <v>1</v>
      </c>
      <c r="G14" t="s">
        <v>109</v>
      </c>
    </row>
    <row r="15" spans="1:8" ht="16.5" thickTop="1" thickBot="1" x14ac:dyDescent="0.3">
      <c r="B15" s="12" t="s">
        <v>100</v>
      </c>
      <c r="C15" s="12"/>
      <c r="D15" s="10"/>
      <c r="E15" s="25">
        <f>VLOOKUP(A3,A1:H10,6,FALSE)</f>
        <v>57</v>
      </c>
    </row>
    <row r="16" spans="1:8" ht="16.5" thickTop="1" thickBot="1" x14ac:dyDescent="0.3">
      <c r="B16" s="12" t="s">
        <v>101</v>
      </c>
      <c r="C16" s="12"/>
      <c r="D16" s="10"/>
      <c r="E16" s="13" t="str">
        <f>VLOOKUP(A3,A1:H10,8,FALSE)</f>
        <v>B</v>
      </c>
    </row>
    <row r="17" spans="2:7" ht="16.5" thickTop="1" thickBot="1" x14ac:dyDescent="0.3">
      <c r="B17" s="12" t="s">
        <v>102</v>
      </c>
      <c r="C17" s="12"/>
      <c r="D17" s="10"/>
      <c r="E17" s="25">
        <f>VLOOKUP(A2,A2:H12,6,FALSE)</f>
        <v>55</v>
      </c>
    </row>
    <row r="18" spans="2:7" ht="16.5" thickTop="1" thickBot="1" x14ac:dyDescent="0.3">
      <c r="B18" s="12" t="s">
        <v>103</v>
      </c>
      <c r="C18" s="12"/>
      <c r="D18" s="10"/>
      <c r="E18" s="25" t="str">
        <f>VLOOKUP(A2,A2:H13,8,FALSE)</f>
        <v>B</v>
      </c>
      <c r="G18" s="33"/>
    </row>
    <row r="19" spans="2:7" ht="16.5" thickTop="1" thickBot="1" x14ac:dyDescent="0.3">
      <c r="B19" s="12" t="s">
        <v>104</v>
      </c>
      <c r="C19" s="12"/>
      <c r="D19" s="10"/>
      <c r="E19" s="25">
        <f>VLOOKUP(A4,A2:H10,6,FALSE)</f>
        <v>43</v>
      </c>
    </row>
    <row r="20" spans="2:7" ht="16.5" thickTop="1" thickBot="1" x14ac:dyDescent="0.3">
      <c r="B20" s="12" t="s">
        <v>168</v>
      </c>
      <c r="C20" s="12"/>
      <c r="D20" s="10"/>
      <c r="E20" s="25" t="str">
        <f>VLOOKUP(A4,A2:H10,8,FALSE)</f>
        <v>C</v>
      </c>
    </row>
    <row r="21" spans="2:7" ht="16.5" thickTop="1" thickBot="1" x14ac:dyDescent="0.3"/>
    <row r="22" spans="2:7" ht="16.5" thickTop="1" thickBot="1" x14ac:dyDescent="0.3">
      <c r="B22" s="12" t="s">
        <v>105</v>
      </c>
      <c r="C22" s="12"/>
      <c r="D22" s="10"/>
      <c r="E22" s="25">
        <f>VLOOKUP(A3,A1:H10,6,FALSE)</f>
        <v>57</v>
      </c>
    </row>
    <row r="23" spans="2:7" ht="16.5" thickTop="1" thickBot="1" x14ac:dyDescent="0.3">
      <c r="B23" s="12" t="s">
        <v>106</v>
      </c>
      <c r="C23" s="12"/>
      <c r="D23" s="10"/>
      <c r="E23" s="25">
        <f>VLOOKUP(A4,A2:H11,6,FALSE)</f>
        <v>43</v>
      </c>
    </row>
    <row r="24" spans="2:7" ht="16.5" thickTop="1" thickBot="1" x14ac:dyDescent="0.3">
      <c r="B24" s="12" t="s">
        <v>107</v>
      </c>
      <c r="C24" s="12"/>
      <c r="D24" s="10"/>
      <c r="E24" s="25">
        <f>VLOOKUP(A5,A2:H11,6,FALSE)</f>
        <v>46</v>
      </c>
    </row>
    <row r="25" spans="2:7" ht="16.5" thickTop="1" thickBot="1" x14ac:dyDescent="0.3">
      <c r="B25" s="12" t="s">
        <v>38</v>
      </c>
      <c r="C25" s="12"/>
      <c r="D25" s="10"/>
      <c r="E25" s="25">
        <f>SUM(E22:E24)</f>
        <v>146</v>
      </c>
    </row>
    <row r="26" spans="2:7" ht="16.5" thickTop="1" thickBot="1" x14ac:dyDescent="0.3">
      <c r="B26" s="12" t="s">
        <v>51</v>
      </c>
      <c r="C26" s="12"/>
      <c r="D26" s="10"/>
      <c r="E26" s="26">
        <f>AVERAGE(E22:E24)</f>
        <v>48.666666666666664</v>
      </c>
    </row>
    <row r="27" spans="2:7" ht="16.5" thickTop="1" thickBot="1" x14ac:dyDescent="0.3">
      <c r="B27" s="12" t="s">
        <v>108</v>
      </c>
      <c r="C27" s="12"/>
      <c r="D27" s="10"/>
      <c r="E27" s="27">
        <f>E25/E26</f>
        <v>3</v>
      </c>
    </row>
    <row r="28" spans="2:7" ht="15.75" thickTop="1" x14ac:dyDescent="0.25"/>
  </sheetData>
  <mergeCells count="14">
    <mergeCell ref="B23:C23"/>
    <mergeCell ref="B24:C24"/>
    <mergeCell ref="B25:C25"/>
    <mergeCell ref="B26:C26"/>
    <mergeCell ref="B27:C27"/>
    <mergeCell ref="B14:D14"/>
    <mergeCell ref="B13:C13"/>
    <mergeCell ref="B15:C15"/>
    <mergeCell ref="B16:C16"/>
    <mergeCell ref="B17:C17"/>
    <mergeCell ref="B18:C18"/>
    <mergeCell ref="B19:C19"/>
    <mergeCell ref="B20:C20"/>
    <mergeCell ref="B22:C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21" zoomScale="130" zoomScaleNormal="130" workbookViewId="0">
      <selection activeCell="F21" sqref="F21:F22"/>
    </sheetView>
  </sheetViews>
  <sheetFormatPr defaultRowHeight="15" x14ac:dyDescent="0.25"/>
  <cols>
    <col min="3" max="3" width="12.140625" bestFit="1" customWidth="1"/>
    <col min="4" max="4" width="11.42578125" bestFit="1" customWidth="1"/>
    <col min="5" max="5" width="11.140625" customWidth="1"/>
    <col min="6" max="6" width="12" customWidth="1"/>
    <col min="7" max="7" width="11" customWidth="1"/>
    <col min="9" max="9" width="9.7109375" customWidth="1"/>
  </cols>
  <sheetData>
    <row r="1" spans="1:10" ht="16.5" thickTop="1" thickBot="1" x14ac:dyDescent="0.3">
      <c r="A1" s="10" t="s">
        <v>110</v>
      </c>
      <c r="B1" s="10" t="s">
        <v>111</v>
      </c>
      <c r="C1" s="10" t="s">
        <v>112</v>
      </c>
      <c r="D1" s="10" t="s">
        <v>113</v>
      </c>
      <c r="E1" s="10" t="s">
        <v>114</v>
      </c>
      <c r="F1" s="10" t="s">
        <v>115</v>
      </c>
      <c r="G1" s="10" t="s">
        <v>116</v>
      </c>
      <c r="H1" s="10" t="s">
        <v>117</v>
      </c>
      <c r="I1" s="10" t="s">
        <v>38</v>
      </c>
      <c r="J1" s="10" t="s">
        <v>90</v>
      </c>
    </row>
    <row r="2" spans="1:10" ht="16.5" thickTop="1" thickBot="1" x14ac:dyDescent="0.3">
      <c r="A2" s="10">
        <v>1</v>
      </c>
      <c r="B2" s="10" t="s">
        <v>53</v>
      </c>
      <c r="C2" s="10" t="s">
        <v>73</v>
      </c>
      <c r="D2" s="10" t="s">
        <v>118</v>
      </c>
      <c r="E2" s="10">
        <v>5000</v>
      </c>
      <c r="F2" s="10">
        <f>(2.5*E2)/100</f>
        <v>125</v>
      </c>
      <c r="G2" s="10">
        <f>(3.5*E2)/100</f>
        <v>175</v>
      </c>
      <c r="H2" s="10">
        <f>(1.5*E2)/100</f>
        <v>75</v>
      </c>
      <c r="I2" s="10">
        <f>SUM(E2:H2)</f>
        <v>5375</v>
      </c>
      <c r="J2" s="10" t="str">
        <f>IF(I2&gt;20000,"A",IF(I2&gt;10000,"B","C"))</f>
        <v>C</v>
      </c>
    </row>
    <row r="3" spans="1:10" ht="16.5" thickTop="1" thickBot="1" x14ac:dyDescent="0.3">
      <c r="A3" s="10">
        <v>2</v>
      </c>
      <c r="B3" s="10" t="s">
        <v>119</v>
      </c>
      <c r="C3" s="10" t="s">
        <v>73</v>
      </c>
      <c r="D3" s="10" t="s">
        <v>120</v>
      </c>
      <c r="E3" s="10">
        <v>8000</v>
      </c>
      <c r="F3" s="10">
        <f t="shared" ref="F3:F9" si="0">(2.5*E3)/100</f>
        <v>200</v>
      </c>
      <c r="G3" s="10">
        <f t="shared" ref="G3:G9" si="1">(3.5*E3)/100</f>
        <v>280</v>
      </c>
      <c r="H3" s="10">
        <f t="shared" ref="H3:H9" si="2">(1.5*E3)/100</f>
        <v>120</v>
      </c>
      <c r="I3" s="10">
        <f t="shared" ref="I3:I9" si="3">SUM(E3:H3)</f>
        <v>8600</v>
      </c>
      <c r="J3" s="10" t="str">
        <f t="shared" ref="J3:J9" si="4">IF(I3&gt;20000,"A",IF(I3&gt;10000,"B","C"))</f>
        <v>C</v>
      </c>
    </row>
    <row r="4" spans="1:10" ht="16.5" thickTop="1" thickBot="1" x14ac:dyDescent="0.3">
      <c r="A4" s="10">
        <v>3</v>
      </c>
      <c r="B4" s="10" t="s">
        <v>55</v>
      </c>
      <c r="C4" s="10" t="s">
        <v>73</v>
      </c>
      <c r="D4" s="10" t="s">
        <v>121</v>
      </c>
      <c r="E4" s="10">
        <v>3000</v>
      </c>
      <c r="F4" s="10">
        <f t="shared" si="0"/>
        <v>75</v>
      </c>
      <c r="G4" s="10">
        <f t="shared" si="1"/>
        <v>105</v>
      </c>
      <c r="H4" s="10">
        <f t="shared" si="2"/>
        <v>45</v>
      </c>
      <c r="I4" s="10">
        <f t="shared" si="3"/>
        <v>3225</v>
      </c>
      <c r="J4" s="10" t="str">
        <f t="shared" si="4"/>
        <v>C</v>
      </c>
    </row>
    <row r="5" spans="1:10" ht="16.5" thickTop="1" thickBot="1" x14ac:dyDescent="0.3">
      <c r="A5" s="10">
        <v>4</v>
      </c>
      <c r="B5" s="10" t="s">
        <v>58</v>
      </c>
      <c r="C5" s="10" t="s">
        <v>122</v>
      </c>
      <c r="D5" s="10" t="s">
        <v>123</v>
      </c>
      <c r="E5" s="10">
        <v>6000</v>
      </c>
      <c r="F5" s="10">
        <f t="shared" si="0"/>
        <v>150</v>
      </c>
      <c r="G5" s="10">
        <f t="shared" si="1"/>
        <v>210</v>
      </c>
      <c r="H5" s="10">
        <f t="shared" si="2"/>
        <v>90</v>
      </c>
      <c r="I5" s="10">
        <f t="shared" si="3"/>
        <v>6450</v>
      </c>
      <c r="J5" s="10" t="str">
        <f t="shared" si="4"/>
        <v>C</v>
      </c>
    </row>
    <row r="6" spans="1:10" ht="16.5" thickTop="1" thickBot="1" x14ac:dyDescent="0.3">
      <c r="A6" s="10">
        <v>5</v>
      </c>
      <c r="B6" s="10" t="s">
        <v>124</v>
      </c>
      <c r="C6" s="10" t="s">
        <v>122</v>
      </c>
      <c r="D6" s="10" t="s">
        <v>125</v>
      </c>
      <c r="E6" s="10">
        <v>8000</v>
      </c>
      <c r="F6" s="10">
        <f t="shared" si="0"/>
        <v>200</v>
      </c>
      <c r="G6" s="10">
        <f t="shared" si="1"/>
        <v>280</v>
      </c>
      <c r="H6" s="10">
        <f t="shared" si="2"/>
        <v>120</v>
      </c>
      <c r="I6" s="10">
        <f t="shared" si="3"/>
        <v>8600</v>
      </c>
      <c r="J6" s="10" t="str">
        <f t="shared" si="4"/>
        <v>C</v>
      </c>
    </row>
    <row r="7" spans="1:10" ht="16.5" thickTop="1" thickBot="1" x14ac:dyDescent="0.3">
      <c r="A7" s="10">
        <v>6</v>
      </c>
      <c r="B7" s="10" t="s">
        <v>126</v>
      </c>
      <c r="C7" s="10" t="s">
        <v>122</v>
      </c>
      <c r="D7" s="10" t="s">
        <v>127</v>
      </c>
      <c r="E7" s="10">
        <v>9000</v>
      </c>
      <c r="F7" s="10">
        <f t="shared" si="0"/>
        <v>225</v>
      </c>
      <c r="G7" s="10">
        <f t="shared" si="1"/>
        <v>315</v>
      </c>
      <c r="H7" s="10">
        <f t="shared" si="2"/>
        <v>135</v>
      </c>
      <c r="I7" s="10">
        <f t="shared" si="3"/>
        <v>9675</v>
      </c>
      <c r="J7" s="10" t="str">
        <f t="shared" si="4"/>
        <v>C</v>
      </c>
    </row>
    <row r="8" spans="1:10" ht="16.5" thickTop="1" thickBot="1" x14ac:dyDescent="0.3">
      <c r="A8" s="10">
        <v>7</v>
      </c>
      <c r="B8" s="10" t="s">
        <v>128</v>
      </c>
      <c r="C8" s="10" t="s">
        <v>129</v>
      </c>
      <c r="D8" s="10" t="s">
        <v>118</v>
      </c>
      <c r="E8" s="10">
        <v>10000</v>
      </c>
      <c r="F8" s="10">
        <f t="shared" si="0"/>
        <v>250</v>
      </c>
      <c r="G8" s="10">
        <f t="shared" si="1"/>
        <v>350</v>
      </c>
      <c r="H8" s="10">
        <f t="shared" si="2"/>
        <v>150</v>
      </c>
      <c r="I8" s="10">
        <f t="shared" si="3"/>
        <v>10750</v>
      </c>
      <c r="J8" s="10" t="str">
        <f t="shared" si="4"/>
        <v>B</v>
      </c>
    </row>
    <row r="9" spans="1:10" ht="16.5" thickTop="1" thickBot="1" x14ac:dyDescent="0.3">
      <c r="A9" s="10">
        <v>8</v>
      </c>
      <c r="B9" s="10" t="s">
        <v>130</v>
      </c>
      <c r="C9" s="10" t="s">
        <v>129</v>
      </c>
      <c r="D9" s="10" t="s">
        <v>123</v>
      </c>
      <c r="E9" s="10">
        <v>5000</v>
      </c>
      <c r="F9" s="10">
        <f t="shared" si="0"/>
        <v>125</v>
      </c>
      <c r="G9" s="10">
        <f t="shared" si="1"/>
        <v>175</v>
      </c>
      <c r="H9" s="10">
        <f t="shared" si="2"/>
        <v>75</v>
      </c>
      <c r="I9" s="10">
        <f t="shared" si="3"/>
        <v>5375</v>
      </c>
      <c r="J9" s="10" t="str">
        <f t="shared" si="4"/>
        <v>C</v>
      </c>
    </row>
    <row r="10" spans="1:10" ht="16.5" thickTop="1" thickBot="1" x14ac:dyDescent="0.3"/>
    <row r="11" spans="1:10" ht="16.5" thickTop="1" thickBot="1" x14ac:dyDescent="0.3">
      <c r="B11" s="12" t="s">
        <v>131</v>
      </c>
      <c r="C11" s="12"/>
      <c r="D11" s="12"/>
      <c r="E11" s="10">
        <f>COUNTIF(A2:J9,"Computer")</f>
        <v>3</v>
      </c>
    </row>
    <row r="12" spans="1:10" ht="16.5" thickTop="1" thickBot="1" x14ac:dyDescent="0.3">
      <c r="B12" s="12" t="s">
        <v>132</v>
      </c>
      <c r="C12" s="12"/>
      <c r="D12" s="12"/>
      <c r="E12" s="10">
        <f>COUNTIF(A2:J9,"Electrical")</f>
        <v>3</v>
      </c>
    </row>
    <row r="13" spans="1:10" ht="16.5" thickTop="1" thickBot="1" x14ac:dyDescent="0.3">
      <c r="B13" s="12" t="s">
        <v>133</v>
      </c>
      <c r="C13" s="12"/>
      <c r="D13" s="12"/>
      <c r="E13" s="10">
        <f>COUNTIF(A2:J9,"Finance")</f>
        <v>2</v>
      </c>
    </row>
    <row r="14" spans="1:10" ht="16.5" thickTop="1" thickBot="1" x14ac:dyDescent="0.3"/>
    <row r="15" spans="1:10" ht="30" customHeight="1" thickTop="1" thickBot="1" x14ac:dyDescent="0.3">
      <c r="B15" s="29" t="s">
        <v>134</v>
      </c>
      <c r="C15" s="29"/>
      <c r="D15" s="10" t="str">
        <f>VLOOKUP(A4,A1:J9,4,)</f>
        <v xml:space="preserve">Pion </v>
      </c>
    </row>
    <row r="16" spans="1:10" ht="30" customHeight="1" thickTop="1" thickBot="1" x14ac:dyDescent="0.3">
      <c r="B16" s="29" t="s">
        <v>135</v>
      </c>
      <c r="C16" s="29"/>
      <c r="D16" s="10" t="str">
        <f>VLOOKUP(A4,A1:J9,10,)</f>
        <v>C</v>
      </c>
    </row>
    <row r="17" spans="2:6" ht="30" customHeight="1" thickTop="1" thickBot="1" x14ac:dyDescent="0.3"/>
    <row r="18" spans="2:6" ht="30" customHeight="1" thickTop="1" thickBot="1" x14ac:dyDescent="0.3">
      <c r="B18" s="29" t="s">
        <v>136</v>
      </c>
      <c r="C18" s="29"/>
      <c r="D18" s="10" t="str">
        <f>VLOOKUP(A8,A2:J9,4,)</f>
        <v xml:space="preserve">Manager </v>
      </c>
    </row>
    <row r="19" spans="2:6" ht="16.5" thickTop="1" thickBot="1" x14ac:dyDescent="0.3">
      <c r="B19" s="29" t="s">
        <v>137</v>
      </c>
      <c r="C19" s="29"/>
      <c r="D19" s="10" t="str">
        <f>VLOOKUP(A8,A2:J9,10,)</f>
        <v>B</v>
      </c>
    </row>
    <row r="20" spans="2:6" ht="16.5" thickTop="1" thickBot="1" x14ac:dyDescent="0.3"/>
    <row r="21" spans="2:6" ht="16.5" thickTop="1" thickBot="1" x14ac:dyDescent="0.3">
      <c r="B21" s="29" t="s">
        <v>138</v>
      </c>
      <c r="C21" s="29"/>
      <c r="D21" s="29"/>
      <c r="E21" s="29"/>
      <c r="F21" s="30">
        <f>SUMIF(C2:C9,"Computer",E2:E9)</f>
        <v>16000</v>
      </c>
    </row>
    <row r="22" spans="2:6" ht="16.5" thickTop="1" thickBot="1" x14ac:dyDescent="0.3">
      <c r="B22" s="29"/>
      <c r="C22" s="29"/>
      <c r="D22" s="29"/>
      <c r="E22" s="29"/>
      <c r="F22" s="31"/>
    </row>
    <row r="23" spans="2:6" ht="15.75" thickTop="1" x14ac:dyDescent="0.25"/>
  </sheetData>
  <mergeCells count="9">
    <mergeCell ref="B18:C18"/>
    <mergeCell ref="B19:C19"/>
    <mergeCell ref="B21:E22"/>
    <mergeCell ref="F21:F22"/>
    <mergeCell ref="B11:D11"/>
    <mergeCell ref="B12:D12"/>
    <mergeCell ref="B13:D13"/>
    <mergeCell ref="B15:C15"/>
    <mergeCell ref="B16:C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23" zoomScale="180" zoomScaleNormal="180" workbookViewId="0">
      <selection activeCell="F28" sqref="F28"/>
    </sheetView>
  </sheetViews>
  <sheetFormatPr defaultRowHeight="15" x14ac:dyDescent="0.25"/>
  <sheetData>
    <row r="1" spans="1:11" ht="16.5" thickTop="1" thickBot="1" x14ac:dyDescent="0.3">
      <c r="A1" s="10" t="s">
        <v>139</v>
      </c>
      <c r="B1" s="10" t="s">
        <v>140</v>
      </c>
      <c r="C1" s="10" t="s">
        <v>141</v>
      </c>
      <c r="D1" s="10" t="s">
        <v>142</v>
      </c>
      <c r="E1" s="10" t="s">
        <v>143</v>
      </c>
      <c r="F1" s="10" t="s">
        <v>144</v>
      </c>
      <c r="G1" s="10" t="s">
        <v>145</v>
      </c>
      <c r="H1" s="10" t="s">
        <v>146</v>
      </c>
      <c r="I1" s="10" t="s">
        <v>147</v>
      </c>
      <c r="J1" s="19" t="s">
        <v>148</v>
      </c>
      <c r="K1" s="20"/>
    </row>
    <row r="2" spans="1:11" ht="16.5" thickTop="1" thickBot="1" x14ac:dyDescent="0.3">
      <c r="A2" s="10" t="s">
        <v>149</v>
      </c>
      <c r="B2" s="10">
        <v>800</v>
      </c>
      <c r="C2" s="10">
        <v>500</v>
      </c>
      <c r="D2" s="10">
        <v>2400</v>
      </c>
      <c r="E2" s="10">
        <v>1900</v>
      </c>
      <c r="F2" s="10">
        <v>1800</v>
      </c>
      <c r="G2" s="10">
        <v>1800</v>
      </c>
      <c r="H2" s="10">
        <f t="shared" ref="H2:H12" si="0">SUM(B2:G2)</f>
        <v>9200</v>
      </c>
      <c r="I2" s="10">
        <v>10000</v>
      </c>
      <c r="J2" s="19" t="str">
        <f t="shared" ref="J2:J12" si="1">IF(H2&gt;=I2,"Achieved","Not Achieved")</f>
        <v>Not Achieved</v>
      </c>
      <c r="K2" s="20"/>
    </row>
    <row r="3" spans="1:11" ht="16.5" thickTop="1" thickBot="1" x14ac:dyDescent="0.3">
      <c r="A3" s="10" t="s">
        <v>124</v>
      </c>
      <c r="B3" s="10">
        <v>3000</v>
      </c>
      <c r="C3" s="10">
        <v>800</v>
      </c>
      <c r="D3" s="10">
        <v>1200</v>
      </c>
      <c r="E3" s="10">
        <v>3000</v>
      </c>
      <c r="F3" s="10">
        <v>1500</v>
      </c>
      <c r="G3" s="10">
        <v>3500</v>
      </c>
      <c r="H3" s="10">
        <f t="shared" si="0"/>
        <v>13000</v>
      </c>
      <c r="I3" s="10">
        <v>18000</v>
      </c>
      <c r="J3" s="19" t="str">
        <f t="shared" si="1"/>
        <v>Not Achieved</v>
      </c>
      <c r="K3" s="20"/>
    </row>
    <row r="4" spans="1:11" ht="16.5" thickTop="1" thickBot="1" x14ac:dyDescent="0.3">
      <c r="A4" s="10" t="s">
        <v>58</v>
      </c>
      <c r="B4" s="10">
        <v>1000</v>
      </c>
      <c r="C4" s="10">
        <v>900</v>
      </c>
      <c r="D4" s="10">
        <v>1800</v>
      </c>
      <c r="E4" s="10">
        <v>5000</v>
      </c>
      <c r="F4" s="10">
        <v>1400</v>
      </c>
      <c r="G4" s="10">
        <v>1200</v>
      </c>
      <c r="H4" s="10">
        <f t="shared" si="0"/>
        <v>11300</v>
      </c>
      <c r="I4" s="10">
        <v>10000</v>
      </c>
      <c r="J4" s="19" t="str">
        <f t="shared" si="1"/>
        <v>Achieved</v>
      </c>
      <c r="K4" s="20"/>
    </row>
    <row r="5" spans="1:11" ht="16.5" thickTop="1" thickBot="1" x14ac:dyDescent="0.3">
      <c r="A5" s="10" t="s">
        <v>55</v>
      </c>
      <c r="B5" s="10">
        <v>500</v>
      </c>
      <c r="C5" s="10">
        <v>1000</v>
      </c>
      <c r="D5" s="10">
        <v>2300</v>
      </c>
      <c r="E5" s="10">
        <v>8000</v>
      </c>
      <c r="F5" s="10">
        <v>1700</v>
      </c>
      <c r="G5" s="10">
        <v>1400</v>
      </c>
      <c r="H5" s="10">
        <f t="shared" si="0"/>
        <v>14900</v>
      </c>
      <c r="I5" s="10">
        <v>12000</v>
      </c>
      <c r="J5" s="19" t="str">
        <f t="shared" si="1"/>
        <v>Achieved</v>
      </c>
      <c r="K5" s="20"/>
    </row>
    <row r="6" spans="1:11" ht="16.5" thickTop="1" thickBot="1" x14ac:dyDescent="0.3">
      <c r="A6" s="10" t="s">
        <v>150</v>
      </c>
      <c r="B6" s="10">
        <v>1600</v>
      </c>
      <c r="C6" s="10">
        <v>1200</v>
      </c>
      <c r="D6" s="10">
        <v>2000</v>
      </c>
      <c r="E6" s="10">
        <v>800</v>
      </c>
      <c r="F6" s="10">
        <v>1700</v>
      </c>
      <c r="G6" s="10">
        <v>800</v>
      </c>
      <c r="H6" s="10">
        <f t="shared" si="0"/>
        <v>8100</v>
      </c>
      <c r="I6" s="10">
        <v>10000</v>
      </c>
      <c r="J6" s="19" t="str">
        <f t="shared" si="1"/>
        <v>Not Achieved</v>
      </c>
      <c r="K6" s="20"/>
    </row>
    <row r="7" spans="1:11" ht="16.5" thickTop="1" thickBot="1" x14ac:dyDescent="0.3">
      <c r="A7" s="10" t="s">
        <v>126</v>
      </c>
      <c r="B7" s="10">
        <v>5000</v>
      </c>
      <c r="C7" s="10">
        <v>1200</v>
      </c>
      <c r="D7" s="10">
        <v>500</v>
      </c>
      <c r="E7" s="10">
        <v>1200</v>
      </c>
      <c r="F7" s="10">
        <v>1200</v>
      </c>
      <c r="G7" s="10">
        <v>2800</v>
      </c>
      <c r="H7" s="10">
        <f t="shared" si="0"/>
        <v>11900</v>
      </c>
      <c r="I7" s="10">
        <v>12000</v>
      </c>
      <c r="J7" s="19" t="str">
        <f t="shared" si="1"/>
        <v>Not Achieved</v>
      </c>
      <c r="K7" s="20"/>
    </row>
    <row r="8" spans="1:11" ht="16.5" thickTop="1" thickBot="1" x14ac:dyDescent="0.3">
      <c r="A8" s="10" t="s">
        <v>151</v>
      </c>
      <c r="B8" s="10">
        <v>1200</v>
      </c>
      <c r="C8" s="10">
        <v>1400</v>
      </c>
      <c r="D8" s="10">
        <v>1500</v>
      </c>
      <c r="E8" s="10">
        <v>700</v>
      </c>
      <c r="F8" s="10">
        <v>2500</v>
      </c>
      <c r="G8" s="10">
        <v>7000</v>
      </c>
      <c r="H8" s="10">
        <f t="shared" si="0"/>
        <v>14300</v>
      </c>
      <c r="I8" s="10">
        <v>12000</v>
      </c>
      <c r="J8" s="19" t="str">
        <f t="shared" si="1"/>
        <v>Achieved</v>
      </c>
      <c r="K8" s="20"/>
    </row>
    <row r="9" spans="1:11" ht="16.5" thickTop="1" thickBot="1" x14ac:dyDescent="0.3">
      <c r="A9" s="10" t="s">
        <v>152</v>
      </c>
      <c r="B9" s="10">
        <v>2000</v>
      </c>
      <c r="C9" s="10">
        <v>1500</v>
      </c>
      <c r="D9" s="10">
        <v>300</v>
      </c>
      <c r="E9" s="10">
        <v>1400</v>
      </c>
      <c r="F9" s="10">
        <v>1000</v>
      </c>
      <c r="G9" s="10">
        <v>1400</v>
      </c>
      <c r="H9" s="10">
        <f t="shared" si="0"/>
        <v>7600</v>
      </c>
      <c r="I9" s="10">
        <v>10000</v>
      </c>
      <c r="J9" s="19" t="str">
        <f t="shared" si="1"/>
        <v>Not Achieved</v>
      </c>
      <c r="K9" s="20"/>
    </row>
    <row r="10" spans="1:11" ht="16.5" thickTop="1" thickBot="1" x14ac:dyDescent="0.3">
      <c r="A10" s="10" t="s">
        <v>153</v>
      </c>
      <c r="B10" s="10">
        <v>1500</v>
      </c>
      <c r="C10" s="10">
        <v>1800</v>
      </c>
      <c r="D10" s="10">
        <v>1800</v>
      </c>
      <c r="E10" s="10">
        <v>1800</v>
      </c>
      <c r="F10" s="10">
        <v>300</v>
      </c>
      <c r="G10" s="10">
        <v>1500</v>
      </c>
      <c r="H10" s="10">
        <f t="shared" si="0"/>
        <v>8700</v>
      </c>
      <c r="I10" s="10">
        <v>10000</v>
      </c>
      <c r="J10" s="19" t="str">
        <f t="shared" si="1"/>
        <v>Not Achieved</v>
      </c>
      <c r="K10" s="20"/>
    </row>
    <row r="11" spans="1:11" ht="16.5" thickTop="1" thickBot="1" x14ac:dyDescent="0.3">
      <c r="A11" s="10" t="s">
        <v>154</v>
      </c>
      <c r="B11" s="10">
        <v>1800</v>
      </c>
      <c r="C11" s="10">
        <v>2500</v>
      </c>
      <c r="D11" s="10">
        <v>1700</v>
      </c>
      <c r="E11" s="10">
        <v>1500</v>
      </c>
      <c r="F11" s="10">
        <v>2800</v>
      </c>
      <c r="G11" s="10">
        <v>1800</v>
      </c>
      <c r="H11" s="10">
        <f t="shared" si="0"/>
        <v>12100</v>
      </c>
      <c r="I11" s="10">
        <v>12000</v>
      </c>
      <c r="J11" s="19" t="str">
        <f t="shared" si="1"/>
        <v>Achieved</v>
      </c>
      <c r="K11" s="20"/>
    </row>
    <row r="12" spans="1:11" ht="16.5" thickTop="1" thickBot="1" x14ac:dyDescent="0.3">
      <c r="A12" s="10" t="s">
        <v>155</v>
      </c>
      <c r="B12" s="10">
        <v>200</v>
      </c>
      <c r="C12" s="10">
        <v>3000</v>
      </c>
      <c r="D12" s="10">
        <v>1900</v>
      </c>
      <c r="E12" s="10">
        <v>1200</v>
      </c>
      <c r="F12" s="10">
        <v>1500</v>
      </c>
      <c r="G12" s="10">
        <v>3000</v>
      </c>
      <c r="H12" s="10">
        <f t="shared" si="0"/>
        <v>10800</v>
      </c>
      <c r="I12" s="10">
        <v>10000</v>
      </c>
      <c r="J12" s="19" t="str">
        <f t="shared" si="1"/>
        <v>Achieved</v>
      </c>
      <c r="K12" s="20"/>
    </row>
    <row r="13" spans="1:11" ht="16.5" thickTop="1" thickBot="1" x14ac:dyDescent="0.3"/>
    <row r="14" spans="1:11" ht="16.5" thickTop="1" thickBot="1" x14ac:dyDescent="0.3">
      <c r="A14" s="12" t="s">
        <v>156</v>
      </c>
      <c r="B14" s="12"/>
      <c r="C14" s="10">
        <f>COUNTA(A2:A12)</f>
        <v>11</v>
      </c>
    </row>
    <row r="15" spans="1:11" ht="16.5" thickTop="1" thickBot="1" x14ac:dyDescent="0.3">
      <c r="A15" s="12" t="s">
        <v>157</v>
      </c>
      <c r="B15" s="12"/>
      <c r="C15" s="10">
        <f>VLOOKUP(A8,A1:J12,9,)</f>
        <v>12000</v>
      </c>
    </row>
    <row r="16" spans="1:11" ht="16.5" thickTop="1" thickBot="1" x14ac:dyDescent="0.3">
      <c r="A16" s="12" t="s">
        <v>158</v>
      </c>
      <c r="B16" s="12"/>
      <c r="C16" s="10" t="str">
        <f>VLOOKUP(A8,A1:J12,10,FALSE)</f>
        <v>Achieved</v>
      </c>
    </row>
    <row r="17" spans="1:6" ht="16.5" thickTop="1" thickBot="1" x14ac:dyDescent="0.3"/>
    <row r="18" spans="1:6" ht="16.5" thickTop="1" thickBot="1" x14ac:dyDescent="0.3">
      <c r="A18" s="12" t="s">
        <v>159</v>
      </c>
      <c r="B18" s="12"/>
      <c r="C18" s="10">
        <f>VLOOKUP(A4,A1:J12,9,FALSE)</f>
        <v>10000</v>
      </c>
    </row>
    <row r="19" spans="1:6" ht="16.5" thickTop="1" thickBot="1" x14ac:dyDescent="0.3">
      <c r="A19" s="12" t="s">
        <v>160</v>
      </c>
      <c r="B19" s="12"/>
      <c r="C19" s="18" t="str">
        <f>VLOOKUP(A4,A1:J11,10,FALSE)</f>
        <v>Achieved</v>
      </c>
      <c r="D19" s="32"/>
    </row>
    <row r="20" spans="1:6" ht="16.5" thickTop="1" thickBot="1" x14ac:dyDescent="0.3">
      <c r="A20" s="12" t="s">
        <v>161</v>
      </c>
      <c r="B20" s="12"/>
      <c r="C20" s="10">
        <f>VLOOKUP(A5,A1:J12,9,FALSE)</f>
        <v>12000</v>
      </c>
    </row>
    <row r="21" spans="1:6" ht="16.5" thickTop="1" thickBot="1" x14ac:dyDescent="0.3">
      <c r="A21" s="12" t="s">
        <v>162</v>
      </c>
      <c r="B21" s="12"/>
      <c r="C21" s="10" t="str">
        <f>VLOOKUP(A5,A1:J12,10,FALSE)</f>
        <v>Achieved</v>
      </c>
    </row>
    <row r="22" spans="1:6" ht="16.5" thickTop="1" thickBot="1" x14ac:dyDescent="0.3">
      <c r="A22" s="12" t="s">
        <v>163</v>
      </c>
      <c r="B22" s="12"/>
      <c r="C22" s="10">
        <f>VLOOKUP(A7,A1:J11,9,FALSE)</f>
        <v>12000</v>
      </c>
    </row>
    <row r="23" spans="1:6" ht="46.5" thickTop="1" thickBot="1" x14ac:dyDescent="0.3">
      <c r="A23" s="12" t="s">
        <v>164</v>
      </c>
      <c r="B23" s="12"/>
      <c r="C23" s="28" t="str">
        <f>VLOOKUP(A7,A1:J12,10,FALSE)</f>
        <v>Not Achieved</v>
      </c>
    </row>
    <row r="24" spans="1:6" ht="16.5" thickTop="1" thickBot="1" x14ac:dyDescent="0.3"/>
    <row r="25" spans="1:6" ht="16.5" thickTop="1" thickBot="1" x14ac:dyDescent="0.3">
      <c r="A25" s="12" t="s">
        <v>165</v>
      </c>
      <c r="B25" s="12"/>
      <c r="C25" s="12"/>
      <c r="D25" s="12"/>
      <c r="E25" s="10">
        <f>COUNTIF(J2:J12,"Achieved")</f>
        <v>5</v>
      </c>
    </row>
    <row r="26" spans="1:6" ht="16.5" thickTop="1" thickBot="1" x14ac:dyDescent="0.3"/>
    <row r="27" spans="1:6" ht="16.5" thickTop="1" thickBot="1" x14ac:dyDescent="0.3">
      <c r="A27" s="12" t="s">
        <v>166</v>
      </c>
      <c r="B27" s="12"/>
      <c r="C27" s="12"/>
      <c r="D27" s="10"/>
      <c r="E27" s="10">
        <v>2000</v>
      </c>
      <c r="F27" s="10" t="str">
        <f>LOOKUP(E27,B2:B12,A2:A12)</f>
        <v xml:space="preserve">Shashi </v>
      </c>
    </row>
    <row r="28" spans="1:6" ht="16.5" thickTop="1" thickBot="1" x14ac:dyDescent="0.3">
      <c r="A28" s="12" t="s">
        <v>167</v>
      </c>
      <c r="B28" s="12"/>
      <c r="C28" s="12"/>
      <c r="D28" s="10"/>
      <c r="E28" s="10">
        <v>2500</v>
      </c>
      <c r="F28" s="10" t="str">
        <f>LOOKUP(E28,C2:C12,A2:A12)</f>
        <v xml:space="preserve">Amrit </v>
      </c>
    </row>
    <row r="29" spans="1:6" ht="15.75" thickTop="1" x14ac:dyDescent="0.25"/>
  </sheetData>
  <mergeCells count="24">
    <mergeCell ref="J7:K7"/>
    <mergeCell ref="J9:K9"/>
    <mergeCell ref="J10:K10"/>
    <mergeCell ref="J1:K1"/>
    <mergeCell ref="J4:K4"/>
    <mergeCell ref="J5:K5"/>
    <mergeCell ref="J8:K8"/>
    <mergeCell ref="J11:K11"/>
    <mergeCell ref="J12:K12"/>
    <mergeCell ref="J2:K2"/>
    <mergeCell ref="J3:K3"/>
    <mergeCell ref="J6:K6"/>
    <mergeCell ref="A21:B21"/>
    <mergeCell ref="A22:B22"/>
    <mergeCell ref="A23:B23"/>
    <mergeCell ref="A25:D25"/>
    <mergeCell ref="A27:C27"/>
    <mergeCell ref="A28:C28"/>
    <mergeCell ref="A14:B14"/>
    <mergeCell ref="A15:B15"/>
    <mergeCell ref="A16:B16"/>
    <mergeCell ref="A18:B18"/>
    <mergeCell ref="A19:B19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lunch</vt:lpstr>
      <vt:lpstr>Complaints</vt:lpstr>
      <vt:lpstr>TASK 1</vt:lpstr>
      <vt:lpstr>Task 2</vt:lpstr>
      <vt:lpstr>Task 3</vt:lpstr>
      <vt:lpstr>Task 4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Khizar Ali</dc:creator>
  <cp:lastModifiedBy>Warraich Computer</cp:lastModifiedBy>
  <dcterms:created xsi:type="dcterms:W3CDTF">2022-10-26T07:40:17Z</dcterms:created>
  <dcterms:modified xsi:type="dcterms:W3CDTF">2022-10-26T18:43:16Z</dcterms:modified>
</cp:coreProperties>
</file>