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120" windowWidth="15480" windowHeight="11640" tabRatio="706" firstSheet="9" activeTab="14"/>
  </bookViews>
  <sheets>
    <sheet name="Произв календарь" sheetId="1" r:id="rId1"/>
    <sheet name="идеал" sheetId="2" state="hidden" r:id="rId2"/>
    <sheet name="апрель" sheetId="6" r:id="rId3"/>
    <sheet name="май" sheetId="7" r:id="rId4"/>
    <sheet name="июнь" sheetId="8" r:id="rId5"/>
    <sheet name="июль" sheetId="9" r:id="rId6"/>
    <sheet name="август" sheetId="10" r:id="rId7"/>
    <sheet name="сентябрь" sheetId="11" r:id="rId8"/>
    <sheet name="октябрь" sheetId="12" r:id="rId9"/>
    <sheet name="ноябрь" sheetId="13" r:id="rId10"/>
    <sheet name="декабрь" sheetId="14" r:id="rId11"/>
    <sheet name="февраль 18" sheetId="19" r:id="rId12"/>
    <sheet name="март 18" sheetId="22" r:id="rId13"/>
    <sheet name="апрель 18" sheetId="21" r:id="rId14"/>
    <sheet name="май 18" sheetId="24" r:id="rId15"/>
    <sheet name="Часы работы" sheetId="23" r:id="rId16"/>
  </sheets>
  <externalReferences>
    <externalReference r:id="rId17"/>
  </externalReferences>
  <definedNames>
    <definedName name="Z_07E4F119_D40A_4771_B80D_03929F6F2FDC_.wvu.PrintArea" localSheetId="6" hidden="1">август!$A$1:$BB$48</definedName>
    <definedName name="Z_07E4F119_D40A_4771_B80D_03929F6F2FDC_.wvu.PrintArea" localSheetId="10" hidden="1">декабрь!$A$1:$AN$47</definedName>
    <definedName name="Z_07E4F119_D40A_4771_B80D_03929F6F2FDC_.wvu.PrintArea" localSheetId="1" hidden="1">идеал!$A$1:$AN$172</definedName>
    <definedName name="Z_07E4F119_D40A_4771_B80D_03929F6F2FDC_.wvu.PrintArea" localSheetId="5" hidden="1">июль!$A$1:$AQ$47</definedName>
    <definedName name="Z_07E4F119_D40A_4771_B80D_03929F6F2FDC_.wvu.PrintArea" localSheetId="9" hidden="1">ноябрь!$A$1:$AN$38</definedName>
    <definedName name="Z_07E4F119_D40A_4771_B80D_03929F6F2FDC_.wvu.PrintArea" localSheetId="8" hidden="1">октябрь!$A$1:$AU$52</definedName>
    <definedName name="Z_07E4F119_D40A_4771_B80D_03929F6F2FDC_.wvu.PrintTitles" localSheetId="6" hidden="1">август!$9:$10</definedName>
    <definedName name="Z_07E4F119_D40A_4771_B80D_03929F6F2FDC_.wvu.PrintTitles" localSheetId="2" hidden="1">апрель!$9:$10</definedName>
    <definedName name="Z_07E4F119_D40A_4771_B80D_03929F6F2FDC_.wvu.PrintTitles" localSheetId="10" hidden="1">декабрь!$9:$10</definedName>
    <definedName name="Z_07E4F119_D40A_4771_B80D_03929F6F2FDC_.wvu.PrintTitles" localSheetId="1" hidden="1">идеал!$9:$10</definedName>
    <definedName name="Z_07E4F119_D40A_4771_B80D_03929F6F2FDC_.wvu.PrintTitles" localSheetId="4" hidden="1">июнь!$9:$10</definedName>
    <definedName name="Z_07E4F119_D40A_4771_B80D_03929F6F2FDC_.wvu.PrintTitles" localSheetId="9" hidden="1">ноябрь!$9:$10</definedName>
    <definedName name="Z_07E4F119_D40A_4771_B80D_03929F6F2FDC_.wvu.PrintTitles" localSheetId="8" hidden="1">октябрь!$9:$10</definedName>
    <definedName name="Z_07E4F119_D40A_4771_B80D_03929F6F2FDC_.wvu.Rows" localSheetId="1" hidden="1">идеал!$36:$161,идеал!$167:$167</definedName>
    <definedName name="Z_19310C07_343B_4DAF_92D5_946EAA33A2FB_.wvu.PrintArea" localSheetId="10" hidden="1">декабрь!$A$1:$AN$47</definedName>
    <definedName name="Z_19310C07_343B_4DAF_92D5_946EAA33A2FB_.wvu.PrintArea" localSheetId="9" hidden="1">ноябрь!$A$1:$AN$38</definedName>
    <definedName name="Z_19310C07_343B_4DAF_92D5_946EAA33A2FB_.wvu.PrintTitles" localSheetId="10" hidden="1">декабрь!$9:$10</definedName>
    <definedName name="Z_19310C07_343B_4DAF_92D5_946EAA33A2FB_.wvu.PrintTitles" localSheetId="9" hidden="1">ноябрь!$9:$10</definedName>
    <definedName name="Z_44000AF6_2F70_438F_A228_738D1ACAC596_.wvu.PrintArea" localSheetId="6" hidden="1">август!$A$1:$BB$48</definedName>
    <definedName name="Z_44000AF6_2F70_438F_A228_738D1ACAC596_.wvu.PrintArea" localSheetId="10" hidden="1">декабрь!$A$1:$AN$47</definedName>
    <definedName name="Z_44000AF6_2F70_438F_A228_738D1ACAC596_.wvu.PrintArea" localSheetId="1" hidden="1">идеал!$A$1:$AN$172</definedName>
    <definedName name="Z_44000AF6_2F70_438F_A228_738D1ACAC596_.wvu.PrintArea" localSheetId="5" hidden="1">июль!$A$1:$AQ$47</definedName>
    <definedName name="Z_44000AF6_2F70_438F_A228_738D1ACAC596_.wvu.PrintArea" localSheetId="9" hidden="1">ноябрь!$A$1:$AN$38</definedName>
    <definedName name="Z_44000AF6_2F70_438F_A228_738D1ACAC596_.wvu.PrintArea" localSheetId="8" hidden="1">октябрь!$A$1:$AU$52</definedName>
    <definedName name="Z_44000AF6_2F70_438F_A228_738D1ACAC596_.wvu.PrintTitles" localSheetId="6" hidden="1">август!$9:$10</definedName>
    <definedName name="Z_44000AF6_2F70_438F_A228_738D1ACAC596_.wvu.PrintTitles" localSheetId="2" hidden="1">апрель!$9:$10</definedName>
    <definedName name="Z_44000AF6_2F70_438F_A228_738D1ACAC596_.wvu.PrintTitles" localSheetId="10" hidden="1">декабрь!$9:$10</definedName>
    <definedName name="Z_44000AF6_2F70_438F_A228_738D1ACAC596_.wvu.PrintTitles" localSheetId="1" hidden="1">идеал!$9:$10</definedName>
    <definedName name="Z_44000AF6_2F70_438F_A228_738D1ACAC596_.wvu.PrintTitles" localSheetId="4" hidden="1">июнь!$9:$10</definedName>
    <definedName name="Z_44000AF6_2F70_438F_A228_738D1ACAC596_.wvu.PrintTitles" localSheetId="9" hidden="1">ноябрь!$9:$10</definedName>
    <definedName name="Z_44000AF6_2F70_438F_A228_738D1ACAC596_.wvu.PrintTitles" localSheetId="8" hidden="1">октябрь!$9:$10</definedName>
    <definedName name="Z_44000AF6_2F70_438F_A228_738D1ACAC596_.wvu.Rows" localSheetId="1" hidden="1">идеал!$36:$161,идеал!$167:$167</definedName>
    <definedName name="_xlnm.Print_Titles" localSheetId="10">декабрь!$9:$10</definedName>
    <definedName name="_xlnm.Print_Titles" localSheetId="3">май!#REF!</definedName>
    <definedName name="_xlnm.Print_Titles" localSheetId="9">ноябрь!$9:$10</definedName>
    <definedName name="_xlnm.Print_Titles" localSheetId="7">сентябрь!#REF!</definedName>
    <definedName name="_xlnm.Print_Area" localSheetId="2">апрель!#REF!</definedName>
    <definedName name="_xlnm.Print_Area" localSheetId="10">декабрь!$A$1:$AN$47</definedName>
    <definedName name="_xlnm.Print_Area" localSheetId="4">июнь!#REF!</definedName>
    <definedName name="_xlnm.Print_Area" localSheetId="3">май!#REF!</definedName>
    <definedName name="_xlnm.Print_Area" localSheetId="9">ноябрь!$A$1:$AN$38</definedName>
    <definedName name="_xlnm.Print_Area" localSheetId="7">сентябрь!#REF!</definedName>
  </definedNames>
  <calcPr calcId="145621"/>
  <customWorkbookViews>
    <customWorkbookView name="ven004 mag004 - Личное представление" guid="{44000AF6-2F70-438F-A228-738D1ACAC596}" mergeInterval="0" personalView="1" maximized="1" xWindow="-8" yWindow="-8" windowWidth="1936" windowHeight="1056" tabRatio="706" activeSheetId="13"/>
    <customWorkbookView name="cs003 mag004 - Личное представление" guid="{07E4F119-D40A-4771-B80D-03929F6F2FDC}" mergeInterval="0" personalView="1" maximized="1" xWindow="-8" yWindow="-8" windowWidth="1296" windowHeight="1000" tabRatio="706" activeSheetId="13"/>
    <customWorkbookView name="ven003 mag004 - Личное представление" guid="{19310C07-343B-4DAF-92D5-946EAA33A2FB}" mergeInterval="0" personalView="1" maximized="1" xWindow="-8" yWindow="-8" windowWidth="1296" windowHeight="1000" tabRatio="706" activeSheetId="13"/>
  </customWorkbookViews>
</workbook>
</file>

<file path=xl/calcChain.xml><?xml version="1.0" encoding="utf-8"?>
<calcChain xmlns="http://schemas.openxmlformats.org/spreadsheetml/2006/main">
  <c r="E28" i="24" l="1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Z28" i="24"/>
  <c r="AA28" i="24"/>
  <c r="AB28" i="24"/>
  <c r="AC28" i="24"/>
  <c r="AD28" i="24"/>
  <c r="AE28" i="24"/>
  <c r="AF28" i="24"/>
  <c r="AG28" i="24"/>
  <c r="AH28" i="24"/>
  <c r="AI28" i="24"/>
  <c r="E29" i="24"/>
  <c r="E34" i="24" s="1"/>
  <c r="F29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Z29" i="24"/>
  <c r="AA29" i="24"/>
  <c r="AB29" i="24"/>
  <c r="AC29" i="24"/>
  <c r="AD29" i="24"/>
  <c r="AE29" i="24"/>
  <c r="AF29" i="24"/>
  <c r="AG29" i="24"/>
  <c r="AH29" i="24"/>
  <c r="AI29" i="24"/>
  <c r="E30" i="24"/>
  <c r="F30" i="24"/>
  <c r="G30" i="24"/>
  <c r="H30" i="24"/>
  <c r="I30" i="24"/>
  <c r="J30" i="24"/>
  <c r="K30" i="24"/>
  <c r="L30" i="24"/>
  <c r="M30" i="24"/>
  <c r="N30" i="24"/>
  <c r="O30" i="24"/>
  <c r="P30" i="24"/>
  <c r="Q30" i="24"/>
  <c r="R30" i="24"/>
  <c r="S30" i="24"/>
  <c r="T30" i="24"/>
  <c r="U30" i="24"/>
  <c r="V30" i="24"/>
  <c r="W30" i="24"/>
  <c r="X30" i="24"/>
  <c r="Y30" i="24"/>
  <c r="Z30" i="24"/>
  <c r="AA30" i="24"/>
  <c r="AB30" i="24"/>
  <c r="AC30" i="24"/>
  <c r="AD30" i="24"/>
  <c r="AE30" i="24"/>
  <c r="AF30" i="24"/>
  <c r="AG30" i="24"/>
  <c r="AH30" i="24"/>
  <c r="AI30" i="24"/>
  <c r="E31" i="24"/>
  <c r="F31" i="24"/>
  <c r="G31" i="24"/>
  <c r="H31" i="24"/>
  <c r="I31" i="24"/>
  <c r="J31" i="24"/>
  <c r="K31" i="24"/>
  <c r="L31" i="24"/>
  <c r="M31" i="24"/>
  <c r="N31" i="24"/>
  <c r="O31" i="24"/>
  <c r="P31" i="24"/>
  <c r="Q31" i="24"/>
  <c r="R31" i="24"/>
  <c r="S31" i="24"/>
  <c r="T31" i="24"/>
  <c r="U31" i="24"/>
  <c r="V31" i="24"/>
  <c r="W31" i="24"/>
  <c r="X31" i="24"/>
  <c r="Y31" i="24"/>
  <c r="Z31" i="24"/>
  <c r="AA31" i="24"/>
  <c r="AB31" i="24"/>
  <c r="AC31" i="24"/>
  <c r="AD31" i="24"/>
  <c r="AE31" i="24"/>
  <c r="AF31" i="24"/>
  <c r="AG31" i="24"/>
  <c r="AH31" i="24"/>
  <c r="AI31" i="24"/>
  <c r="E32" i="24"/>
  <c r="F27" i="24"/>
  <c r="F32" i="24" s="1"/>
  <c r="G27" i="24"/>
  <c r="G32" i="24" s="1"/>
  <c r="H27" i="24"/>
  <c r="I27" i="24"/>
  <c r="I33" i="24" s="1"/>
  <c r="J27" i="24"/>
  <c r="K27" i="24"/>
  <c r="L27" i="24"/>
  <c r="L32" i="24" s="1"/>
  <c r="M27" i="24"/>
  <c r="M32" i="24" s="1"/>
  <c r="N27" i="24"/>
  <c r="N32" i="24" s="1"/>
  <c r="O27" i="24"/>
  <c r="O32" i="24" s="1"/>
  <c r="P27" i="24"/>
  <c r="Q27" i="24"/>
  <c r="R27" i="24"/>
  <c r="S27" i="24"/>
  <c r="T27" i="24"/>
  <c r="U27" i="24"/>
  <c r="V27" i="24"/>
  <c r="W27" i="24"/>
  <c r="W34" i="24" s="1"/>
  <c r="X27" i="24"/>
  <c r="X32" i="24" s="1"/>
  <c r="Y27" i="24"/>
  <c r="Y32" i="24" s="1"/>
  <c r="Z27" i="24"/>
  <c r="AA27" i="24"/>
  <c r="AA32" i="24" s="1"/>
  <c r="AB27" i="24"/>
  <c r="AC27" i="24"/>
  <c r="AD27" i="24"/>
  <c r="AE27" i="24"/>
  <c r="AE32" i="24" s="1"/>
  <c r="AF27" i="24"/>
  <c r="AF35" i="24" s="1"/>
  <c r="AG27" i="24"/>
  <c r="AG35" i="24" s="1"/>
  <c r="AH27" i="24"/>
  <c r="AI27" i="24"/>
  <c r="E27" i="24"/>
  <c r="E33" i="24" s="1"/>
  <c r="AJ12" i="24"/>
  <c r="J35" i="24" l="1"/>
  <c r="AD34" i="24"/>
  <c r="AI35" i="24"/>
  <c r="S35" i="24"/>
  <c r="H33" i="24"/>
  <c r="AC35" i="24"/>
  <c r="I34" i="24"/>
  <c r="I36" i="24" s="1"/>
  <c r="E35" i="24"/>
  <c r="AD32" i="24"/>
  <c r="AD37" i="24" s="1"/>
  <c r="AI34" i="24"/>
  <c r="L37" i="24"/>
  <c r="I35" i="24"/>
  <c r="X33" i="24"/>
  <c r="G34" i="24"/>
  <c r="F34" i="24"/>
  <c r="G33" i="24"/>
  <c r="AE35" i="24"/>
  <c r="AE33" i="24"/>
  <c r="K35" i="24"/>
  <c r="U35" i="24"/>
  <c r="AH34" i="24"/>
  <c r="H34" i="24"/>
  <c r="AD33" i="24"/>
  <c r="F33" i="24"/>
  <c r="F36" i="24" s="1"/>
  <c r="AC32" i="24"/>
  <c r="AC37" i="24" s="1"/>
  <c r="K32" i="24"/>
  <c r="K37" i="24" s="1"/>
  <c r="O35" i="24"/>
  <c r="AD35" i="24"/>
  <c r="H35" i="24"/>
  <c r="AG34" i="24"/>
  <c r="AC33" i="24"/>
  <c r="AB32" i="24"/>
  <c r="AB37" i="24" s="1"/>
  <c r="J32" i="24"/>
  <c r="J37" i="24" s="1"/>
  <c r="G35" i="24"/>
  <c r="R35" i="24"/>
  <c r="AF34" i="24"/>
  <c r="M33" i="24"/>
  <c r="AI32" i="24"/>
  <c r="AI37" i="24" s="1"/>
  <c r="I32" i="24"/>
  <c r="I37" i="24" s="1"/>
  <c r="U33" i="24"/>
  <c r="AB35" i="24"/>
  <c r="F35" i="24"/>
  <c r="Y35" i="24"/>
  <c r="Q35" i="24"/>
  <c r="AE34" i="24"/>
  <c r="AI33" i="24"/>
  <c r="K33" i="24"/>
  <c r="AH32" i="24"/>
  <c r="AH37" i="24" s="1"/>
  <c r="H32" i="24"/>
  <c r="H37" i="24" s="1"/>
  <c r="AE37" i="24"/>
  <c r="G37" i="24"/>
  <c r="AC34" i="24"/>
  <c r="M34" i="24"/>
  <c r="AB34" i="24"/>
  <c r="L34" i="24"/>
  <c r="M35" i="24"/>
  <c r="AH33" i="24"/>
  <c r="AH36" i="24" s="1"/>
  <c r="J33" i="24"/>
  <c r="AG32" i="24"/>
  <c r="AG37" i="24" s="1"/>
  <c r="S32" i="24"/>
  <c r="S37" i="24" s="1"/>
  <c r="AH35" i="24"/>
  <c r="L35" i="24"/>
  <c r="K34" i="24"/>
  <c r="AG33" i="24"/>
  <c r="AF32" i="24"/>
  <c r="AF37" i="24" s="1"/>
  <c r="Q32" i="24"/>
  <c r="Q37" i="24" s="1"/>
  <c r="M37" i="24"/>
  <c r="AA35" i="24"/>
  <c r="J34" i="24"/>
  <c r="AF33" i="24"/>
  <c r="T35" i="24"/>
  <c r="AA33" i="24"/>
  <c r="Z35" i="24"/>
  <c r="Z32" i="24"/>
  <c r="Z37" i="24" s="1"/>
  <c r="V35" i="24"/>
  <c r="S33" i="24"/>
  <c r="W33" i="24"/>
  <c r="W36" i="24" s="1"/>
  <c r="U32" i="24"/>
  <c r="U37" i="24" s="1"/>
  <c r="T32" i="24"/>
  <c r="T37" i="24" s="1"/>
  <c r="F37" i="24"/>
  <c r="AA37" i="24"/>
  <c r="E36" i="24"/>
  <c r="E37" i="24"/>
  <c r="Z34" i="24"/>
  <c r="Y34" i="24"/>
  <c r="X37" i="24"/>
  <c r="X34" i="24"/>
  <c r="X36" i="24" s="1"/>
  <c r="W35" i="24"/>
  <c r="W32" i="24"/>
  <c r="W37" i="24" s="1"/>
  <c r="V32" i="24"/>
  <c r="V37" i="24" s="1"/>
  <c r="V34" i="24"/>
  <c r="V33" i="24"/>
  <c r="AA34" i="24"/>
  <c r="Z33" i="24"/>
  <c r="Y33" i="24"/>
  <c r="Y37" i="24"/>
  <c r="X35" i="24"/>
  <c r="U34" i="24"/>
  <c r="T34" i="24"/>
  <c r="S34" i="24"/>
  <c r="R33" i="24"/>
  <c r="R34" i="24"/>
  <c r="R32" i="24"/>
  <c r="R37" i="24" s="1"/>
  <c r="Q33" i="24"/>
  <c r="Q34" i="24"/>
  <c r="P33" i="24"/>
  <c r="P32" i="24"/>
  <c r="P37" i="24" s="1"/>
  <c r="P35" i="24"/>
  <c r="P34" i="24"/>
  <c r="O33" i="24"/>
  <c r="O37" i="24"/>
  <c r="O34" i="24"/>
  <c r="N33" i="24"/>
  <c r="N35" i="24"/>
  <c r="N37" i="24"/>
  <c r="N34" i="24"/>
  <c r="AB33" i="24"/>
  <c r="AB36" i="24" s="1"/>
  <c r="T33" i="24"/>
  <c r="L33" i="24"/>
  <c r="AJ22" i="24"/>
  <c r="AK22" i="24" s="1"/>
  <c r="AJ21" i="24"/>
  <c r="AK21" i="24" s="1"/>
  <c r="AJ20" i="24"/>
  <c r="AK20" i="24" s="1"/>
  <c r="AJ19" i="24"/>
  <c r="AK19" i="24" s="1"/>
  <c r="AJ18" i="24"/>
  <c r="AK18" i="24" s="1"/>
  <c r="AJ17" i="24"/>
  <c r="AK17" i="24" s="1"/>
  <c r="AJ16" i="24"/>
  <c r="AK16" i="24" s="1"/>
  <c r="AJ15" i="24"/>
  <c r="AK15" i="24" s="1"/>
  <c r="AJ14" i="24"/>
  <c r="AK14" i="24" s="1"/>
  <c r="AJ13" i="24"/>
  <c r="AK13" i="24" s="1"/>
  <c r="AK12" i="24"/>
  <c r="AJ11" i="24"/>
  <c r="AK11" i="24" s="1"/>
  <c r="AG36" i="24" l="1"/>
  <c r="H36" i="24"/>
  <c r="M36" i="24"/>
  <c r="AD36" i="24"/>
  <c r="AI36" i="24"/>
  <c r="AA36" i="24"/>
  <c r="AE36" i="24"/>
  <c r="R36" i="24"/>
  <c r="G36" i="24"/>
  <c r="S36" i="24"/>
  <c r="L36" i="24"/>
  <c r="J36" i="24"/>
  <c r="K36" i="24"/>
  <c r="Z36" i="24"/>
  <c r="U36" i="24"/>
  <c r="AF36" i="24"/>
  <c r="AC36" i="24"/>
  <c r="Q36" i="24"/>
  <c r="O36" i="24"/>
  <c r="P36" i="24"/>
  <c r="Y36" i="24"/>
  <c r="V36" i="24"/>
  <c r="T36" i="24"/>
  <c r="N36" i="24"/>
  <c r="AJ22" i="22"/>
  <c r="AK22" i="22" s="1"/>
  <c r="AK21" i="22"/>
  <c r="AJ21" i="22"/>
  <c r="AJ20" i="22"/>
  <c r="AK20" i="22" s="1"/>
  <c r="AK19" i="22"/>
  <c r="AJ19" i="22"/>
  <c r="AJ18" i="22"/>
  <c r="AK18" i="22" s="1"/>
  <c r="AK17" i="22"/>
  <c r="AJ17" i="22"/>
  <c r="AJ16" i="22"/>
  <c r="AK16" i="22" s="1"/>
  <c r="AK15" i="22"/>
  <c r="AJ15" i="22"/>
  <c r="AJ14" i="22"/>
  <c r="AK14" i="22" s="1"/>
  <c r="AK13" i="22"/>
  <c r="AJ13" i="22"/>
  <c r="AJ12" i="22"/>
  <c r="AK12" i="22" s="1"/>
  <c r="AK11" i="22"/>
  <c r="AJ11" i="22"/>
  <c r="AI22" i="21"/>
  <c r="AJ22" i="21" s="1"/>
  <c r="AJ21" i="21"/>
  <c r="AI21" i="21"/>
  <c r="AI20" i="21"/>
  <c r="AJ20" i="21" s="1"/>
  <c r="AJ19" i="21"/>
  <c r="AI19" i="21"/>
  <c r="AI18" i="21"/>
  <c r="AJ18" i="21" s="1"/>
  <c r="AJ17" i="21"/>
  <c r="AI17" i="21"/>
  <c r="AI16" i="21"/>
  <c r="AJ16" i="21" s="1"/>
  <c r="AI15" i="21"/>
  <c r="AJ15" i="21" s="1"/>
  <c r="AI14" i="21"/>
  <c r="AJ14" i="21" s="1"/>
  <c r="AI13" i="21"/>
  <c r="AJ13" i="21" s="1"/>
  <c r="AJ12" i="21"/>
  <c r="AI11" i="21"/>
  <c r="AJ11" i="21" s="1"/>
  <c r="AF36" i="19"/>
  <c r="AB36" i="19"/>
  <c r="X36" i="19"/>
  <c r="T36" i="19"/>
  <c r="P36" i="19"/>
  <c r="L36" i="19"/>
  <c r="H36" i="19"/>
  <c r="AI35" i="19"/>
  <c r="AH35" i="19"/>
  <c r="AG35" i="19"/>
  <c r="AF35" i="19"/>
  <c r="AE35" i="19"/>
  <c r="AD35" i="19"/>
  <c r="AC35" i="19"/>
  <c r="AB35" i="19"/>
  <c r="AA35" i="19"/>
  <c r="Z35" i="19"/>
  <c r="Y35" i="19"/>
  <c r="X35" i="19"/>
  <c r="W35" i="19"/>
  <c r="V35" i="19"/>
  <c r="U35" i="19"/>
  <c r="T35" i="19"/>
  <c r="S35" i="19"/>
  <c r="R35" i="19"/>
  <c r="Q35" i="19"/>
  <c r="P35" i="19"/>
  <c r="O35" i="19"/>
  <c r="N35" i="19"/>
  <c r="M35" i="19"/>
  <c r="L35" i="19"/>
  <c r="K35" i="19"/>
  <c r="J35" i="19"/>
  <c r="I35" i="19"/>
  <c r="H35" i="19"/>
  <c r="G35" i="19"/>
  <c r="F35" i="19"/>
  <c r="E35" i="19"/>
  <c r="AI34" i="19"/>
  <c r="AH34" i="19"/>
  <c r="AG34" i="19"/>
  <c r="AF34" i="19"/>
  <c r="AE34" i="19"/>
  <c r="AD34" i="19"/>
  <c r="AC34" i="19"/>
  <c r="AB34" i="19"/>
  <c r="AA34" i="19"/>
  <c r="Z34" i="19"/>
  <c r="Y34" i="19"/>
  <c r="X34" i="19"/>
  <c r="W34" i="19"/>
  <c r="V34" i="19"/>
  <c r="U34" i="19"/>
  <c r="T34" i="19"/>
  <c r="S34" i="19"/>
  <c r="R34" i="19"/>
  <c r="Q34" i="19"/>
  <c r="P34" i="19"/>
  <c r="O34" i="19"/>
  <c r="N34" i="19"/>
  <c r="M34" i="19"/>
  <c r="L34" i="19"/>
  <c r="K34" i="19"/>
  <c r="J34" i="19"/>
  <c r="I34" i="19"/>
  <c r="H34" i="19"/>
  <c r="G34" i="19"/>
  <c r="F34" i="19"/>
  <c r="E34" i="19"/>
  <c r="AI33" i="19"/>
  <c r="AI36" i="19" s="1"/>
  <c r="AH33" i="19"/>
  <c r="AH36" i="19" s="1"/>
  <c r="AG33" i="19"/>
  <c r="AG36" i="19" s="1"/>
  <c r="AF33" i="19"/>
  <c r="AE33" i="19"/>
  <c r="AE36" i="19" s="1"/>
  <c r="AD33" i="19"/>
  <c r="AD36" i="19" s="1"/>
  <c r="AC33" i="19"/>
  <c r="AC36" i="19" s="1"/>
  <c r="AB33" i="19"/>
  <c r="AA33" i="19"/>
  <c r="AA36" i="19" s="1"/>
  <c r="Z33" i="19"/>
  <c r="Z36" i="19" s="1"/>
  <c r="Y33" i="19"/>
  <c r="Y36" i="19" s="1"/>
  <c r="X33" i="19"/>
  <c r="W33" i="19"/>
  <c r="W36" i="19" s="1"/>
  <c r="V33" i="19"/>
  <c r="V36" i="19" s="1"/>
  <c r="U33" i="19"/>
  <c r="U36" i="19" s="1"/>
  <c r="T33" i="19"/>
  <c r="S33" i="19"/>
  <c r="S36" i="19" s="1"/>
  <c r="R33" i="19"/>
  <c r="R36" i="19" s="1"/>
  <c r="Q33" i="19"/>
  <c r="Q36" i="19" s="1"/>
  <c r="P33" i="19"/>
  <c r="O33" i="19"/>
  <c r="O36" i="19" s="1"/>
  <c r="N33" i="19"/>
  <c r="N36" i="19" s="1"/>
  <c r="M33" i="19"/>
  <c r="M36" i="19" s="1"/>
  <c r="L33" i="19"/>
  <c r="K33" i="19"/>
  <c r="K36" i="19" s="1"/>
  <c r="J33" i="19"/>
  <c r="J36" i="19" s="1"/>
  <c r="I33" i="19"/>
  <c r="I36" i="19" s="1"/>
  <c r="H33" i="19"/>
  <c r="G33" i="19"/>
  <c r="G36" i="19" s="1"/>
  <c r="F33" i="19"/>
  <c r="F36" i="19" s="1"/>
  <c r="E33" i="19"/>
  <c r="E36" i="19" s="1"/>
  <c r="AI32" i="19"/>
  <c r="AH32" i="19"/>
  <c r="AG32" i="19"/>
  <c r="AF32" i="19"/>
  <c r="AE32" i="19"/>
  <c r="AD32" i="19"/>
  <c r="AC32" i="19"/>
  <c r="AB32" i="19"/>
  <c r="AA32" i="19"/>
  <c r="Z32" i="19"/>
  <c r="Y32" i="19"/>
  <c r="X32" i="19"/>
  <c r="W32" i="19"/>
  <c r="V32" i="19"/>
  <c r="U32" i="19"/>
  <c r="T32" i="19"/>
  <c r="S32" i="19"/>
  <c r="R32" i="19"/>
  <c r="Q32" i="19"/>
  <c r="P32" i="19"/>
  <c r="O32" i="19"/>
  <c r="N32" i="19"/>
  <c r="M32" i="19"/>
  <c r="L32" i="19"/>
  <c r="K32" i="19"/>
  <c r="J32" i="19"/>
  <c r="I32" i="19"/>
  <c r="H32" i="19"/>
  <c r="G32" i="19"/>
  <c r="F32" i="19"/>
  <c r="E32" i="19"/>
  <c r="AI31" i="19"/>
  <c r="AH31" i="19"/>
  <c r="AG31" i="19"/>
  <c r="AF31" i="19"/>
  <c r="AE31" i="19"/>
  <c r="AD31" i="19"/>
  <c r="AC31" i="19"/>
  <c r="AB31" i="19"/>
  <c r="AA31" i="19"/>
  <c r="Z31" i="19"/>
  <c r="Y31" i="19"/>
  <c r="X31" i="19"/>
  <c r="W31" i="19"/>
  <c r="V31" i="19"/>
  <c r="U31" i="19"/>
  <c r="T31" i="19"/>
  <c r="S31" i="19"/>
  <c r="R31" i="19"/>
  <c r="Q31" i="19"/>
  <c r="P31" i="19"/>
  <c r="O31" i="19"/>
  <c r="N31" i="19"/>
  <c r="M31" i="19"/>
  <c r="L31" i="19"/>
  <c r="K31" i="19"/>
  <c r="J31" i="19"/>
  <c r="I31" i="19"/>
  <c r="H31" i="19"/>
  <c r="G31" i="19"/>
  <c r="F31" i="19"/>
  <c r="E31" i="19"/>
  <c r="AI30" i="19"/>
  <c r="AH30" i="19"/>
  <c r="AG30" i="19"/>
  <c r="AF30" i="19"/>
  <c r="AE30" i="19"/>
  <c r="AD30" i="19"/>
  <c r="AC30" i="19"/>
  <c r="AB30" i="19"/>
  <c r="AA30" i="19"/>
  <c r="Z30" i="19"/>
  <c r="Y30" i="19"/>
  <c r="X30" i="19"/>
  <c r="W30" i="19"/>
  <c r="V30" i="19"/>
  <c r="U30" i="19"/>
  <c r="T30" i="19"/>
  <c r="S30" i="19"/>
  <c r="R30" i="19"/>
  <c r="Q30" i="19"/>
  <c r="P30" i="19"/>
  <c r="O30" i="19"/>
  <c r="N30" i="19"/>
  <c r="M30" i="19"/>
  <c r="L30" i="19"/>
  <c r="K30" i="19"/>
  <c r="J30" i="19"/>
  <c r="I30" i="19"/>
  <c r="H30" i="19"/>
  <c r="G30" i="19"/>
  <c r="F30" i="19"/>
  <c r="E30" i="19"/>
  <c r="AI29" i="19"/>
  <c r="AH29" i="19"/>
  <c r="AG29" i="19"/>
  <c r="AG37" i="19" s="1"/>
  <c r="AF29" i="19"/>
  <c r="AE29" i="19"/>
  <c r="AD29" i="19"/>
  <c r="AC29" i="19"/>
  <c r="AC37" i="19" s="1"/>
  <c r="AB29" i="19"/>
  <c r="AA29" i="19"/>
  <c r="Z29" i="19"/>
  <c r="Y29" i="19"/>
  <c r="Y37" i="19" s="1"/>
  <c r="X29" i="19"/>
  <c r="W29" i="19"/>
  <c r="V29" i="19"/>
  <c r="U29" i="19"/>
  <c r="U37" i="19" s="1"/>
  <c r="T29" i="19"/>
  <c r="S29" i="19"/>
  <c r="R29" i="19"/>
  <c r="Q29" i="19"/>
  <c r="Q37" i="19" s="1"/>
  <c r="P29" i="19"/>
  <c r="O29" i="19"/>
  <c r="N29" i="19"/>
  <c r="M29" i="19"/>
  <c r="M37" i="19" s="1"/>
  <c r="L29" i="19"/>
  <c r="K29" i="19"/>
  <c r="J29" i="19"/>
  <c r="I29" i="19"/>
  <c r="I37" i="19" s="1"/>
  <c r="H29" i="19"/>
  <c r="G29" i="19"/>
  <c r="F29" i="19"/>
  <c r="E29" i="19"/>
  <c r="E37" i="19" s="1"/>
  <c r="AI28" i="19"/>
  <c r="AH28" i="19"/>
  <c r="AG28" i="19"/>
  <c r="AF28" i="19"/>
  <c r="AE28" i="19"/>
  <c r="AD28" i="19"/>
  <c r="AC28" i="19"/>
  <c r="AB28" i="19"/>
  <c r="AA28" i="19"/>
  <c r="Z28" i="19"/>
  <c r="Y28" i="19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AI27" i="19"/>
  <c r="AI37" i="19" s="1"/>
  <c r="AH27" i="19"/>
  <c r="AH37" i="19" s="1"/>
  <c r="AG27" i="19"/>
  <c r="AF27" i="19"/>
  <c r="AF37" i="19" s="1"/>
  <c r="AE27" i="19"/>
  <c r="AE37" i="19" s="1"/>
  <c r="AD27" i="19"/>
  <c r="AD37" i="19" s="1"/>
  <c r="AC27" i="19"/>
  <c r="AB27" i="19"/>
  <c r="AB37" i="19" s="1"/>
  <c r="AA27" i="19"/>
  <c r="AA37" i="19" s="1"/>
  <c r="Z27" i="19"/>
  <c r="Z37" i="19" s="1"/>
  <c r="Y27" i="19"/>
  <c r="X27" i="19"/>
  <c r="X37" i="19" s="1"/>
  <c r="W27" i="19"/>
  <c r="W37" i="19" s="1"/>
  <c r="V27" i="19"/>
  <c r="V37" i="19" s="1"/>
  <c r="U27" i="19"/>
  <c r="T27" i="19"/>
  <c r="T37" i="19" s="1"/>
  <c r="S27" i="19"/>
  <c r="S37" i="19" s="1"/>
  <c r="R27" i="19"/>
  <c r="R37" i="19" s="1"/>
  <c r="Q27" i="19"/>
  <c r="P27" i="19"/>
  <c r="P37" i="19" s="1"/>
  <c r="O27" i="19"/>
  <c r="O37" i="19" s="1"/>
  <c r="N27" i="19"/>
  <c r="N37" i="19" s="1"/>
  <c r="M27" i="19"/>
  <c r="L27" i="19"/>
  <c r="L37" i="19" s="1"/>
  <c r="K27" i="19"/>
  <c r="K37" i="19" s="1"/>
  <c r="J27" i="19"/>
  <c r="J37" i="19" s="1"/>
  <c r="I27" i="19"/>
  <c r="H27" i="19"/>
  <c r="H37" i="19" s="1"/>
  <c r="G27" i="19"/>
  <c r="G37" i="19" s="1"/>
  <c r="F27" i="19"/>
  <c r="F37" i="19" s="1"/>
  <c r="E27" i="19"/>
  <c r="AJ22" i="19"/>
  <c r="AK22" i="19" s="1"/>
  <c r="AK21" i="19"/>
  <c r="AJ21" i="19"/>
  <c r="AJ20" i="19"/>
  <c r="AK20" i="19" s="1"/>
  <c r="AK19" i="19"/>
  <c r="AJ19" i="19"/>
  <c r="AK18" i="19"/>
  <c r="AJ18" i="19"/>
  <c r="AL18" i="19" s="1"/>
  <c r="AJ17" i="19"/>
  <c r="AL17" i="19" s="1"/>
  <c r="AL16" i="19"/>
  <c r="AJ16" i="19"/>
  <c r="AK16" i="19" s="1"/>
  <c r="AL15" i="19"/>
  <c r="AK15" i="19"/>
  <c r="AJ15" i="19"/>
  <c r="AK14" i="19"/>
  <c r="AJ14" i="19"/>
  <c r="AL14" i="19" s="1"/>
  <c r="AJ13" i="19"/>
  <c r="AL13" i="19" s="1"/>
  <c r="AL12" i="19"/>
  <c r="AJ12" i="19"/>
  <c r="AK12" i="19" s="1"/>
  <c r="AL11" i="19"/>
  <c r="AK11" i="19"/>
  <c r="AJ11" i="19"/>
  <c r="AK13" i="19" l="1"/>
  <c r="AK17" i="19"/>
  <c r="AL14" i="13" l="1"/>
  <c r="AL16" i="13"/>
  <c r="AJ11" i="12"/>
  <c r="AL16" i="14" l="1"/>
  <c r="AK13" i="12" l="1"/>
  <c r="AK14" i="12"/>
  <c r="AK16" i="12"/>
  <c r="AK17" i="12"/>
  <c r="K27" i="12" l="1"/>
  <c r="K35" i="12"/>
  <c r="AE27" i="9" l="1"/>
  <c r="AN35" i="7"/>
  <c r="AG26" i="6"/>
  <c r="AG27" i="6"/>
  <c r="AG28" i="6"/>
  <c r="AG36" i="6" s="1"/>
  <c r="AG29" i="6"/>
  <c r="AG30" i="6"/>
  <c r="AG31" i="6"/>
  <c r="AG32" i="6"/>
  <c r="AG35" i="6" s="1"/>
  <c r="AG33" i="6"/>
  <c r="AG34" i="6"/>
  <c r="AI30" i="6"/>
  <c r="AI31" i="6"/>
  <c r="AI32" i="6"/>
  <c r="AI33" i="6"/>
  <c r="AI34" i="6"/>
  <c r="AI35" i="6"/>
  <c r="AI36" i="6"/>
  <c r="AI37" i="6"/>
  <c r="AI38" i="6"/>
  <c r="AG19" i="9"/>
  <c r="AJ19" i="9"/>
  <c r="AK19" i="9" s="1"/>
  <c r="AJ20" i="9"/>
  <c r="AK20" i="9" s="1"/>
  <c r="AJ18" i="7"/>
  <c r="AK18" i="7" s="1"/>
  <c r="AJ12" i="6"/>
  <c r="AJ12" i="7"/>
  <c r="AK12" i="7"/>
  <c r="AJ13" i="6"/>
  <c r="AK13" i="6" s="1"/>
  <c r="AJ13" i="7"/>
  <c r="AK13" i="7" s="1"/>
  <c r="AJ14" i="7"/>
  <c r="AK14" i="7" s="1"/>
  <c r="AJ14" i="6"/>
  <c r="AK14" i="6"/>
  <c r="AJ15" i="7"/>
  <c r="AJ15" i="8"/>
  <c r="AJ16" i="7"/>
  <c r="AK16" i="7"/>
  <c r="AJ17" i="8"/>
  <c r="AJ17" i="7"/>
  <c r="AK17" i="7"/>
  <c r="AJ17" i="6"/>
  <c r="AK17" i="6"/>
  <c r="AJ18" i="6"/>
  <c r="AJ18" i="8"/>
  <c r="AJ19" i="7"/>
  <c r="AJ20" i="7"/>
  <c r="AK20" i="7" s="1"/>
  <c r="AJ21" i="7"/>
  <c r="AJ11" i="6"/>
  <c r="AK11" i="6" s="1"/>
  <c r="AJ11" i="7"/>
  <c r="AJ15" i="6"/>
  <c r="AK15" i="6" s="1"/>
  <c r="AJ16" i="6"/>
  <c r="AK16" i="6" s="1"/>
  <c r="AJ19" i="6"/>
  <c r="AK19" i="6" s="1"/>
  <c r="AJ20" i="6"/>
  <c r="AK20" i="6" s="1"/>
  <c r="AJ21" i="6"/>
  <c r="AK21" i="6" s="1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S36" i="7" s="1"/>
  <c r="T26" i="7"/>
  <c r="U26" i="7"/>
  <c r="V26" i="7"/>
  <c r="W26" i="7"/>
  <c r="W36" i="7" s="1"/>
  <c r="X26" i="7"/>
  <c r="Y26" i="7"/>
  <c r="Z26" i="7"/>
  <c r="AA26" i="7"/>
  <c r="AB26" i="7"/>
  <c r="AC26" i="7"/>
  <c r="AC36" i="7"/>
  <c r="AD26" i="7"/>
  <c r="AE26" i="7"/>
  <c r="AF26" i="7"/>
  <c r="AG26" i="7"/>
  <c r="AH26" i="7"/>
  <c r="AI26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F28" i="7"/>
  <c r="G28" i="7"/>
  <c r="H28" i="7"/>
  <c r="I28" i="7"/>
  <c r="I36" i="7" s="1"/>
  <c r="J28" i="7"/>
  <c r="K28" i="7"/>
  <c r="L28" i="7"/>
  <c r="L36" i="7" s="1"/>
  <c r="M28" i="7"/>
  <c r="N28" i="7"/>
  <c r="O28" i="7"/>
  <c r="P28" i="7"/>
  <c r="P36" i="7" s="1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D36" i="7" s="1"/>
  <c r="AE28" i="7"/>
  <c r="AF28" i="7"/>
  <c r="AF36" i="7" s="1"/>
  <c r="AG28" i="7"/>
  <c r="AH28" i="7"/>
  <c r="AI28" i="7"/>
  <c r="F29" i="7"/>
  <c r="G29" i="7"/>
  <c r="H29" i="7"/>
  <c r="I29" i="7"/>
  <c r="J29" i="7"/>
  <c r="J36" i="7" s="1"/>
  <c r="K29" i="7"/>
  <c r="K36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E36" i="7" s="1"/>
  <c r="AF29" i="7"/>
  <c r="AG29" i="7"/>
  <c r="AH29" i="7"/>
  <c r="AI29" i="7"/>
  <c r="F30" i="7"/>
  <c r="G30" i="7"/>
  <c r="H30" i="7"/>
  <c r="I30" i="7"/>
  <c r="J30" i="7"/>
  <c r="K30" i="7"/>
  <c r="L30" i="7"/>
  <c r="M30" i="7"/>
  <c r="N30" i="7"/>
  <c r="O30" i="7"/>
  <c r="P30" i="7"/>
  <c r="Q30" i="7"/>
  <c r="Q36" i="7" s="1"/>
  <c r="R30" i="7"/>
  <c r="S30" i="7"/>
  <c r="T30" i="7"/>
  <c r="T36" i="7"/>
  <c r="U30" i="7"/>
  <c r="V30" i="7"/>
  <c r="W30" i="7"/>
  <c r="X30" i="7"/>
  <c r="Y30" i="7"/>
  <c r="Y36" i="7"/>
  <c r="Z30" i="7"/>
  <c r="AA30" i="7"/>
  <c r="AB30" i="7"/>
  <c r="AC30" i="7"/>
  <c r="AD30" i="7"/>
  <c r="AE30" i="7"/>
  <c r="AF30" i="7"/>
  <c r="AG30" i="7"/>
  <c r="AH30" i="7"/>
  <c r="AI30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F32" i="7"/>
  <c r="F35" i="7"/>
  <c r="G32" i="7"/>
  <c r="H32" i="7"/>
  <c r="I32" i="7"/>
  <c r="I35" i="7" s="1"/>
  <c r="J32" i="7"/>
  <c r="J35" i="7" s="1"/>
  <c r="K32" i="7"/>
  <c r="L32" i="7"/>
  <c r="M32" i="7"/>
  <c r="N32" i="7"/>
  <c r="O32" i="7"/>
  <c r="P32" i="7"/>
  <c r="P35" i="7" s="1"/>
  <c r="Q32" i="7"/>
  <c r="Q35" i="7" s="1"/>
  <c r="R32" i="7"/>
  <c r="S32" i="7"/>
  <c r="S35" i="7" s="1"/>
  <c r="T32" i="7"/>
  <c r="T35" i="7" s="1"/>
  <c r="U32" i="7"/>
  <c r="U35" i="7" s="1"/>
  <c r="V32" i="7"/>
  <c r="W32" i="7"/>
  <c r="W35" i="7" s="1"/>
  <c r="X32" i="7"/>
  <c r="X35" i="7"/>
  <c r="Y32" i="7"/>
  <c r="Z32" i="7"/>
  <c r="AA32" i="7"/>
  <c r="AB32" i="7"/>
  <c r="AB35" i="7" s="1"/>
  <c r="AC32" i="7"/>
  <c r="AD32" i="7"/>
  <c r="AD35" i="7"/>
  <c r="AE32" i="7"/>
  <c r="AF32" i="7"/>
  <c r="AF35" i="7" s="1"/>
  <c r="AG32" i="7"/>
  <c r="AH32" i="7"/>
  <c r="AI32" i="7"/>
  <c r="F33" i="7"/>
  <c r="G33" i="7"/>
  <c r="G35" i="7" s="1"/>
  <c r="H33" i="7"/>
  <c r="H35" i="7"/>
  <c r="I33" i="7"/>
  <c r="J33" i="7"/>
  <c r="K33" i="7"/>
  <c r="L33" i="7"/>
  <c r="L35" i="7"/>
  <c r="M33" i="7"/>
  <c r="M35" i="7"/>
  <c r="N33" i="7"/>
  <c r="N35" i="7"/>
  <c r="O33" i="7"/>
  <c r="P33" i="7"/>
  <c r="Q33" i="7"/>
  <c r="R33" i="7"/>
  <c r="S33" i="7"/>
  <c r="T33" i="7"/>
  <c r="U33" i="7"/>
  <c r="V33" i="7"/>
  <c r="W33" i="7"/>
  <c r="X33" i="7"/>
  <c r="Y33" i="7"/>
  <c r="Y35" i="7"/>
  <c r="Z33" i="7"/>
  <c r="AA33" i="7"/>
  <c r="AB33" i="7"/>
  <c r="AC33" i="7"/>
  <c r="AD33" i="7"/>
  <c r="AE33" i="7"/>
  <c r="AF33" i="7"/>
  <c r="AG33" i="7"/>
  <c r="AH33" i="7"/>
  <c r="AH35" i="7"/>
  <c r="AI33" i="7"/>
  <c r="AI35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K35" i="7"/>
  <c r="O35" i="7"/>
  <c r="AE35" i="7"/>
  <c r="F36" i="7"/>
  <c r="G36" i="7"/>
  <c r="U36" i="7"/>
  <c r="E34" i="7"/>
  <c r="E33" i="7"/>
  <c r="E35" i="7" s="1"/>
  <c r="E32" i="7"/>
  <c r="E31" i="7"/>
  <c r="E30" i="7"/>
  <c r="E29" i="7"/>
  <c r="E28" i="7"/>
  <c r="E27" i="7"/>
  <c r="E26" i="7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7" i="6"/>
  <c r="AE26" i="6"/>
  <c r="AF26" i="6"/>
  <c r="AH26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8" i="6"/>
  <c r="AE27" i="6"/>
  <c r="AF27" i="6"/>
  <c r="AH27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9" i="6"/>
  <c r="AE28" i="6"/>
  <c r="AF28" i="6"/>
  <c r="AH28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30" i="6"/>
  <c r="AE29" i="6"/>
  <c r="AF29" i="6"/>
  <c r="AH29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1" i="6"/>
  <c r="AE30" i="6"/>
  <c r="AF30" i="6"/>
  <c r="AH30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2" i="6"/>
  <c r="AE31" i="6"/>
  <c r="AF31" i="6"/>
  <c r="AH31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3" i="6"/>
  <c r="AE32" i="6"/>
  <c r="AF32" i="6"/>
  <c r="AH32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W35" i="6" s="1"/>
  <c r="X33" i="6"/>
  <c r="Y33" i="6"/>
  <c r="Z33" i="6"/>
  <c r="AA33" i="6"/>
  <c r="AB33" i="6"/>
  <c r="AC33" i="6"/>
  <c r="AD34" i="6"/>
  <c r="AD36" i="6" s="1"/>
  <c r="AE33" i="6"/>
  <c r="AF33" i="6"/>
  <c r="AH33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5" i="6"/>
  <c r="AE34" i="6"/>
  <c r="AF34" i="6"/>
  <c r="AH34" i="6"/>
  <c r="E34" i="6"/>
  <c r="E33" i="6"/>
  <c r="E32" i="6"/>
  <c r="E31" i="6"/>
  <c r="E30" i="6"/>
  <c r="E29" i="6"/>
  <c r="E28" i="6"/>
  <c r="E27" i="6"/>
  <c r="E26" i="6"/>
  <c r="AK15" i="7"/>
  <c r="AK19" i="7"/>
  <c r="AK21" i="7"/>
  <c r="AK11" i="7"/>
  <c r="AL19" i="14"/>
  <c r="AL20" i="14"/>
  <c r="AL21" i="14"/>
  <c r="AI35" i="14"/>
  <c r="AH35" i="14"/>
  <c r="AG35" i="14"/>
  <c r="AF35" i="14"/>
  <c r="AE35" i="14"/>
  <c r="AD35" i="14"/>
  <c r="AC35" i="14"/>
  <c r="AB35" i="14"/>
  <c r="AA35" i="14"/>
  <c r="Z35" i="14"/>
  <c r="Y35" i="14"/>
  <c r="X35" i="14"/>
  <c r="W35" i="14"/>
  <c r="V35" i="14"/>
  <c r="U35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E35" i="14"/>
  <c r="AI34" i="14"/>
  <c r="AH34" i="14"/>
  <c r="AG34" i="14"/>
  <c r="AF34" i="14"/>
  <c r="AE34" i="14"/>
  <c r="AD34" i="14"/>
  <c r="AC34" i="14"/>
  <c r="AB34" i="14"/>
  <c r="AA34" i="14"/>
  <c r="Z34" i="14"/>
  <c r="Y34" i="14"/>
  <c r="X34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AI33" i="14"/>
  <c r="AH33" i="14"/>
  <c r="AG33" i="14"/>
  <c r="AF33" i="14"/>
  <c r="AE33" i="14"/>
  <c r="AD33" i="14"/>
  <c r="AC33" i="14"/>
  <c r="AB33" i="14"/>
  <c r="AA33" i="14"/>
  <c r="Z33" i="14"/>
  <c r="Y33" i="14"/>
  <c r="X33" i="14"/>
  <c r="W33" i="14"/>
  <c r="V33" i="14"/>
  <c r="U33" i="14"/>
  <c r="T33" i="14"/>
  <c r="S33" i="14"/>
  <c r="R33" i="14"/>
  <c r="Q33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AI32" i="14"/>
  <c r="AH32" i="14"/>
  <c r="AG32" i="14"/>
  <c r="AF32" i="14"/>
  <c r="AE32" i="14"/>
  <c r="AD32" i="14"/>
  <c r="AC32" i="14"/>
  <c r="AB32" i="14"/>
  <c r="AA32" i="14"/>
  <c r="Z32" i="14"/>
  <c r="Y32" i="14"/>
  <c r="X32" i="14"/>
  <c r="W32" i="14"/>
  <c r="V32" i="14"/>
  <c r="U32" i="14"/>
  <c r="T32" i="14"/>
  <c r="S32" i="14"/>
  <c r="R32" i="14"/>
  <c r="Q32" i="14"/>
  <c r="P32" i="14"/>
  <c r="O32" i="14"/>
  <c r="N32" i="14"/>
  <c r="M32" i="14"/>
  <c r="L32" i="14"/>
  <c r="K32" i="14"/>
  <c r="J32" i="14"/>
  <c r="I32" i="14"/>
  <c r="H32" i="14"/>
  <c r="G32" i="14"/>
  <c r="F32" i="14"/>
  <c r="E32" i="14"/>
  <c r="AI31" i="14"/>
  <c r="AH31" i="14"/>
  <c r="AG31" i="14"/>
  <c r="AF31" i="14"/>
  <c r="AE31" i="14"/>
  <c r="AD31" i="14"/>
  <c r="AC31" i="14"/>
  <c r="AB31" i="14"/>
  <c r="AA31" i="14"/>
  <c r="Z31" i="14"/>
  <c r="Y31" i="14"/>
  <c r="X31" i="14"/>
  <c r="W31" i="14"/>
  <c r="V31" i="14"/>
  <c r="U31" i="14"/>
  <c r="T31" i="14"/>
  <c r="S31" i="14"/>
  <c r="R31" i="14"/>
  <c r="Q31" i="14"/>
  <c r="P31" i="14"/>
  <c r="O31" i="14"/>
  <c r="N31" i="14"/>
  <c r="M31" i="14"/>
  <c r="L31" i="14"/>
  <c r="K31" i="14"/>
  <c r="J31" i="14"/>
  <c r="I31" i="14"/>
  <c r="H31" i="14"/>
  <c r="G31" i="14"/>
  <c r="F31" i="14"/>
  <c r="E31" i="14"/>
  <c r="AI30" i="14"/>
  <c r="AH30" i="14"/>
  <c r="AG30" i="14"/>
  <c r="AF30" i="14"/>
  <c r="AE30" i="14"/>
  <c r="AD30" i="14"/>
  <c r="AC30" i="14"/>
  <c r="AB30" i="14"/>
  <c r="AA30" i="14"/>
  <c r="Z30" i="14"/>
  <c r="Y30" i="14"/>
  <c r="X30" i="14"/>
  <c r="W30" i="14"/>
  <c r="V30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AI29" i="14"/>
  <c r="AH29" i="14"/>
  <c r="AG29" i="14"/>
  <c r="AF29" i="14"/>
  <c r="AE29" i="14"/>
  <c r="AD29" i="14"/>
  <c r="AC29" i="14"/>
  <c r="AB29" i="14"/>
  <c r="AA29" i="14"/>
  <c r="Z29" i="14"/>
  <c r="Y2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AI28" i="14"/>
  <c r="AH28" i="14"/>
  <c r="AG28" i="14"/>
  <c r="AF28" i="14"/>
  <c r="AE28" i="14"/>
  <c r="AD28" i="14"/>
  <c r="AC28" i="14"/>
  <c r="AB28" i="14"/>
  <c r="AA28" i="14"/>
  <c r="Z28" i="14"/>
  <c r="Y28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AI27" i="14"/>
  <c r="AH27" i="14"/>
  <c r="AG27" i="14"/>
  <c r="AF27" i="14"/>
  <c r="AE27" i="14"/>
  <c r="AD27" i="14"/>
  <c r="AC27" i="14"/>
  <c r="AB27" i="14"/>
  <c r="AA27" i="14"/>
  <c r="Z27" i="14"/>
  <c r="Y27" i="14"/>
  <c r="X27" i="14"/>
  <c r="W27" i="14"/>
  <c r="V27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F27" i="14"/>
  <c r="E27" i="14"/>
  <c r="AJ21" i="14"/>
  <c r="AK21" i="14" s="1"/>
  <c r="AJ20" i="14"/>
  <c r="AK20" i="14" s="1"/>
  <c r="AJ19" i="14"/>
  <c r="AK19" i="14" s="1"/>
  <c r="AJ18" i="14"/>
  <c r="AJ17" i="14"/>
  <c r="AJ16" i="14"/>
  <c r="AJ15" i="14"/>
  <c r="AJ14" i="14"/>
  <c r="AL14" i="14" s="1"/>
  <c r="AJ13" i="14"/>
  <c r="AJ12" i="14"/>
  <c r="AJ11" i="14"/>
  <c r="AI35" i="13"/>
  <c r="AH35" i="13"/>
  <c r="AG35" i="13"/>
  <c r="AF35" i="13"/>
  <c r="AE35" i="13"/>
  <c r="AD35" i="13"/>
  <c r="AC35" i="13"/>
  <c r="AB35" i="13"/>
  <c r="AA35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AI34" i="13"/>
  <c r="AH34" i="13"/>
  <c r="AG34" i="13"/>
  <c r="AF34" i="13"/>
  <c r="AE34" i="13"/>
  <c r="AD34" i="13"/>
  <c r="AC34" i="13"/>
  <c r="AB34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AI33" i="13"/>
  <c r="AH33" i="13"/>
  <c r="AG33" i="13"/>
  <c r="AF33" i="13"/>
  <c r="AE33" i="13"/>
  <c r="AD33" i="13"/>
  <c r="AC33" i="13"/>
  <c r="AB33" i="13"/>
  <c r="AA33" i="13"/>
  <c r="Z33" i="13"/>
  <c r="Y33" i="13"/>
  <c r="X33" i="13"/>
  <c r="X36" i="13" s="1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K36" i="13" s="1"/>
  <c r="J33" i="13"/>
  <c r="I33" i="13"/>
  <c r="H33" i="13"/>
  <c r="G33" i="13"/>
  <c r="F33" i="13"/>
  <c r="E33" i="13"/>
  <c r="AI32" i="13"/>
  <c r="AH32" i="13"/>
  <c r="AG32" i="13"/>
  <c r="AF32" i="13"/>
  <c r="AE32" i="13"/>
  <c r="AD32" i="13"/>
  <c r="AC32" i="13"/>
  <c r="AB32" i="13"/>
  <c r="AA32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AI31" i="13"/>
  <c r="AH31" i="13"/>
  <c r="AG31" i="13"/>
  <c r="AF31" i="13"/>
  <c r="AE31" i="13"/>
  <c r="AD31" i="13"/>
  <c r="AC31" i="13"/>
  <c r="AB31" i="13"/>
  <c r="AA31" i="13"/>
  <c r="Z31" i="13"/>
  <c r="Y31" i="13"/>
  <c r="X31" i="13"/>
  <c r="W31" i="13"/>
  <c r="V31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AI30" i="13"/>
  <c r="AH30" i="13"/>
  <c r="AG30" i="13"/>
  <c r="AF30" i="13"/>
  <c r="AE30" i="13"/>
  <c r="AD30" i="13"/>
  <c r="AC30" i="13"/>
  <c r="AB30" i="13"/>
  <c r="AA30" i="13"/>
  <c r="Z30" i="13"/>
  <c r="Y30" i="13"/>
  <c r="X30" i="13"/>
  <c r="W30" i="13"/>
  <c r="V30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AI29" i="13"/>
  <c r="AH29" i="13"/>
  <c r="AG29" i="13"/>
  <c r="AF29" i="13"/>
  <c r="AE29" i="13"/>
  <c r="AD29" i="13"/>
  <c r="AC29" i="13"/>
  <c r="AB29" i="13"/>
  <c r="AA29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AI28" i="13"/>
  <c r="AH28" i="13"/>
  <c r="AG28" i="13"/>
  <c r="AF28" i="13"/>
  <c r="AE28" i="13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AI27" i="13"/>
  <c r="AH27" i="13"/>
  <c r="AG27" i="13"/>
  <c r="AF27" i="13"/>
  <c r="AE27" i="13"/>
  <c r="AD27" i="13"/>
  <c r="AC27" i="13"/>
  <c r="AB27" i="13"/>
  <c r="AA27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AJ21" i="13"/>
  <c r="AK21" i="13" s="1"/>
  <c r="AJ20" i="13"/>
  <c r="AK20" i="13" s="1"/>
  <c r="AJ19" i="13"/>
  <c r="AK19" i="13" s="1"/>
  <c r="AJ18" i="13"/>
  <c r="AL18" i="13" s="1"/>
  <c r="AJ17" i="13"/>
  <c r="AL17" i="13" s="1"/>
  <c r="AJ16" i="13"/>
  <c r="AJ15" i="13"/>
  <c r="AL15" i="13" s="1"/>
  <c r="AJ14" i="13"/>
  <c r="AJ13" i="13"/>
  <c r="AL13" i="13" s="1"/>
  <c r="AJ12" i="13"/>
  <c r="AJ11" i="13"/>
  <c r="AK11" i="13" s="1"/>
  <c r="AI35" i="12"/>
  <c r="AH35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J35" i="12"/>
  <c r="I35" i="12"/>
  <c r="H35" i="12"/>
  <c r="G35" i="12"/>
  <c r="F35" i="12"/>
  <c r="E35" i="12"/>
  <c r="AI34" i="12"/>
  <c r="AH34" i="12"/>
  <c r="AG34" i="12"/>
  <c r="AF34" i="12"/>
  <c r="AE34" i="12"/>
  <c r="AD34" i="12"/>
  <c r="AC34" i="12"/>
  <c r="AB34" i="12"/>
  <c r="AA34" i="12"/>
  <c r="Z34" i="12"/>
  <c r="Y34" i="12"/>
  <c r="X34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J34" i="12"/>
  <c r="I34" i="12"/>
  <c r="H34" i="12"/>
  <c r="G34" i="12"/>
  <c r="F34" i="12"/>
  <c r="E34" i="12"/>
  <c r="AI33" i="12"/>
  <c r="AH33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4" i="12"/>
  <c r="J33" i="12"/>
  <c r="I33" i="12"/>
  <c r="H33" i="12"/>
  <c r="G33" i="12"/>
  <c r="F33" i="12"/>
  <c r="E33" i="12"/>
  <c r="AI32" i="12"/>
  <c r="AH32" i="12"/>
  <c r="AG32" i="12"/>
  <c r="AF32" i="12"/>
  <c r="AE32" i="12"/>
  <c r="AD32" i="12"/>
  <c r="AC32" i="12"/>
  <c r="AB32" i="12"/>
  <c r="AA32" i="12"/>
  <c r="Z32" i="12"/>
  <c r="Y32" i="12"/>
  <c r="X32" i="12"/>
  <c r="W32" i="12"/>
  <c r="V32" i="12"/>
  <c r="U32" i="12"/>
  <c r="T32" i="12"/>
  <c r="S32" i="12"/>
  <c r="R32" i="12"/>
  <c r="Q32" i="12"/>
  <c r="P32" i="12"/>
  <c r="O32" i="12"/>
  <c r="N32" i="12"/>
  <c r="M32" i="12"/>
  <c r="L32" i="12"/>
  <c r="K33" i="12"/>
  <c r="K36" i="12" s="1"/>
  <c r="J32" i="12"/>
  <c r="I32" i="12"/>
  <c r="H32" i="12"/>
  <c r="G32" i="12"/>
  <c r="F32" i="12"/>
  <c r="E32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2" i="12"/>
  <c r="J31" i="12"/>
  <c r="I31" i="12"/>
  <c r="H31" i="12"/>
  <c r="G31" i="12"/>
  <c r="F31" i="12"/>
  <c r="E31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1" i="12"/>
  <c r="J30" i="12"/>
  <c r="I30" i="12"/>
  <c r="H30" i="12"/>
  <c r="G30" i="12"/>
  <c r="F30" i="12"/>
  <c r="E30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30" i="12"/>
  <c r="J29" i="12"/>
  <c r="I29" i="12"/>
  <c r="H29" i="12"/>
  <c r="G29" i="12"/>
  <c r="F29" i="12"/>
  <c r="E29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9" i="12"/>
  <c r="J28" i="12"/>
  <c r="I28" i="12"/>
  <c r="H28" i="12"/>
  <c r="G28" i="12"/>
  <c r="F28" i="12"/>
  <c r="E28" i="12"/>
  <c r="AI27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8" i="12"/>
  <c r="J27" i="12"/>
  <c r="I27" i="12"/>
  <c r="H27" i="12"/>
  <c r="G27" i="12"/>
  <c r="F27" i="12"/>
  <c r="E27" i="12"/>
  <c r="AJ21" i="12"/>
  <c r="AK21" i="12" s="1"/>
  <c r="AJ20" i="12"/>
  <c r="AK20" i="12" s="1"/>
  <c r="AJ19" i="12"/>
  <c r="AK19" i="12" s="1"/>
  <c r="AJ18" i="12"/>
  <c r="AK18" i="12" s="1"/>
  <c r="AJ17" i="12"/>
  <c r="AJ16" i="12"/>
  <c r="AJ15" i="12"/>
  <c r="AK15" i="12" s="1"/>
  <c r="AJ14" i="12"/>
  <c r="AJ13" i="12"/>
  <c r="AJ12" i="12"/>
  <c r="AK12" i="12" s="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E35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E34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Q36" i="11" s="1"/>
  <c r="P33" i="11"/>
  <c r="O33" i="11"/>
  <c r="N33" i="11"/>
  <c r="M33" i="11"/>
  <c r="M36" i="11" s="1"/>
  <c r="L33" i="11"/>
  <c r="K33" i="11"/>
  <c r="J33" i="11"/>
  <c r="I33" i="11"/>
  <c r="H33" i="11"/>
  <c r="G33" i="11"/>
  <c r="E33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E32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E31" i="11"/>
  <c r="AI30" i="11"/>
  <c r="AI37" i="11" s="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E30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E29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E28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E27" i="11"/>
  <c r="AJ21" i="11"/>
  <c r="AK21" i="11" s="1"/>
  <c r="AJ20" i="11"/>
  <c r="AK20" i="11" s="1"/>
  <c r="AJ19" i="11"/>
  <c r="AK19" i="11" s="1"/>
  <c r="AJ18" i="11"/>
  <c r="AK18" i="11" s="1"/>
  <c r="AJ17" i="11"/>
  <c r="AJ16" i="11"/>
  <c r="AK16" i="11" s="1"/>
  <c r="AJ15" i="11"/>
  <c r="AK15" i="11" s="1"/>
  <c r="AJ14" i="11"/>
  <c r="AK14" i="11" s="1"/>
  <c r="AJ13" i="11"/>
  <c r="AJ12" i="11"/>
  <c r="AK12" i="11" s="1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AI34" i="10"/>
  <c r="AH34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T36" i="10" s="1"/>
  <c r="S34" i="10"/>
  <c r="R34" i="10"/>
  <c r="Q34" i="10"/>
  <c r="P34" i="10"/>
  <c r="O34" i="10"/>
  <c r="O36" i="10" s="1"/>
  <c r="N34" i="10"/>
  <c r="M34" i="10"/>
  <c r="L34" i="10"/>
  <c r="K34" i="10"/>
  <c r="J34" i="10"/>
  <c r="I34" i="10"/>
  <c r="H34" i="10"/>
  <c r="G34" i="10"/>
  <c r="F34" i="10"/>
  <c r="E34" i="10"/>
  <c r="AI33" i="10"/>
  <c r="AH33" i="10"/>
  <c r="AG33" i="10"/>
  <c r="AF33" i="10"/>
  <c r="AF36" i="10" s="1"/>
  <c r="AE33" i="10"/>
  <c r="AD33" i="10"/>
  <c r="AC33" i="10"/>
  <c r="AC36" i="10"/>
  <c r="AB33" i="10"/>
  <c r="AB36" i="10"/>
  <c r="AA33" i="10"/>
  <c r="Z33" i="10"/>
  <c r="Y33" i="10"/>
  <c r="Y36" i="10" s="1"/>
  <c r="X33" i="10"/>
  <c r="W33" i="10"/>
  <c r="V33" i="10"/>
  <c r="U33" i="10"/>
  <c r="U36" i="10" s="1"/>
  <c r="T33" i="10"/>
  <c r="S33" i="10"/>
  <c r="R33" i="10"/>
  <c r="Q33" i="10"/>
  <c r="Q36" i="10" s="1"/>
  <c r="P33" i="10"/>
  <c r="O33" i="10"/>
  <c r="N33" i="10"/>
  <c r="N36" i="10" s="1"/>
  <c r="M33" i="10"/>
  <c r="M36" i="10" s="1"/>
  <c r="L33" i="10"/>
  <c r="L36" i="10" s="1"/>
  <c r="K33" i="10"/>
  <c r="J33" i="10"/>
  <c r="J36" i="10"/>
  <c r="I33" i="10"/>
  <c r="I36" i="10" s="1"/>
  <c r="H33" i="10"/>
  <c r="G33" i="10"/>
  <c r="G36" i="10"/>
  <c r="F33" i="10"/>
  <c r="F36" i="10" s="1"/>
  <c r="E33" i="10"/>
  <c r="AI32" i="10"/>
  <c r="AH32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AI27" i="10"/>
  <c r="AH27" i="10"/>
  <c r="AG27" i="10"/>
  <c r="AF27" i="10"/>
  <c r="AF37" i="10" s="1"/>
  <c r="AE27" i="10"/>
  <c r="AD27" i="10"/>
  <c r="AC27" i="10"/>
  <c r="AC37" i="10" s="1"/>
  <c r="AB27" i="10"/>
  <c r="AB37" i="10"/>
  <c r="AA27" i="10"/>
  <c r="AA37" i="10" s="1"/>
  <c r="Z27" i="10"/>
  <c r="Z37" i="10" s="1"/>
  <c r="Y27" i="10"/>
  <c r="Y37" i="10" s="1"/>
  <c r="X27" i="10"/>
  <c r="W27" i="10"/>
  <c r="V27" i="10"/>
  <c r="U27" i="10"/>
  <c r="T27" i="10"/>
  <c r="S27" i="10"/>
  <c r="R27" i="10"/>
  <c r="R37" i="10"/>
  <c r="Q27" i="10"/>
  <c r="P27" i="10"/>
  <c r="P37" i="10" s="1"/>
  <c r="O27" i="10"/>
  <c r="N27" i="10"/>
  <c r="M27" i="10"/>
  <c r="L27" i="10"/>
  <c r="L37" i="10" s="1"/>
  <c r="K27" i="10"/>
  <c r="K37" i="10"/>
  <c r="J27" i="10"/>
  <c r="I27" i="10"/>
  <c r="I37" i="10" s="1"/>
  <c r="H27" i="10"/>
  <c r="H37" i="10" s="1"/>
  <c r="G27" i="10"/>
  <c r="G37" i="10"/>
  <c r="F27" i="10"/>
  <c r="F37" i="10" s="1"/>
  <c r="E27" i="10"/>
  <c r="E37" i="10"/>
  <c r="AJ21" i="10"/>
  <c r="AK21" i="10" s="1"/>
  <c r="AJ20" i="10"/>
  <c r="AK20" i="10"/>
  <c r="AJ19" i="10"/>
  <c r="AK19" i="10" s="1"/>
  <c r="AJ18" i="10"/>
  <c r="AK18" i="10" s="1"/>
  <c r="AJ17" i="10"/>
  <c r="AK17" i="10" s="1"/>
  <c r="AJ16" i="10"/>
  <c r="AK16" i="10" s="1"/>
  <c r="AJ15" i="10"/>
  <c r="AJ14" i="10"/>
  <c r="AK14" i="10" s="1"/>
  <c r="AJ13" i="10"/>
  <c r="AJ12" i="10"/>
  <c r="AK12" i="10" s="1"/>
  <c r="AJ11" i="10"/>
  <c r="AI34" i="9"/>
  <c r="AH34" i="9"/>
  <c r="AG34" i="9"/>
  <c r="AF34" i="9"/>
  <c r="AE34" i="9"/>
  <c r="AD34" i="9"/>
  <c r="AC34" i="9"/>
  <c r="AB34" i="9"/>
  <c r="AA34" i="9"/>
  <c r="Z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AI33" i="9"/>
  <c r="AH33" i="9"/>
  <c r="AG33" i="9"/>
  <c r="AF33" i="9"/>
  <c r="AE33" i="9"/>
  <c r="AD33" i="9"/>
  <c r="AC33" i="9"/>
  <c r="AB33" i="9"/>
  <c r="AA33" i="9"/>
  <c r="Z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AI32" i="9"/>
  <c r="AI35" i="9"/>
  <c r="AH32" i="9"/>
  <c r="AH35" i="9" s="1"/>
  <c r="AG32" i="9"/>
  <c r="AG35" i="9" s="1"/>
  <c r="AF32" i="9"/>
  <c r="AF35" i="9"/>
  <c r="AE32" i="9"/>
  <c r="AE35" i="9" s="1"/>
  <c r="AD32" i="9"/>
  <c r="AC32" i="9"/>
  <c r="AB32" i="9"/>
  <c r="AB35" i="9" s="1"/>
  <c r="AA32" i="9"/>
  <c r="Z32" i="9"/>
  <c r="X32" i="9"/>
  <c r="X35" i="9" s="1"/>
  <c r="W32" i="9"/>
  <c r="W35" i="9"/>
  <c r="V32" i="9"/>
  <c r="U32" i="9"/>
  <c r="U35" i="9"/>
  <c r="T32" i="9"/>
  <c r="S32" i="9"/>
  <c r="S35" i="9" s="1"/>
  <c r="R32" i="9"/>
  <c r="R35" i="9"/>
  <c r="Q32" i="9"/>
  <c r="Q35" i="9" s="1"/>
  <c r="P32" i="9"/>
  <c r="P35" i="9"/>
  <c r="O32" i="9"/>
  <c r="O35" i="9" s="1"/>
  <c r="N32" i="9"/>
  <c r="N35" i="9"/>
  <c r="M32" i="9"/>
  <c r="L32" i="9"/>
  <c r="L35" i="9"/>
  <c r="K32" i="9"/>
  <c r="K35" i="9" s="1"/>
  <c r="J32" i="9"/>
  <c r="J35" i="9"/>
  <c r="I32" i="9"/>
  <c r="I35" i="9" s="1"/>
  <c r="H32" i="9"/>
  <c r="G32" i="9"/>
  <c r="G35" i="9" s="1"/>
  <c r="F32" i="9"/>
  <c r="E32" i="9"/>
  <c r="AI31" i="9"/>
  <c r="AH31" i="9"/>
  <c r="AG31" i="9"/>
  <c r="AF31" i="9"/>
  <c r="AE31" i="9"/>
  <c r="AD31" i="9"/>
  <c r="AC31" i="9"/>
  <c r="AB31" i="9"/>
  <c r="AA31" i="9"/>
  <c r="Z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AI30" i="9"/>
  <c r="AH30" i="9"/>
  <c r="AG30" i="9"/>
  <c r="AF30" i="9"/>
  <c r="AE30" i="9"/>
  <c r="AD30" i="9"/>
  <c r="AC30" i="9"/>
  <c r="AB30" i="9"/>
  <c r="AA30" i="9"/>
  <c r="Z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AI29" i="9"/>
  <c r="AH29" i="9"/>
  <c r="AG29" i="9"/>
  <c r="AF29" i="9"/>
  <c r="AE29" i="9"/>
  <c r="AD29" i="9"/>
  <c r="AC29" i="9"/>
  <c r="AB29" i="9"/>
  <c r="AA29" i="9"/>
  <c r="Z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AI28" i="9"/>
  <c r="AH28" i="9"/>
  <c r="AG28" i="9"/>
  <c r="AG36" i="9" s="1"/>
  <c r="AG26" i="9"/>
  <c r="AF28" i="9"/>
  <c r="AE28" i="9"/>
  <c r="AD28" i="9"/>
  <c r="AC28" i="9"/>
  <c r="AC26" i="9"/>
  <c r="AC36" i="9"/>
  <c r="AB28" i="9"/>
  <c r="AA28" i="9"/>
  <c r="Z28" i="9"/>
  <c r="X28" i="9"/>
  <c r="W28" i="9"/>
  <c r="V28" i="9"/>
  <c r="U28" i="9"/>
  <c r="T28" i="9"/>
  <c r="S28" i="9"/>
  <c r="R28" i="9"/>
  <c r="Q28" i="9"/>
  <c r="Q26" i="9"/>
  <c r="Q36" i="9" s="1"/>
  <c r="P28" i="9"/>
  <c r="O28" i="9"/>
  <c r="N28" i="9"/>
  <c r="M28" i="9"/>
  <c r="M36" i="9"/>
  <c r="M26" i="9"/>
  <c r="L28" i="9"/>
  <c r="K28" i="9"/>
  <c r="J28" i="9"/>
  <c r="I28" i="9"/>
  <c r="I26" i="9"/>
  <c r="I36" i="9"/>
  <c r="H28" i="9"/>
  <c r="G28" i="9"/>
  <c r="F28" i="9"/>
  <c r="E28" i="9"/>
  <c r="AI27" i="9"/>
  <c r="AH27" i="9"/>
  <c r="AG27" i="9"/>
  <c r="AF27" i="9"/>
  <c r="AD27" i="9"/>
  <c r="AC27" i="9"/>
  <c r="AB27" i="9"/>
  <c r="AA27" i="9"/>
  <c r="Z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AI26" i="9"/>
  <c r="AI36" i="9"/>
  <c r="AH26" i="9"/>
  <c r="AF26" i="9"/>
  <c r="AF36" i="9" s="1"/>
  <c r="AE26" i="9"/>
  <c r="AE36" i="9"/>
  <c r="AD26" i="9"/>
  <c r="AD36" i="9" s="1"/>
  <c r="AB26" i="9"/>
  <c r="AA26" i="9"/>
  <c r="Z26" i="9"/>
  <c r="X26" i="9"/>
  <c r="X36" i="9"/>
  <c r="W26" i="9"/>
  <c r="W36" i="9" s="1"/>
  <c r="V26" i="9"/>
  <c r="V36" i="9"/>
  <c r="U26" i="9"/>
  <c r="U36" i="9" s="1"/>
  <c r="T26" i="9"/>
  <c r="T36" i="9"/>
  <c r="S26" i="9"/>
  <c r="S36" i="9" s="1"/>
  <c r="R26" i="9"/>
  <c r="R36" i="9"/>
  <c r="P26" i="9"/>
  <c r="P36" i="9" s="1"/>
  <c r="O26" i="9"/>
  <c r="O36" i="9"/>
  <c r="N26" i="9"/>
  <c r="N36" i="9" s="1"/>
  <c r="L26" i="9"/>
  <c r="L36" i="9" s="1"/>
  <c r="K26" i="9"/>
  <c r="K36" i="9" s="1"/>
  <c r="J26" i="9"/>
  <c r="H26" i="9"/>
  <c r="H36" i="9"/>
  <c r="G26" i="9"/>
  <c r="G36" i="9" s="1"/>
  <c r="F26" i="9"/>
  <c r="F36" i="9"/>
  <c r="E26" i="9"/>
  <c r="E36" i="9" s="1"/>
  <c r="AJ21" i="9"/>
  <c r="AK21" i="9" s="1"/>
  <c r="AJ18" i="9"/>
  <c r="AK18" i="9" s="1"/>
  <c r="AJ17" i="9"/>
  <c r="AJ16" i="9"/>
  <c r="AJ15" i="9"/>
  <c r="AK15" i="9" s="1"/>
  <c r="AJ14" i="9"/>
  <c r="AJ13" i="9"/>
  <c r="AK13" i="9" s="1"/>
  <c r="AJ11" i="9"/>
  <c r="AH34" i="8"/>
  <c r="AG34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AH33" i="8"/>
  <c r="AG33" i="8"/>
  <c r="AF33" i="8"/>
  <c r="AF35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M35" i="8"/>
  <c r="L33" i="8"/>
  <c r="K33" i="8"/>
  <c r="J33" i="8"/>
  <c r="I33" i="8"/>
  <c r="H33" i="8"/>
  <c r="G33" i="8"/>
  <c r="F33" i="8"/>
  <c r="E33" i="8"/>
  <c r="AH32" i="8"/>
  <c r="AH35" i="8"/>
  <c r="AG32" i="8"/>
  <c r="AG35" i="8" s="1"/>
  <c r="AF32" i="8"/>
  <c r="AE32" i="8"/>
  <c r="AE35" i="8"/>
  <c r="AD32" i="8"/>
  <c r="AC32" i="8"/>
  <c r="AC35" i="8"/>
  <c r="AB32" i="8"/>
  <c r="AB35" i="8" s="1"/>
  <c r="AA32" i="8"/>
  <c r="AA35" i="8"/>
  <c r="Z32" i="8"/>
  <c r="Z35" i="8" s="1"/>
  <c r="Y32" i="8"/>
  <c r="Y35" i="8"/>
  <c r="X32" i="8"/>
  <c r="X35" i="8" s="1"/>
  <c r="W32" i="8"/>
  <c r="W35" i="8"/>
  <c r="V32" i="8"/>
  <c r="V35" i="8" s="1"/>
  <c r="U32" i="8"/>
  <c r="U35" i="8"/>
  <c r="T32" i="8"/>
  <c r="T35" i="8" s="1"/>
  <c r="S32" i="8"/>
  <c r="S35" i="8"/>
  <c r="R32" i="8"/>
  <c r="R35" i="8" s="1"/>
  <c r="Q32" i="8"/>
  <c r="P32" i="8"/>
  <c r="P35" i="8"/>
  <c r="O32" i="8"/>
  <c r="O35" i="8" s="1"/>
  <c r="N32" i="8"/>
  <c r="N35" i="8"/>
  <c r="M32" i="8"/>
  <c r="L32" i="8"/>
  <c r="L35" i="8"/>
  <c r="K32" i="8"/>
  <c r="K35" i="8" s="1"/>
  <c r="J32" i="8"/>
  <c r="I32" i="8"/>
  <c r="I35" i="8"/>
  <c r="H32" i="8"/>
  <c r="G32" i="8"/>
  <c r="G35" i="8" s="1"/>
  <c r="F32" i="8"/>
  <c r="E32" i="8"/>
  <c r="E35" i="8" s="1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O36" i="8"/>
  <c r="N29" i="8"/>
  <c r="M29" i="8"/>
  <c r="L29" i="8"/>
  <c r="K29" i="8"/>
  <c r="J29" i="8"/>
  <c r="I29" i="8"/>
  <c r="H29" i="8"/>
  <c r="G29" i="8"/>
  <c r="F29" i="8"/>
  <c r="E29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L36" i="8"/>
  <c r="K28" i="8"/>
  <c r="J28" i="8"/>
  <c r="I28" i="8"/>
  <c r="H28" i="8"/>
  <c r="G28" i="8"/>
  <c r="F28" i="8"/>
  <c r="E28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AH26" i="8"/>
  <c r="AH36" i="8"/>
  <c r="AG26" i="8"/>
  <c r="AG36" i="8" s="1"/>
  <c r="AF26" i="8"/>
  <c r="AF36" i="8"/>
  <c r="AE26" i="8"/>
  <c r="AE36" i="8" s="1"/>
  <c r="AD26" i="8"/>
  <c r="AD36" i="8"/>
  <c r="AC26" i="8"/>
  <c r="AC36" i="8" s="1"/>
  <c r="AB26" i="8"/>
  <c r="AB36" i="8"/>
  <c r="AA26" i="8"/>
  <c r="AA36" i="8" s="1"/>
  <c r="Z26" i="8"/>
  <c r="Z36" i="8"/>
  <c r="Y26" i="8"/>
  <c r="Y36" i="8" s="1"/>
  <c r="X26" i="8"/>
  <c r="X36" i="8"/>
  <c r="W26" i="8"/>
  <c r="V26" i="8"/>
  <c r="V36" i="8" s="1"/>
  <c r="U26" i="8"/>
  <c r="U36" i="8"/>
  <c r="T26" i="8"/>
  <c r="T36" i="8" s="1"/>
  <c r="S26" i="8"/>
  <c r="S36" i="8"/>
  <c r="R26" i="8"/>
  <c r="R36" i="8" s="1"/>
  <c r="Q26" i="8"/>
  <c r="P26" i="8"/>
  <c r="P36" i="8" s="1"/>
  <c r="O26" i="8"/>
  <c r="N26" i="8"/>
  <c r="N36" i="8"/>
  <c r="M26" i="8"/>
  <c r="M36" i="8" s="1"/>
  <c r="L26" i="8"/>
  <c r="K26" i="8"/>
  <c r="J26" i="8"/>
  <c r="I26" i="8"/>
  <c r="I36" i="8" s="1"/>
  <c r="H26" i="8"/>
  <c r="H36" i="8" s="1"/>
  <c r="G26" i="8"/>
  <c r="G36" i="8" s="1"/>
  <c r="F26" i="8"/>
  <c r="E26" i="8"/>
  <c r="E36" i="8" s="1"/>
  <c r="AJ21" i="8"/>
  <c r="AK21" i="8"/>
  <c r="AJ20" i="8"/>
  <c r="AK20" i="8" s="1"/>
  <c r="AJ19" i="8"/>
  <c r="AK19" i="8"/>
  <c r="AK17" i="8"/>
  <c r="AJ16" i="8"/>
  <c r="AK16" i="8"/>
  <c r="AJ14" i="8"/>
  <c r="AJ13" i="8"/>
  <c r="AJ12" i="8"/>
  <c r="AJ11" i="8"/>
  <c r="AK11" i="8"/>
  <c r="G17" i="1"/>
  <c r="AI11" i="2"/>
  <c r="AK11" i="2" s="1"/>
  <c r="AJ11" i="2"/>
  <c r="AL11" i="2" s="1"/>
  <c r="AI12" i="2"/>
  <c r="AK12" i="2" s="1"/>
  <c r="AJ12" i="2"/>
  <c r="AL12" i="2" s="1"/>
  <c r="AI13" i="2"/>
  <c r="AK13" i="2" s="1"/>
  <c r="AJ13" i="2"/>
  <c r="AL13" i="2" s="1"/>
  <c r="AI14" i="2"/>
  <c r="AK14" i="2" s="1"/>
  <c r="AJ14" i="2"/>
  <c r="AL14" i="2" s="1"/>
  <c r="AI15" i="2"/>
  <c r="AK15" i="2" s="1"/>
  <c r="AJ15" i="2"/>
  <c r="AL15" i="2" s="1"/>
  <c r="AI16" i="2"/>
  <c r="AK16" i="2" s="1"/>
  <c r="AJ16" i="2"/>
  <c r="AL16" i="2" s="1"/>
  <c r="AI17" i="2"/>
  <c r="AK17" i="2" s="1"/>
  <c r="AJ17" i="2"/>
  <c r="AL17" i="2" s="1"/>
  <c r="AI18" i="2"/>
  <c r="AK18" i="2" s="1"/>
  <c r="AJ18" i="2"/>
  <c r="AL18" i="2" s="1"/>
  <c r="AI19" i="2"/>
  <c r="AK19" i="2" s="1"/>
  <c r="AJ19" i="2"/>
  <c r="AL19" i="2" s="1"/>
  <c r="AI20" i="2"/>
  <c r="AK20" i="2" s="1"/>
  <c r="AJ20" i="2"/>
  <c r="AL20" i="2" s="1"/>
  <c r="AI21" i="2"/>
  <c r="AK21" i="2" s="1"/>
  <c r="AJ21" i="2"/>
  <c r="AL21" i="2" s="1"/>
  <c r="AI22" i="2"/>
  <c r="AK22" i="2" s="1"/>
  <c r="AJ22" i="2"/>
  <c r="AL22" i="2" s="1"/>
  <c r="AI23" i="2"/>
  <c r="AK23" i="2" s="1"/>
  <c r="AJ23" i="2"/>
  <c r="AL23" i="2" s="1"/>
  <c r="AI24" i="2"/>
  <c r="AK24" i="2" s="1"/>
  <c r="AJ24" i="2"/>
  <c r="AL24" i="2" s="1"/>
  <c r="AI25" i="2"/>
  <c r="AK25" i="2" s="1"/>
  <c r="AJ25" i="2"/>
  <c r="AL25" i="2" s="1"/>
  <c r="AI26" i="2"/>
  <c r="AK26" i="2" s="1"/>
  <c r="AJ26" i="2"/>
  <c r="AL26" i="2" s="1"/>
  <c r="AI27" i="2"/>
  <c r="AK27" i="2" s="1"/>
  <c r="AJ27" i="2"/>
  <c r="AL27" i="2" s="1"/>
  <c r="AI28" i="2"/>
  <c r="AK28" i="2" s="1"/>
  <c r="AJ28" i="2"/>
  <c r="AL28" i="2" s="1"/>
  <c r="AI29" i="2"/>
  <c r="AK29" i="2" s="1"/>
  <c r="AJ29" i="2"/>
  <c r="AL29" i="2" s="1"/>
  <c r="AI30" i="2"/>
  <c r="AK30" i="2" s="1"/>
  <c r="AJ30" i="2"/>
  <c r="AL30" i="2" s="1"/>
  <c r="AI31" i="2"/>
  <c r="AK31" i="2" s="1"/>
  <c r="AJ31" i="2"/>
  <c r="AL31" i="2" s="1"/>
  <c r="AI32" i="2"/>
  <c r="AK32" i="2" s="1"/>
  <c r="AJ32" i="2"/>
  <c r="AL32" i="2" s="1"/>
  <c r="AI33" i="2"/>
  <c r="AK33" i="2" s="1"/>
  <c r="AJ33" i="2"/>
  <c r="AL33" i="2" s="1"/>
  <c r="AI34" i="2"/>
  <c r="AK34" i="2" s="1"/>
  <c r="AJ34" i="2"/>
  <c r="AL34" i="2" s="1"/>
  <c r="AI35" i="2"/>
  <c r="AK35" i="2" s="1"/>
  <c r="AJ35" i="2"/>
  <c r="AL35" i="2" s="1"/>
  <c r="AI36" i="2"/>
  <c r="AK36" i="2" s="1"/>
  <c r="AJ36" i="2"/>
  <c r="AL36" i="2" s="1"/>
  <c r="AI37" i="2"/>
  <c r="AK37" i="2" s="1"/>
  <c r="AJ37" i="2"/>
  <c r="AL37" i="2" s="1"/>
  <c r="AI38" i="2"/>
  <c r="AK38" i="2" s="1"/>
  <c r="AJ38" i="2"/>
  <c r="AL38" i="2" s="1"/>
  <c r="AI39" i="2"/>
  <c r="AK39" i="2" s="1"/>
  <c r="AJ39" i="2"/>
  <c r="AL39" i="2" s="1"/>
  <c r="AI40" i="2"/>
  <c r="AK40" i="2" s="1"/>
  <c r="AJ40" i="2"/>
  <c r="AL40" i="2" s="1"/>
  <c r="AI41" i="2"/>
  <c r="AK41" i="2" s="1"/>
  <c r="AJ41" i="2"/>
  <c r="AL41" i="2" s="1"/>
  <c r="AI42" i="2"/>
  <c r="AK42" i="2" s="1"/>
  <c r="AJ42" i="2"/>
  <c r="AL42" i="2" s="1"/>
  <c r="AI43" i="2"/>
  <c r="AK43" i="2" s="1"/>
  <c r="AJ43" i="2"/>
  <c r="AL43" i="2" s="1"/>
  <c r="AI44" i="2"/>
  <c r="AK44" i="2" s="1"/>
  <c r="AJ44" i="2"/>
  <c r="AL44" i="2" s="1"/>
  <c r="AI45" i="2"/>
  <c r="AK45" i="2" s="1"/>
  <c r="AJ45" i="2"/>
  <c r="AL45" i="2" s="1"/>
  <c r="AI46" i="2"/>
  <c r="AK46" i="2" s="1"/>
  <c r="AJ46" i="2"/>
  <c r="AL46" i="2" s="1"/>
  <c r="AI47" i="2"/>
  <c r="AK47" i="2" s="1"/>
  <c r="AJ47" i="2"/>
  <c r="AL47" i="2" s="1"/>
  <c r="AI48" i="2"/>
  <c r="AK48" i="2" s="1"/>
  <c r="AJ48" i="2"/>
  <c r="AL48" i="2" s="1"/>
  <c r="AI49" i="2"/>
  <c r="AK49" i="2" s="1"/>
  <c r="AJ49" i="2"/>
  <c r="AL49" i="2" s="1"/>
  <c r="AI50" i="2"/>
  <c r="AK50" i="2" s="1"/>
  <c r="AJ50" i="2"/>
  <c r="AL50" i="2" s="1"/>
  <c r="AI51" i="2"/>
  <c r="AK51" i="2" s="1"/>
  <c r="AJ51" i="2"/>
  <c r="AL51" i="2" s="1"/>
  <c r="AI52" i="2"/>
  <c r="AK52" i="2" s="1"/>
  <c r="AJ52" i="2"/>
  <c r="AL52" i="2" s="1"/>
  <c r="AI53" i="2"/>
  <c r="AK53" i="2" s="1"/>
  <c r="AJ53" i="2"/>
  <c r="AL53" i="2" s="1"/>
  <c r="AI54" i="2"/>
  <c r="AK54" i="2" s="1"/>
  <c r="AJ54" i="2"/>
  <c r="AL54" i="2" s="1"/>
  <c r="AI55" i="2"/>
  <c r="AK55" i="2" s="1"/>
  <c r="AJ55" i="2"/>
  <c r="AL55" i="2" s="1"/>
  <c r="AI56" i="2"/>
  <c r="AK56" i="2" s="1"/>
  <c r="AJ56" i="2"/>
  <c r="AL56" i="2" s="1"/>
  <c r="AI57" i="2"/>
  <c r="AK57" i="2" s="1"/>
  <c r="AJ57" i="2"/>
  <c r="AL57" i="2" s="1"/>
  <c r="AI58" i="2"/>
  <c r="AK58" i="2" s="1"/>
  <c r="AJ58" i="2"/>
  <c r="AL58" i="2" s="1"/>
  <c r="AI59" i="2"/>
  <c r="AK59" i="2" s="1"/>
  <c r="AJ59" i="2"/>
  <c r="AL59" i="2" s="1"/>
  <c r="AI60" i="2"/>
  <c r="AK60" i="2" s="1"/>
  <c r="AJ60" i="2"/>
  <c r="AL60" i="2" s="1"/>
  <c r="AI61" i="2"/>
  <c r="AK61" i="2" s="1"/>
  <c r="AJ61" i="2"/>
  <c r="AL61" i="2" s="1"/>
  <c r="AI62" i="2"/>
  <c r="AK62" i="2" s="1"/>
  <c r="AJ62" i="2"/>
  <c r="AL62" i="2" s="1"/>
  <c r="AI63" i="2"/>
  <c r="AK63" i="2" s="1"/>
  <c r="AJ63" i="2"/>
  <c r="AL63" i="2" s="1"/>
  <c r="AI64" i="2"/>
  <c r="AK64" i="2" s="1"/>
  <c r="AJ64" i="2"/>
  <c r="AL64" i="2" s="1"/>
  <c r="AI65" i="2"/>
  <c r="AK65" i="2" s="1"/>
  <c r="AJ65" i="2"/>
  <c r="AL65" i="2" s="1"/>
  <c r="AI66" i="2"/>
  <c r="AK66" i="2" s="1"/>
  <c r="AJ66" i="2"/>
  <c r="AL66" i="2" s="1"/>
  <c r="AI67" i="2"/>
  <c r="AK67" i="2" s="1"/>
  <c r="AJ67" i="2"/>
  <c r="AL67" i="2" s="1"/>
  <c r="AI68" i="2"/>
  <c r="AK68" i="2" s="1"/>
  <c r="AJ68" i="2"/>
  <c r="AL68" i="2" s="1"/>
  <c r="AI69" i="2"/>
  <c r="AK69" i="2" s="1"/>
  <c r="AJ69" i="2"/>
  <c r="AL69" i="2" s="1"/>
  <c r="AI70" i="2"/>
  <c r="AK70" i="2" s="1"/>
  <c r="AJ70" i="2"/>
  <c r="AL70" i="2" s="1"/>
  <c r="AI71" i="2"/>
  <c r="AK71" i="2" s="1"/>
  <c r="AJ71" i="2"/>
  <c r="AL71" i="2" s="1"/>
  <c r="AI72" i="2"/>
  <c r="AK72" i="2" s="1"/>
  <c r="AJ72" i="2"/>
  <c r="AL72" i="2" s="1"/>
  <c r="AI73" i="2"/>
  <c r="AK73" i="2" s="1"/>
  <c r="AJ73" i="2"/>
  <c r="AL73" i="2" s="1"/>
  <c r="AI74" i="2"/>
  <c r="AK74" i="2" s="1"/>
  <c r="AJ74" i="2"/>
  <c r="AL74" i="2" s="1"/>
  <c r="AI75" i="2"/>
  <c r="AK75" i="2" s="1"/>
  <c r="AJ75" i="2"/>
  <c r="AL75" i="2" s="1"/>
  <c r="AI76" i="2"/>
  <c r="AK76" i="2" s="1"/>
  <c r="AJ76" i="2"/>
  <c r="AL76" i="2" s="1"/>
  <c r="AI77" i="2"/>
  <c r="AK77" i="2" s="1"/>
  <c r="AJ77" i="2"/>
  <c r="AL77" i="2" s="1"/>
  <c r="AI78" i="2"/>
  <c r="AK78" i="2" s="1"/>
  <c r="AJ78" i="2"/>
  <c r="AL78" i="2" s="1"/>
  <c r="AI79" i="2"/>
  <c r="AK79" i="2" s="1"/>
  <c r="AJ79" i="2"/>
  <c r="AL79" i="2" s="1"/>
  <c r="AI80" i="2"/>
  <c r="AK80" i="2" s="1"/>
  <c r="AJ80" i="2"/>
  <c r="AL80" i="2" s="1"/>
  <c r="AI81" i="2"/>
  <c r="AK81" i="2" s="1"/>
  <c r="AJ81" i="2"/>
  <c r="AL81" i="2" s="1"/>
  <c r="AI82" i="2"/>
  <c r="AK82" i="2" s="1"/>
  <c r="AJ82" i="2"/>
  <c r="AL82" i="2" s="1"/>
  <c r="AI83" i="2"/>
  <c r="AK83" i="2" s="1"/>
  <c r="AJ83" i="2"/>
  <c r="AL83" i="2" s="1"/>
  <c r="AI84" i="2"/>
  <c r="AK84" i="2" s="1"/>
  <c r="AJ84" i="2"/>
  <c r="AL84" i="2" s="1"/>
  <c r="AI85" i="2"/>
  <c r="AK85" i="2" s="1"/>
  <c r="AJ85" i="2"/>
  <c r="AL85" i="2" s="1"/>
  <c r="AI86" i="2"/>
  <c r="AK86" i="2" s="1"/>
  <c r="AJ86" i="2"/>
  <c r="AL86" i="2" s="1"/>
  <c r="AI87" i="2"/>
  <c r="AK87" i="2" s="1"/>
  <c r="AJ87" i="2"/>
  <c r="AL87" i="2" s="1"/>
  <c r="AI88" i="2"/>
  <c r="AK88" i="2" s="1"/>
  <c r="AJ88" i="2"/>
  <c r="AL88" i="2" s="1"/>
  <c r="AI89" i="2"/>
  <c r="AK89" i="2" s="1"/>
  <c r="AJ89" i="2"/>
  <c r="AL89" i="2" s="1"/>
  <c r="AI90" i="2"/>
  <c r="AK90" i="2" s="1"/>
  <c r="AJ90" i="2"/>
  <c r="AL90" i="2" s="1"/>
  <c r="AI91" i="2"/>
  <c r="AK91" i="2" s="1"/>
  <c r="AJ91" i="2"/>
  <c r="AL91" i="2" s="1"/>
  <c r="AI92" i="2"/>
  <c r="AK92" i="2" s="1"/>
  <c r="AJ92" i="2"/>
  <c r="AL92" i="2" s="1"/>
  <c r="AI93" i="2"/>
  <c r="AK93" i="2" s="1"/>
  <c r="AJ93" i="2"/>
  <c r="AL93" i="2" s="1"/>
  <c r="AI94" i="2"/>
  <c r="AK94" i="2" s="1"/>
  <c r="AJ94" i="2"/>
  <c r="AL94" i="2" s="1"/>
  <c r="AI95" i="2"/>
  <c r="AK95" i="2" s="1"/>
  <c r="AJ95" i="2"/>
  <c r="AL95" i="2" s="1"/>
  <c r="AI96" i="2"/>
  <c r="AK96" i="2" s="1"/>
  <c r="AJ96" i="2"/>
  <c r="AL96" i="2" s="1"/>
  <c r="AI97" i="2"/>
  <c r="AK97" i="2" s="1"/>
  <c r="AJ97" i="2"/>
  <c r="AL97" i="2" s="1"/>
  <c r="AI98" i="2"/>
  <c r="AK98" i="2" s="1"/>
  <c r="AJ98" i="2"/>
  <c r="AL98" i="2" s="1"/>
  <c r="AI99" i="2"/>
  <c r="AK99" i="2" s="1"/>
  <c r="AJ99" i="2"/>
  <c r="AL99" i="2" s="1"/>
  <c r="AI100" i="2"/>
  <c r="AK100" i="2" s="1"/>
  <c r="AJ100" i="2"/>
  <c r="AL100" i="2" s="1"/>
  <c r="AI101" i="2"/>
  <c r="AK101" i="2" s="1"/>
  <c r="AJ101" i="2"/>
  <c r="AL101" i="2" s="1"/>
  <c r="AI102" i="2"/>
  <c r="AK102" i="2" s="1"/>
  <c r="AJ102" i="2"/>
  <c r="AL102" i="2" s="1"/>
  <c r="AI103" i="2"/>
  <c r="AK103" i="2" s="1"/>
  <c r="AJ103" i="2"/>
  <c r="AL103" i="2" s="1"/>
  <c r="AI104" i="2"/>
  <c r="AK104" i="2" s="1"/>
  <c r="AJ104" i="2"/>
  <c r="AL104" i="2" s="1"/>
  <c r="AI105" i="2"/>
  <c r="AK105" i="2" s="1"/>
  <c r="AJ105" i="2"/>
  <c r="AL105" i="2" s="1"/>
  <c r="AI106" i="2"/>
  <c r="AK106" i="2" s="1"/>
  <c r="AJ106" i="2"/>
  <c r="AL106" i="2" s="1"/>
  <c r="AI107" i="2"/>
  <c r="AK107" i="2" s="1"/>
  <c r="AJ107" i="2"/>
  <c r="AL107" i="2" s="1"/>
  <c r="AI108" i="2"/>
  <c r="AK108" i="2" s="1"/>
  <c r="AJ108" i="2"/>
  <c r="AL108" i="2" s="1"/>
  <c r="AI109" i="2"/>
  <c r="AK109" i="2" s="1"/>
  <c r="AJ109" i="2"/>
  <c r="AL109" i="2" s="1"/>
  <c r="AI110" i="2"/>
  <c r="AK110" i="2" s="1"/>
  <c r="AJ110" i="2"/>
  <c r="AL110" i="2" s="1"/>
  <c r="AI111" i="2"/>
  <c r="AK111" i="2" s="1"/>
  <c r="AJ111" i="2"/>
  <c r="AL111" i="2" s="1"/>
  <c r="AI112" i="2"/>
  <c r="AK112" i="2" s="1"/>
  <c r="AJ112" i="2"/>
  <c r="AL112" i="2" s="1"/>
  <c r="AI113" i="2"/>
  <c r="AK113" i="2" s="1"/>
  <c r="AJ113" i="2"/>
  <c r="AL113" i="2" s="1"/>
  <c r="AI114" i="2"/>
  <c r="AK114" i="2" s="1"/>
  <c r="AJ114" i="2"/>
  <c r="AL114" i="2" s="1"/>
  <c r="AI115" i="2"/>
  <c r="AK115" i="2" s="1"/>
  <c r="AJ115" i="2"/>
  <c r="AL115" i="2" s="1"/>
  <c r="AI116" i="2"/>
  <c r="AK116" i="2" s="1"/>
  <c r="AJ116" i="2"/>
  <c r="AL116" i="2" s="1"/>
  <c r="AI117" i="2"/>
  <c r="AK117" i="2" s="1"/>
  <c r="AJ117" i="2"/>
  <c r="AL117" i="2" s="1"/>
  <c r="AI118" i="2"/>
  <c r="AK118" i="2" s="1"/>
  <c r="AJ118" i="2"/>
  <c r="AL118" i="2" s="1"/>
  <c r="AI119" i="2"/>
  <c r="AK119" i="2" s="1"/>
  <c r="AJ119" i="2"/>
  <c r="AL119" i="2" s="1"/>
  <c r="AI120" i="2"/>
  <c r="AK120" i="2" s="1"/>
  <c r="AJ120" i="2"/>
  <c r="AL120" i="2" s="1"/>
  <c r="AI121" i="2"/>
  <c r="AK121" i="2" s="1"/>
  <c r="AJ121" i="2"/>
  <c r="AL121" i="2" s="1"/>
  <c r="AI122" i="2"/>
  <c r="AK122" i="2" s="1"/>
  <c r="AJ122" i="2"/>
  <c r="AL122" i="2" s="1"/>
  <c r="AI123" i="2"/>
  <c r="AK123" i="2" s="1"/>
  <c r="AJ123" i="2"/>
  <c r="AL123" i="2" s="1"/>
  <c r="AI124" i="2"/>
  <c r="AK124" i="2" s="1"/>
  <c r="AJ124" i="2"/>
  <c r="AL124" i="2" s="1"/>
  <c r="AI125" i="2"/>
  <c r="AK125" i="2" s="1"/>
  <c r="AJ125" i="2"/>
  <c r="AL125" i="2" s="1"/>
  <c r="AI126" i="2"/>
  <c r="AK126" i="2" s="1"/>
  <c r="AJ126" i="2"/>
  <c r="AL126" i="2" s="1"/>
  <c r="AI127" i="2"/>
  <c r="AK127" i="2" s="1"/>
  <c r="AJ127" i="2"/>
  <c r="AL127" i="2" s="1"/>
  <c r="AI128" i="2"/>
  <c r="AK128" i="2" s="1"/>
  <c r="AJ128" i="2"/>
  <c r="AL128" i="2" s="1"/>
  <c r="AI129" i="2"/>
  <c r="AK129" i="2" s="1"/>
  <c r="AJ129" i="2"/>
  <c r="AL129" i="2" s="1"/>
  <c r="AI130" i="2"/>
  <c r="AK130" i="2" s="1"/>
  <c r="AJ130" i="2"/>
  <c r="AL130" i="2" s="1"/>
  <c r="AI131" i="2"/>
  <c r="AK131" i="2" s="1"/>
  <c r="AJ131" i="2"/>
  <c r="AL131" i="2" s="1"/>
  <c r="AI132" i="2"/>
  <c r="AK132" i="2" s="1"/>
  <c r="AJ132" i="2"/>
  <c r="AL132" i="2" s="1"/>
  <c r="AI133" i="2"/>
  <c r="AK133" i="2" s="1"/>
  <c r="AJ133" i="2"/>
  <c r="AL133" i="2" s="1"/>
  <c r="AI134" i="2"/>
  <c r="AK134" i="2" s="1"/>
  <c r="AJ134" i="2"/>
  <c r="AL134" i="2" s="1"/>
  <c r="AI135" i="2"/>
  <c r="AK135" i="2" s="1"/>
  <c r="AJ135" i="2"/>
  <c r="AL135" i="2" s="1"/>
  <c r="AI136" i="2"/>
  <c r="AK136" i="2" s="1"/>
  <c r="AJ136" i="2"/>
  <c r="AL136" i="2" s="1"/>
  <c r="AI137" i="2"/>
  <c r="AK137" i="2" s="1"/>
  <c r="AJ137" i="2"/>
  <c r="AL137" i="2" s="1"/>
  <c r="AI138" i="2"/>
  <c r="AK138" i="2" s="1"/>
  <c r="AJ138" i="2"/>
  <c r="AL138" i="2" s="1"/>
  <c r="AI139" i="2"/>
  <c r="AK139" i="2" s="1"/>
  <c r="AJ139" i="2"/>
  <c r="AL139" i="2" s="1"/>
  <c r="AI140" i="2"/>
  <c r="AK140" i="2" s="1"/>
  <c r="AJ140" i="2"/>
  <c r="AL140" i="2" s="1"/>
  <c r="AI141" i="2"/>
  <c r="AK141" i="2" s="1"/>
  <c r="AJ141" i="2"/>
  <c r="AL141" i="2" s="1"/>
  <c r="AI142" i="2"/>
  <c r="AK142" i="2" s="1"/>
  <c r="AJ142" i="2"/>
  <c r="AL142" i="2" s="1"/>
  <c r="AI143" i="2"/>
  <c r="AK143" i="2" s="1"/>
  <c r="AJ143" i="2"/>
  <c r="AL143" i="2" s="1"/>
  <c r="AI144" i="2"/>
  <c r="AK144" i="2" s="1"/>
  <c r="AJ144" i="2"/>
  <c r="AL144" i="2" s="1"/>
  <c r="AI145" i="2"/>
  <c r="AK145" i="2" s="1"/>
  <c r="AJ145" i="2"/>
  <c r="AL145" i="2" s="1"/>
  <c r="AI146" i="2"/>
  <c r="AK146" i="2" s="1"/>
  <c r="AJ146" i="2"/>
  <c r="AL146" i="2" s="1"/>
  <c r="AI147" i="2"/>
  <c r="AK147" i="2" s="1"/>
  <c r="AJ147" i="2"/>
  <c r="AL147" i="2" s="1"/>
  <c r="AI148" i="2"/>
  <c r="AK148" i="2" s="1"/>
  <c r="AJ148" i="2"/>
  <c r="AL148" i="2" s="1"/>
  <c r="AI149" i="2"/>
  <c r="AK149" i="2" s="1"/>
  <c r="AJ149" i="2"/>
  <c r="AL149" i="2" s="1"/>
  <c r="AI150" i="2"/>
  <c r="AK150" i="2" s="1"/>
  <c r="AJ150" i="2"/>
  <c r="AL150" i="2" s="1"/>
  <c r="AI151" i="2"/>
  <c r="AK151" i="2" s="1"/>
  <c r="AJ151" i="2"/>
  <c r="AL151" i="2" s="1"/>
  <c r="AI152" i="2"/>
  <c r="AK152" i="2" s="1"/>
  <c r="AJ152" i="2"/>
  <c r="AL152" i="2" s="1"/>
  <c r="AI153" i="2"/>
  <c r="AK153" i="2" s="1"/>
  <c r="AJ153" i="2"/>
  <c r="AL153" i="2" s="1"/>
  <c r="AI154" i="2"/>
  <c r="AK154" i="2" s="1"/>
  <c r="AJ154" i="2"/>
  <c r="AL154" i="2" s="1"/>
  <c r="AI155" i="2"/>
  <c r="AK155" i="2" s="1"/>
  <c r="AJ155" i="2"/>
  <c r="AL155" i="2" s="1"/>
  <c r="AI156" i="2"/>
  <c r="AK156" i="2" s="1"/>
  <c r="AJ156" i="2"/>
  <c r="AL156" i="2" s="1"/>
  <c r="AI157" i="2"/>
  <c r="AK157" i="2" s="1"/>
  <c r="AJ157" i="2"/>
  <c r="AL157" i="2" s="1"/>
  <c r="AI158" i="2"/>
  <c r="AK158" i="2" s="1"/>
  <c r="AJ158" i="2"/>
  <c r="AL158" i="2" s="1"/>
  <c r="AI159" i="2"/>
  <c r="AK159" i="2" s="1"/>
  <c r="AJ159" i="2"/>
  <c r="AL159" i="2" s="1"/>
  <c r="AI160" i="2"/>
  <c r="AK160" i="2" s="1"/>
  <c r="AJ160" i="2"/>
  <c r="AL160" i="2" s="1"/>
  <c r="AI161" i="2"/>
  <c r="AK161" i="2" s="1"/>
  <c r="AJ161" i="2"/>
  <c r="AL161" i="2" s="1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Z36" i="10"/>
  <c r="AL13" i="6"/>
  <c r="AL13" i="7" s="1"/>
  <c r="AL13" i="8" s="1"/>
  <c r="AL13" i="9" s="1"/>
  <c r="AL16" i="6"/>
  <c r="AL16" i="7" s="1"/>
  <c r="AL16" i="8" s="1"/>
  <c r="AL16" i="9" s="1"/>
  <c r="AL14" i="6"/>
  <c r="AL14" i="7" s="1"/>
  <c r="H36" i="7"/>
  <c r="AL11" i="6"/>
  <c r="AL11" i="7" s="1"/>
  <c r="AL11" i="8" s="1"/>
  <c r="AL11" i="9" s="1"/>
  <c r="AL11" i="10" s="1"/>
  <c r="AL11" i="11" s="1"/>
  <c r="M36" i="7"/>
  <c r="AD35" i="8"/>
  <c r="E36" i="7"/>
  <c r="M35" i="6"/>
  <c r="AE35" i="6"/>
  <c r="W36" i="6"/>
  <c r="AH36" i="6"/>
  <c r="AL17" i="6"/>
  <c r="AL17" i="7" s="1"/>
  <c r="AL17" i="8" s="1"/>
  <c r="AK12" i="6"/>
  <c r="R35" i="6"/>
  <c r="AI40" i="6"/>
  <c r="N35" i="6"/>
  <c r="AI39" i="6"/>
  <c r="AB35" i="6"/>
  <c r="F35" i="6"/>
  <c r="V36" i="6"/>
  <c r="AF35" i="6"/>
  <c r="Z35" i="6"/>
  <c r="X35" i="6"/>
  <c r="J35" i="6"/>
  <c r="F36" i="6"/>
  <c r="E36" i="6"/>
  <c r="E35" i="6"/>
  <c r="AA36" i="6"/>
  <c r="U36" i="6"/>
  <c r="S36" i="6"/>
  <c r="M36" i="6"/>
  <c r="K36" i="6"/>
  <c r="AD37" i="6"/>
  <c r="Z36" i="6"/>
  <c r="P36" i="6"/>
  <c r="N36" i="6"/>
  <c r="V35" i="6"/>
  <c r="T35" i="6"/>
  <c r="P35" i="6"/>
  <c r="L35" i="6"/>
  <c r="H35" i="6"/>
  <c r="AH35" i="6"/>
  <c r="AA35" i="6"/>
  <c r="U35" i="6"/>
  <c r="S35" i="6"/>
  <c r="Q35" i="6"/>
  <c r="O35" i="6"/>
  <c r="K35" i="6"/>
  <c r="I35" i="6"/>
  <c r="G35" i="6"/>
  <c r="AC35" i="6"/>
  <c r="Y35" i="6"/>
  <c r="X36" i="6"/>
  <c r="T36" i="6"/>
  <c r="R36" i="6"/>
  <c r="L36" i="6"/>
  <c r="J36" i="6"/>
  <c r="H36" i="6"/>
  <c r="AF36" i="6"/>
  <c r="AB36" i="6"/>
  <c r="Q36" i="6"/>
  <c r="O36" i="6"/>
  <c r="I36" i="6"/>
  <c r="G36" i="6"/>
  <c r="AE36" i="6"/>
  <c r="AC36" i="6"/>
  <c r="Y36" i="6"/>
  <c r="AK18" i="6"/>
  <c r="M35" i="9"/>
  <c r="N36" i="7"/>
  <c r="R36" i="7"/>
  <c r="AA35" i="7"/>
  <c r="Z35" i="7"/>
  <c r="Z36" i="7"/>
  <c r="AC35" i="7"/>
  <c r="AB36" i="7"/>
  <c r="AA36" i="7"/>
  <c r="AG36" i="7"/>
  <c r="AG35" i="7"/>
  <c r="F36" i="8"/>
  <c r="F35" i="8"/>
  <c r="Q35" i="8"/>
  <c r="K36" i="8"/>
  <c r="W36" i="8"/>
  <c r="Q36" i="8"/>
  <c r="AI36" i="7"/>
  <c r="T35" i="9"/>
  <c r="E35" i="9"/>
  <c r="V35" i="9"/>
  <c r="Y33" i="9"/>
  <c r="Y31" i="9"/>
  <c r="Y27" i="9"/>
  <c r="Y34" i="9"/>
  <c r="Y32" i="9"/>
  <c r="Y35" i="9"/>
  <c r="Y30" i="9"/>
  <c r="Y26" i="9"/>
  <c r="Y29" i="9"/>
  <c r="Y28" i="9"/>
  <c r="AJ12" i="9"/>
  <c r="AK12" i="9"/>
  <c r="AK11" i="9"/>
  <c r="H35" i="9"/>
  <c r="J36" i="9"/>
  <c r="AK14" i="8"/>
  <c r="AK12" i="8"/>
  <c r="Z35" i="9"/>
  <c r="AA36" i="9"/>
  <c r="AA35" i="9"/>
  <c r="AH36" i="9"/>
  <c r="AK16" i="9"/>
  <c r="AC35" i="9"/>
  <c r="AK17" i="9"/>
  <c r="K36" i="10"/>
  <c r="AK15" i="10"/>
  <c r="AK18" i="8"/>
  <c r="AK13" i="8"/>
  <c r="AK15" i="8"/>
  <c r="F35" i="9"/>
  <c r="AA36" i="10"/>
  <c r="AB36" i="9"/>
  <c r="AF36" i="11"/>
  <c r="J36" i="8"/>
  <c r="J35" i="8"/>
  <c r="AK14" i="9"/>
  <c r="AD35" i="9"/>
  <c r="AK13" i="10"/>
  <c r="V37" i="10"/>
  <c r="H36" i="10"/>
  <c r="AK11" i="10"/>
  <c r="E36" i="10"/>
  <c r="AL11" i="12" l="1"/>
  <c r="AL11" i="13" s="1"/>
  <c r="AL10" i="12"/>
  <c r="AL17" i="14"/>
  <c r="AL15" i="14"/>
  <c r="AL13" i="14"/>
  <c r="M36" i="14"/>
  <c r="AL18" i="14"/>
  <c r="AC36" i="14"/>
  <c r="AK14" i="14"/>
  <c r="AH36" i="13"/>
  <c r="Z36" i="9"/>
  <c r="AH36" i="14"/>
  <c r="AK12" i="13"/>
  <c r="AK13" i="13"/>
  <c r="Z36" i="14"/>
  <c r="AD36" i="14"/>
  <c r="AK13" i="14"/>
  <c r="R36" i="14"/>
  <c r="AK18" i="14"/>
  <c r="AK17" i="13"/>
  <c r="AK12" i="14"/>
  <c r="G36" i="14"/>
  <c r="O36" i="14"/>
  <c r="T36" i="14"/>
  <c r="AK11" i="14"/>
  <c r="AK17" i="14"/>
  <c r="E36" i="14"/>
  <c r="I36" i="14"/>
  <c r="Q36" i="14"/>
  <c r="AB36" i="14"/>
  <c r="U36" i="14"/>
  <c r="AK15" i="14"/>
  <c r="AK16" i="14"/>
  <c r="X36" i="14"/>
  <c r="S36" i="14"/>
  <c r="P37" i="14"/>
  <c r="AF36" i="14"/>
  <c r="X37" i="14"/>
  <c r="O37" i="14"/>
  <c r="J36" i="14"/>
  <c r="N36" i="14"/>
  <c r="AF37" i="14"/>
  <c r="AB37" i="14"/>
  <c r="T37" i="14"/>
  <c r="AI36" i="14"/>
  <c r="AH37" i="14"/>
  <c r="F36" i="14"/>
  <c r="R37" i="14"/>
  <c r="H37" i="14"/>
  <c r="L37" i="14"/>
  <c r="H36" i="14"/>
  <c r="P36" i="14"/>
  <c r="AK14" i="13"/>
  <c r="K37" i="12"/>
  <c r="K36" i="14"/>
  <c r="W37" i="14"/>
  <c r="Y36" i="14"/>
  <c r="V36" i="14"/>
  <c r="V37" i="14"/>
  <c r="L36" i="14"/>
  <c r="J37" i="14"/>
  <c r="U37" i="10"/>
  <c r="G37" i="14"/>
  <c r="U37" i="14"/>
  <c r="AE36" i="14"/>
  <c r="AG36" i="14"/>
  <c r="AB36" i="13"/>
  <c r="H36" i="12"/>
  <c r="S36" i="13"/>
  <c r="G36" i="13"/>
  <c r="O36" i="13"/>
  <c r="AE36" i="13"/>
  <c r="H36" i="13"/>
  <c r="AK16" i="13"/>
  <c r="AK18" i="13"/>
  <c r="U36" i="11"/>
  <c r="AF36" i="13"/>
  <c r="AA36" i="13"/>
  <c r="E36" i="13"/>
  <c r="AK15" i="13"/>
  <c r="P36" i="13"/>
  <c r="I36" i="13"/>
  <c r="M36" i="13"/>
  <c r="Q36" i="13"/>
  <c r="U36" i="13"/>
  <c r="Y36" i="13"/>
  <c r="AC36" i="13"/>
  <c r="Z36" i="13"/>
  <c r="AD36" i="13"/>
  <c r="I37" i="13"/>
  <c r="M37" i="13"/>
  <c r="Q37" i="13"/>
  <c r="U37" i="13"/>
  <c r="Y37" i="13"/>
  <c r="AC37" i="13"/>
  <c r="AG37" i="13"/>
  <c r="AH37" i="13"/>
  <c r="J36" i="13"/>
  <c r="K37" i="13"/>
  <c r="O37" i="13"/>
  <c r="AA37" i="13"/>
  <c r="AE37" i="13"/>
  <c r="N36" i="13"/>
  <c r="R36" i="13"/>
  <c r="V36" i="13"/>
  <c r="F37" i="13"/>
  <c r="J37" i="13"/>
  <c r="N37" i="13"/>
  <c r="R37" i="13"/>
  <c r="V37" i="13"/>
  <c r="AD37" i="13"/>
  <c r="F36" i="13"/>
  <c r="AG36" i="13"/>
  <c r="AF37" i="13"/>
  <c r="E37" i="13"/>
  <c r="G37" i="13"/>
  <c r="L36" i="13"/>
  <c r="T36" i="13"/>
  <c r="H37" i="13"/>
  <c r="S37" i="14"/>
  <c r="AA37" i="14"/>
  <c r="AE37" i="14"/>
  <c r="Z37" i="14"/>
  <c r="W36" i="14"/>
  <c r="E37" i="14"/>
  <c r="I37" i="14"/>
  <c r="AI37" i="14"/>
  <c r="AA36" i="14"/>
  <c r="F37" i="14"/>
  <c r="N37" i="14"/>
  <c r="Y37" i="14"/>
  <c r="AC37" i="14"/>
  <c r="AG37" i="14"/>
  <c r="S37" i="13"/>
  <c r="W37" i="13"/>
  <c r="Z37" i="13"/>
  <c r="AI37" i="13"/>
  <c r="L37" i="13"/>
  <c r="AI36" i="13"/>
  <c r="H35" i="8"/>
  <c r="AF37" i="12"/>
  <c r="AL13" i="10"/>
  <c r="AL13" i="11" s="1"/>
  <c r="E36" i="11"/>
  <c r="AH37" i="10"/>
  <c r="AD37" i="10"/>
  <c r="AD36" i="10"/>
  <c r="AG36" i="12"/>
  <c r="AD37" i="12"/>
  <c r="AC36" i="12"/>
  <c r="AC37" i="12"/>
  <c r="I36" i="12"/>
  <c r="M36" i="12"/>
  <c r="Q36" i="12"/>
  <c r="U36" i="12"/>
  <c r="Y36" i="12"/>
  <c r="Z36" i="12"/>
  <c r="AH37" i="12"/>
  <c r="AI37" i="12"/>
  <c r="AH36" i="12"/>
  <c r="X37" i="12"/>
  <c r="E37" i="12"/>
  <c r="N37" i="12"/>
  <c r="F36" i="12"/>
  <c r="AD36" i="12"/>
  <c r="G36" i="12"/>
  <c r="AI36" i="12"/>
  <c r="AG37" i="12"/>
  <c r="T37" i="12"/>
  <c r="V37" i="12"/>
  <c r="AA37" i="12"/>
  <c r="P37" i="12"/>
  <c r="AB37" i="12"/>
  <c r="Z37" i="12"/>
  <c r="AB36" i="12"/>
  <c r="I37" i="12"/>
  <c r="M37" i="12"/>
  <c r="Q37" i="12"/>
  <c r="L36" i="12"/>
  <c r="R37" i="12"/>
  <c r="AF36" i="12"/>
  <c r="U37" i="12"/>
  <c r="Y37" i="12"/>
  <c r="AI36" i="11"/>
  <c r="AI36" i="10"/>
  <c r="AE36" i="10"/>
  <c r="AE37" i="10"/>
  <c r="Y36" i="9"/>
  <c r="AK13" i="11"/>
  <c r="AK17" i="11"/>
  <c r="AG37" i="10"/>
  <c r="AG36" i="10"/>
  <c r="AI37" i="10"/>
  <c r="F37" i="12"/>
  <c r="J37" i="12"/>
  <c r="J36" i="12"/>
  <c r="N36" i="12"/>
  <c r="R36" i="12"/>
  <c r="V36" i="12"/>
  <c r="O37" i="12"/>
  <c r="S37" i="12"/>
  <c r="W37" i="12"/>
  <c r="AE37" i="12"/>
  <c r="P36" i="12"/>
  <c r="T36" i="12"/>
  <c r="X36" i="12"/>
  <c r="AA36" i="12"/>
  <c r="N36" i="11"/>
  <c r="AG36" i="11"/>
  <c r="AH36" i="11"/>
  <c r="Y36" i="11"/>
  <c r="X37" i="10"/>
  <c r="X36" i="10"/>
  <c r="AC36" i="11"/>
  <c r="W37" i="10"/>
  <c r="W36" i="10"/>
  <c r="T37" i="10"/>
  <c r="S37" i="10"/>
  <c r="Z36" i="11"/>
  <c r="AD36" i="11"/>
  <c r="J36" i="11"/>
  <c r="R36" i="11"/>
  <c r="Q37" i="11"/>
  <c r="H36" i="11"/>
  <c r="I37" i="11"/>
  <c r="U37" i="11"/>
  <c r="V37" i="11"/>
  <c r="V36" i="11"/>
  <c r="R37" i="11"/>
  <c r="G37" i="11"/>
  <c r="K37" i="11"/>
  <c r="O37" i="11"/>
  <c r="S37" i="11"/>
  <c r="W37" i="11"/>
  <c r="K36" i="11"/>
  <c r="S36" i="11"/>
  <c r="W36" i="11"/>
  <c r="P36" i="11"/>
  <c r="T36" i="11"/>
  <c r="X36" i="11"/>
  <c r="AB36" i="11"/>
  <c r="AF37" i="11"/>
  <c r="AE37" i="11"/>
  <c r="E37" i="11"/>
  <c r="N37" i="11"/>
  <c r="J37" i="11"/>
  <c r="H37" i="11"/>
  <c r="L36" i="11"/>
  <c r="P37" i="11"/>
  <c r="AC37" i="11"/>
  <c r="AB37" i="11"/>
  <c r="P36" i="10"/>
  <c r="S36" i="10"/>
  <c r="Z37" i="11"/>
  <c r="L37" i="11"/>
  <c r="G36" i="11"/>
  <c r="AH37" i="11"/>
  <c r="Q37" i="10"/>
  <c r="N37" i="10"/>
  <c r="O37" i="10"/>
  <c r="M37" i="10"/>
  <c r="V36" i="10"/>
  <c r="AL16" i="10"/>
  <c r="AL16" i="11" s="1"/>
  <c r="AD37" i="11"/>
  <c r="O36" i="11"/>
  <c r="AA36" i="11"/>
  <c r="AE36" i="11"/>
  <c r="T37" i="11"/>
  <c r="I36" i="11"/>
  <c r="X37" i="11"/>
  <c r="AA37" i="11"/>
  <c r="J37" i="10"/>
  <c r="AL14" i="8"/>
  <c r="AL14" i="9" s="1"/>
  <c r="AL14" i="10" s="1"/>
  <c r="AL14" i="11" s="1"/>
  <c r="AL17" i="9"/>
  <c r="AL17" i="10" s="1"/>
  <c r="AL17" i="11" s="1"/>
  <c r="M37" i="14"/>
  <c r="Q37" i="14"/>
  <c r="V35" i="7"/>
  <c r="R35" i="7"/>
  <c r="AH36" i="7"/>
  <c r="G37" i="12"/>
  <c r="R36" i="10"/>
  <c r="AH36" i="10"/>
  <c r="Y37" i="11"/>
  <c r="AG37" i="11"/>
  <c r="H37" i="12"/>
  <c r="L37" i="12"/>
  <c r="E36" i="12"/>
  <c r="P37" i="13"/>
  <c r="T37" i="13"/>
  <c r="X37" i="13"/>
  <c r="AB37" i="13"/>
  <c r="K37" i="14"/>
  <c r="AD37" i="14"/>
  <c r="X36" i="7"/>
  <c r="V36" i="7"/>
  <c r="O36" i="7"/>
  <c r="AL18" i="6"/>
  <c r="AL18" i="7" s="1"/>
  <c r="AL18" i="8" s="1"/>
  <c r="AL18" i="9" s="1"/>
  <c r="AL18" i="10" s="1"/>
  <c r="AL18" i="11" s="1"/>
  <c r="M37" i="11"/>
  <c r="O36" i="12"/>
  <c r="S36" i="12"/>
  <c r="W36" i="12"/>
  <c r="AE36" i="12"/>
  <c r="W36" i="13"/>
  <c r="AL15" i="6"/>
  <c r="AL15" i="7" s="1"/>
  <c r="AL15" i="8" s="1"/>
  <c r="AL15" i="9" s="1"/>
  <c r="AL15" i="10" s="1"/>
  <c r="AL15" i="11" s="1"/>
  <c r="AL12" i="6"/>
  <c r="AL12" i="7" s="1"/>
  <c r="AL12" i="8" s="1"/>
  <c r="AL12" i="9" s="1"/>
  <c r="AL12" i="10" s="1"/>
  <c r="AL12" i="11" s="1"/>
  <c r="F35" i="11"/>
  <c r="F34" i="11"/>
  <c r="F31" i="11"/>
  <c r="F30" i="11"/>
  <c r="F29" i="11"/>
  <c r="F32" i="11"/>
  <c r="F28" i="11"/>
  <c r="F33" i="11"/>
  <c r="F36" i="11" s="1"/>
  <c r="AJ11" i="11"/>
  <c r="AK11" i="11" s="1"/>
  <c r="F27" i="11"/>
  <c r="F37" i="11" l="1"/>
  <c r="AM31" i="14"/>
  <c r="AL27" i="12"/>
  <c r="AM28" i="14"/>
  <c r="AK11" i="12"/>
  <c r="AL12" i="12"/>
  <c r="AL12" i="13" l="1"/>
  <c r="AL12" i="14" s="1"/>
  <c r="AL11" i="14"/>
</calcChain>
</file>

<file path=xl/comments1.xml><?xml version="1.0" encoding="utf-8"?>
<comments xmlns="http://schemas.openxmlformats.org/spreadsheetml/2006/main">
  <authors>
    <author>PC Network</author>
  </authors>
  <commentList>
    <comment ref="AK9" author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Отклонения от нормы рабочего времени по производственному календарю</t>
        </r>
      </text>
    </comment>
    <comment ref="I10" authorId="0">
      <text>
        <r>
          <rPr>
            <b/>
            <sz val="8"/>
            <color indexed="12"/>
            <rFont val="Tahoma"/>
            <family val="2"/>
            <charset val="204"/>
          </rPr>
          <t>6 января</t>
        </r>
        <r>
          <rPr>
            <sz val="8"/>
            <color indexed="12"/>
            <rFont val="Tahoma"/>
            <family val="2"/>
            <charset val="204"/>
          </rPr>
          <t xml:space="preserve"> - предпраздничный день - рабочий день короче на 1 час</t>
        </r>
      </text>
    </comment>
    <comment ref="AK10" author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положительное число показывает, сколько не предоставили работнику выходных</t>
        </r>
      </text>
    </comment>
    <comment ref="AM10" author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Ознакомлен за 1месяц до начала работы по графику</t>
        </r>
      </text>
    </comment>
    <comment ref="C166" authorId="0">
      <text>
        <r>
          <rPr>
            <b/>
            <sz val="8"/>
            <color indexed="81"/>
            <rFont val="Tahoma"/>
            <family val="2"/>
            <charset val="204"/>
          </rPr>
          <t>PC Network:
окончание смены указано с учетом перерыва продолжительностью 1 час</t>
        </r>
      </text>
    </comment>
    <comment ref="C170" author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продолжительность ночной смены сокращается на 1 час</t>
        </r>
      </text>
    </comment>
  </commentList>
</comments>
</file>

<file path=xl/comments10.xml><?xml version="1.0" encoding="utf-8"?>
<comments xmlns="http://schemas.openxmlformats.org/spreadsheetml/2006/main">
  <authors>
    <author>PC Network</author>
    <author>staff</author>
  </authors>
  <commentList>
    <comment ref="AL9" author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Отклонения от нормы рабочего времени по производственному календарю</t>
        </r>
      </text>
    </comment>
    <comment ref="AL10" author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положительное число показывает, сколько не предоставили работнику выходных</t>
        </r>
      </text>
    </comment>
    <comment ref="D19" authorId="1">
      <text>
        <r>
          <rPr>
            <b/>
            <sz val="8"/>
            <color indexed="81"/>
            <rFont val="Tahoma"/>
            <family val="2"/>
            <charset val="204"/>
          </rPr>
          <t>staff:</t>
        </r>
        <r>
          <rPr>
            <sz val="8"/>
            <color indexed="81"/>
            <rFont val="Tahoma"/>
            <family val="2"/>
            <charset val="204"/>
          </rPr>
          <t xml:space="preserve">
2*2</t>
        </r>
      </text>
    </comment>
    <comment ref="D20" authorId="1">
      <text>
        <r>
          <rPr>
            <b/>
            <sz val="8"/>
            <color indexed="81"/>
            <rFont val="Tahoma"/>
            <family val="2"/>
            <charset val="204"/>
          </rPr>
          <t>staff:</t>
        </r>
        <r>
          <rPr>
            <sz val="8"/>
            <color indexed="81"/>
            <rFont val="Tahoma"/>
            <family val="2"/>
            <charset val="204"/>
          </rPr>
          <t xml:space="preserve">
2*2</t>
        </r>
      </text>
    </comment>
    <comment ref="D21" authorId="1">
      <text>
        <r>
          <rPr>
            <b/>
            <sz val="8"/>
            <color indexed="81"/>
            <rFont val="Tahoma"/>
            <family val="2"/>
            <charset val="204"/>
          </rPr>
          <t>staff:</t>
        </r>
        <r>
          <rPr>
            <sz val="8"/>
            <color indexed="81"/>
            <rFont val="Tahoma"/>
            <family val="2"/>
            <charset val="204"/>
          </rPr>
          <t xml:space="preserve">
2*2</t>
        </r>
      </text>
    </comment>
    <comment ref="D26" authorId="0">
      <text>
        <r>
          <rPr>
            <b/>
            <sz val="8"/>
            <color indexed="81"/>
            <rFont val="Tahoma"/>
            <family val="2"/>
            <charset val="204"/>
          </rPr>
          <t>PC Network:
окончание смены указано с учетом перерыва продолжительностью 1 час</t>
        </r>
      </text>
    </comment>
  </commentList>
</comments>
</file>

<file path=xl/comments11.xml><?xml version="1.0" encoding="utf-8"?>
<comments xmlns="http://schemas.openxmlformats.org/spreadsheetml/2006/main">
  <authors>
    <author>PC Network</author>
    <author>ven003 mag004</author>
    <author>staff</author>
    <author>rh001</author>
  </authors>
  <commentList>
    <comment ref="AL9" authorId="0">
      <text>
        <r>
          <rPr>
            <b/>
            <sz val="9"/>
            <color indexed="81"/>
            <rFont val="Tahoma"/>
            <family val="2"/>
            <charset val="204"/>
          </rPr>
          <t>PC Network:</t>
        </r>
        <r>
          <rPr>
            <sz val="9"/>
            <color indexed="81"/>
            <rFont val="Tahoma"/>
            <family val="2"/>
            <charset val="204"/>
          </rPr>
          <t xml:space="preserve">
Отклонения от нормы рабочего времени по производственному календарю</t>
        </r>
      </text>
    </comment>
    <comment ref="AL10" authorId="0">
      <text>
        <r>
          <rPr>
            <b/>
            <sz val="9"/>
            <color indexed="81"/>
            <rFont val="Tahoma"/>
            <family val="2"/>
            <charset val="204"/>
          </rPr>
          <t>PC Network:</t>
        </r>
        <r>
          <rPr>
            <sz val="9"/>
            <color indexed="81"/>
            <rFont val="Tahoma"/>
            <family val="2"/>
            <charset val="204"/>
          </rPr>
          <t xml:space="preserve">
положительное число показывает, сколько не предоставили работнику выходных</t>
        </r>
      </text>
    </comment>
    <comment ref="AF18" authorId="1">
      <text>
        <r>
          <rPr>
            <b/>
            <sz val="9"/>
            <color indexed="81"/>
            <rFont val="Tahoma"/>
            <family val="2"/>
            <charset val="204"/>
          </rPr>
          <t>ven003 mag004:</t>
        </r>
        <r>
          <rPr>
            <sz val="9"/>
            <color indexed="81"/>
            <rFont val="Tahoma"/>
            <family val="2"/>
            <charset val="204"/>
          </rPr>
          <t xml:space="preserve">
на раб не будет.</t>
        </r>
      </text>
    </comment>
    <comment ref="D19" authorId="1">
      <text>
        <r>
          <rPr>
            <b/>
            <sz val="9"/>
            <color indexed="81"/>
            <rFont val="Tahoma"/>
            <family val="2"/>
            <charset val="204"/>
          </rPr>
          <t>ven003 mag004:</t>
        </r>
        <r>
          <rPr>
            <sz val="9"/>
            <color indexed="81"/>
            <rFont val="Tahoma"/>
            <family val="2"/>
            <charset val="204"/>
          </rPr>
          <t xml:space="preserve">
2*2
</t>
        </r>
      </text>
    </comment>
    <comment ref="D20" authorId="2">
      <text>
        <r>
          <rPr>
            <b/>
            <sz val="9"/>
            <color indexed="81"/>
            <rFont val="Tahoma"/>
            <family val="2"/>
            <charset val="204"/>
          </rPr>
          <t>staff:</t>
        </r>
        <r>
          <rPr>
            <sz val="9"/>
            <color indexed="81"/>
            <rFont val="Tahoma"/>
            <family val="2"/>
            <charset val="204"/>
          </rPr>
          <t xml:space="preserve">
2*2</t>
        </r>
      </text>
    </comment>
    <comment ref="D21" authorId="2">
      <text>
        <r>
          <rPr>
            <b/>
            <sz val="9"/>
            <color indexed="81"/>
            <rFont val="Tahoma"/>
            <family val="2"/>
            <charset val="204"/>
          </rPr>
          <t>staff:</t>
        </r>
        <r>
          <rPr>
            <sz val="9"/>
            <color indexed="81"/>
            <rFont val="Tahoma"/>
            <family val="2"/>
            <charset val="204"/>
          </rPr>
          <t xml:space="preserve">
2*2</t>
        </r>
      </text>
    </comment>
    <comment ref="D22" authorId="2">
      <text>
        <r>
          <rPr>
            <b/>
            <sz val="9"/>
            <color indexed="81"/>
            <rFont val="Tahoma"/>
            <family val="2"/>
            <charset val="204"/>
          </rPr>
          <t>staff:</t>
        </r>
        <r>
          <rPr>
            <sz val="9"/>
            <color indexed="81"/>
            <rFont val="Tahoma"/>
            <family val="2"/>
            <charset val="204"/>
          </rPr>
          <t xml:space="preserve">
2*2</t>
        </r>
      </text>
    </comment>
    <comment ref="D26" authorId="0">
      <text>
        <r>
          <rPr>
            <b/>
            <sz val="9"/>
            <color indexed="81"/>
            <rFont val="Tahoma"/>
            <family val="2"/>
            <charset val="204"/>
          </rPr>
          <t>PC Network:
окончание смены указано с учетом перерыва продолжительностью 1 час</t>
        </r>
      </text>
    </comment>
    <comment ref="Z26" authorId="3">
      <text>
        <r>
          <rPr>
            <b/>
            <sz val="9"/>
            <color indexed="81"/>
            <rFont val="Tahoma"/>
            <family val="2"/>
            <charset val="204"/>
          </rPr>
          <t>rh001:</t>
        </r>
        <r>
          <rPr>
            <sz val="9"/>
            <color indexed="81"/>
            <rFont val="Tahoma"/>
            <family val="2"/>
            <charset val="204"/>
          </rPr>
          <t xml:space="preserve">
Предпраздничный
продолжительность работы сокращается на 1 час</t>
        </r>
      </text>
    </comment>
  </commentList>
</comments>
</file>

<file path=xl/comments12.xml><?xml version="1.0" encoding="utf-8"?>
<comments xmlns="http://schemas.openxmlformats.org/spreadsheetml/2006/main">
  <authors>
    <author>PC Network</author>
    <author>ven003 mag004</author>
    <author>staff</author>
    <author>rh001</author>
  </authors>
  <commentList>
    <comment ref="AL9" authorId="0">
      <text>
        <r>
          <rPr>
            <b/>
            <sz val="9"/>
            <color indexed="81"/>
            <rFont val="Tahoma"/>
            <family val="2"/>
            <charset val="204"/>
          </rPr>
          <t>PC Network:</t>
        </r>
        <r>
          <rPr>
            <sz val="9"/>
            <color indexed="81"/>
            <rFont val="Tahoma"/>
            <family val="2"/>
            <charset val="204"/>
          </rPr>
          <t xml:space="preserve">
Отклонения от нормы рабочего времени по производственному календарю</t>
        </r>
      </text>
    </comment>
    <comment ref="AE10" authorId="1">
      <text>
        <r>
          <rPr>
            <b/>
            <sz val="9"/>
            <color indexed="81"/>
            <rFont val="Tahoma"/>
            <family val="2"/>
            <charset val="204"/>
          </rPr>
          <t>обучение теплолюкс в 13 00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L10" authorId="0">
      <text>
        <r>
          <rPr>
            <b/>
            <sz val="9"/>
            <color indexed="81"/>
            <rFont val="Tahoma"/>
            <family val="2"/>
            <charset val="204"/>
          </rPr>
          <t>PC Network:</t>
        </r>
        <r>
          <rPr>
            <sz val="9"/>
            <color indexed="81"/>
            <rFont val="Tahoma"/>
            <family val="2"/>
            <charset val="204"/>
          </rPr>
          <t xml:space="preserve">
положительное число показывает, сколько не предоставили работнику выходных</t>
        </r>
      </text>
    </comment>
    <comment ref="D20" authorId="2">
      <text>
        <r>
          <rPr>
            <b/>
            <sz val="9"/>
            <color indexed="81"/>
            <rFont val="Tahoma"/>
            <family val="2"/>
            <charset val="204"/>
          </rPr>
          <t>staff:</t>
        </r>
        <r>
          <rPr>
            <sz val="9"/>
            <color indexed="81"/>
            <rFont val="Tahoma"/>
            <family val="2"/>
            <charset val="204"/>
          </rPr>
          <t xml:space="preserve">
2*2</t>
        </r>
      </text>
    </comment>
    <comment ref="D21" authorId="2">
      <text>
        <r>
          <rPr>
            <b/>
            <sz val="9"/>
            <color indexed="81"/>
            <rFont val="Tahoma"/>
            <family val="2"/>
            <charset val="204"/>
          </rPr>
          <t>staff:</t>
        </r>
        <r>
          <rPr>
            <sz val="9"/>
            <color indexed="81"/>
            <rFont val="Tahoma"/>
            <family val="2"/>
            <charset val="204"/>
          </rPr>
          <t xml:space="preserve">
2*2</t>
        </r>
      </text>
    </comment>
    <comment ref="D22" authorId="2">
      <text>
        <r>
          <rPr>
            <b/>
            <sz val="9"/>
            <color indexed="81"/>
            <rFont val="Tahoma"/>
            <family val="2"/>
            <charset val="204"/>
          </rPr>
          <t>staff:</t>
        </r>
        <r>
          <rPr>
            <sz val="9"/>
            <color indexed="81"/>
            <rFont val="Tahoma"/>
            <family val="2"/>
            <charset val="204"/>
          </rPr>
          <t xml:space="preserve">
2*2</t>
        </r>
      </text>
    </comment>
    <comment ref="D26" authorId="0">
      <text>
        <r>
          <rPr>
            <b/>
            <sz val="9"/>
            <color indexed="81"/>
            <rFont val="Tahoma"/>
            <family val="2"/>
            <charset val="204"/>
          </rPr>
          <t>PC Network:
окончание смены указано с учетом перерыва продолжительностью 1 час</t>
        </r>
      </text>
    </comment>
    <comment ref="K26" authorId="3">
      <text>
        <r>
          <rPr>
            <b/>
            <sz val="9"/>
            <color indexed="81"/>
            <rFont val="Tahoma"/>
            <family val="2"/>
            <charset val="204"/>
          </rPr>
          <t>rh001:</t>
        </r>
        <r>
          <rPr>
            <sz val="9"/>
            <color indexed="81"/>
            <rFont val="Tahoma"/>
            <family val="2"/>
            <charset val="204"/>
          </rPr>
          <t xml:space="preserve">
Предпраздничный
продолжительность работы сокращается на 1 час</t>
        </r>
      </text>
    </comment>
  </commentList>
</comments>
</file>

<file path=xl/comments13.xml><?xml version="1.0" encoding="utf-8"?>
<comments xmlns="http://schemas.openxmlformats.org/spreadsheetml/2006/main">
  <authors>
    <author>PC Network</author>
    <author>staff</author>
    <author>ven003 mag004</author>
  </authors>
  <commentList>
    <comment ref="AK9" authorId="0">
      <text>
        <r>
          <rPr>
            <b/>
            <sz val="9"/>
            <color indexed="81"/>
            <rFont val="Tahoma"/>
            <family val="2"/>
            <charset val="204"/>
          </rPr>
          <t>PC Network:</t>
        </r>
        <r>
          <rPr>
            <sz val="9"/>
            <color indexed="81"/>
            <rFont val="Tahoma"/>
            <family val="2"/>
            <charset val="204"/>
          </rPr>
          <t xml:space="preserve">
Отклонения от нормы рабочего времени по производственному календарю</t>
        </r>
      </text>
    </comment>
    <comment ref="AK10" authorId="0">
      <text>
        <r>
          <rPr>
            <b/>
            <sz val="9"/>
            <color indexed="81"/>
            <rFont val="Tahoma"/>
            <family val="2"/>
            <charset val="204"/>
          </rPr>
          <t>PC Network:</t>
        </r>
        <r>
          <rPr>
            <sz val="9"/>
            <color indexed="81"/>
            <rFont val="Tahoma"/>
            <family val="2"/>
            <charset val="204"/>
          </rPr>
          <t xml:space="preserve">
положительное число показывает, сколько не предоставили работнику выходных</t>
        </r>
      </text>
    </comment>
    <comment ref="D20" authorId="1">
      <text>
        <r>
          <rPr>
            <b/>
            <sz val="9"/>
            <color indexed="81"/>
            <rFont val="Tahoma"/>
            <family val="2"/>
            <charset val="204"/>
          </rPr>
          <t>staff:</t>
        </r>
        <r>
          <rPr>
            <sz val="9"/>
            <color indexed="81"/>
            <rFont val="Tahoma"/>
            <family val="2"/>
            <charset val="204"/>
          </rPr>
          <t xml:space="preserve">
2*2</t>
        </r>
      </text>
    </comment>
    <comment ref="E20" authorId="2">
      <text>
        <r>
          <rPr>
            <b/>
            <sz val="9"/>
            <color indexed="81"/>
            <rFont val="Tahoma"/>
            <family val="2"/>
            <charset val="204"/>
          </rPr>
          <t>ven003 mag004:</t>
        </r>
        <r>
          <rPr>
            <sz val="9"/>
            <color indexed="81"/>
            <rFont val="Tahoma"/>
            <family val="2"/>
            <charset val="204"/>
          </rPr>
          <t xml:space="preserve">
Витушкин</t>
        </r>
      </text>
    </comment>
    <comment ref="F20" authorId="2">
      <text>
        <r>
          <rPr>
            <b/>
            <sz val="9"/>
            <color indexed="81"/>
            <rFont val="Tahoma"/>
            <family val="2"/>
            <charset val="204"/>
          </rPr>
          <t>ven003 mag004:</t>
        </r>
        <r>
          <rPr>
            <sz val="9"/>
            <color indexed="81"/>
            <rFont val="Tahoma"/>
            <family val="2"/>
            <charset val="204"/>
          </rPr>
          <t xml:space="preserve">
Грибань</t>
        </r>
      </text>
    </comment>
    <comment ref="D21" authorId="1">
      <text>
        <r>
          <rPr>
            <b/>
            <sz val="9"/>
            <color indexed="81"/>
            <rFont val="Tahoma"/>
            <family val="2"/>
            <charset val="204"/>
          </rPr>
          <t>staff:</t>
        </r>
        <r>
          <rPr>
            <sz val="9"/>
            <color indexed="81"/>
            <rFont val="Tahoma"/>
            <family val="2"/>
            <charset val="204"/>
          </rPr>
          <t xml:space="preserve">
2*2</t>
        </r>
      </text>
    </comment>
    <comment ref="D22" authorId="1">
      <text>
        <r>
          <rPr>
            <b/>
            <sz val="9"/>
            <color indexed="81"/>
            <rFont val="Tahoma"/>
            <family val="2"/>
            <charset val="204"/>
          </rPr>
          <t>staff:</t>
        </r>
        <r>
          <rPr>
            <sz val="9"/>
            <color indexed="81"/>
            <rFont val="Tahoma"/>
            <family val="2"/>
            <charset val="204"/>
          </rPr>
          <t xml:space="preserve">
2*2</t>
        </r>
      </text>
    </comment>
    <comment ref="D26" authorId="0">
      <text>
        <r>
          <rPr>
            <b/>
            <sz val="9"/>
            <color indexed="81"/>
            <rFont val="Tahoma"/>
            <family val="2"/>
            <charset val="204"/>
          </rPr>
          <t>PC Network:
окончание смены указано с учетом перерыва продолжительностью 1 час</t>
        </r>
      </text>
    </comment>
  </commentList>
</comments>
</file>

<file path=xl/comments14.xml><?xml version="1.0" encoding="utf-8"?>
<comments xmlns="http://schemas.openxmlformats.org/spreadsheetml/2006/main">
  <authors>
    <author>PC Network</author>
    <author>staff</author>
  </authors>
  <commentList>
    <comment ref="AL9" authorId="0">
      <text>
        <r>
          <rPr>
            <b/>
            <sz val="9"/>
            <color indexed="81"/>
            <rFont val="Tahoma"/>
            <family val="2"/>
            <charset val="204"/>
          </rPr>
          <t>PC Network:</t>
        </r>
        <r>
          <rPr>
            <sz val="9"/>
            <color indexed="81"/>
            <rFont val="Tahoma"/>
            <family val="2"/>
            <charset val="204"/>
          </rPr>
          <t xml:space="preserve">
Отклонения от нормы рабочего времени по производственному календарю</t>
        </r>
      </text>
    </comment>
    <comment ref="AL10" authorId="0">
      <text>
        <r>
          <rPr>
            <b/>
            <sz val="9"/>
            <color indexed="81"/>
            <rFont val="Tahoma"/>
            <family val="2"/>
            <charset val="204"/>
          </rPr>
          <t>PC Network:</t>
        </r>
        <r>
          <rPr>
            <sz val="9"/>
            <color indexed="81"/>
            <rFont val="Tahoma"/>
            <family val="2"/>
            <charset val="204"/>
          </rPr>
          <t xml:space="preserve">
положительное число показывает, сколько не предоставили работнику выходных</t>
        </r>
      </text>
    </comment>
    <comment ref="D20" authorId="1">
      <text>
        <r>
          <rPr>
            <b/>
            <sz val="9"/>
            <color indexed="81"/>
            <rFont val="Tahoma"/>
            <family val="2"/>
            <charset val="204"/>
          </rPr>
          <t>staff:</t>
        </r>
        <r>
          <rPr>
            <sz val="9"/>
            <color indexed="81"/>
            <rFont val="Tahoma"/>
            <family val="2"/>
            <charset val="204"/>
          </rPr>
          <t xml:space="preserve">
2*2</t>
        </r>
      </text>
    </comment>
    <comment ref="D21" authorId="1">
      <text>
        <r>
          <rPr>
            <b/>
            <sz val="9"/>
            <color indexed="81"/>
            <rFont val="Tahoma"/>
            <family val="2"/>
            <charset val="204"/>
          </rPr>
          <t>staff:</t>
        </r>
        <r>
          <rPr>
            <sz val="9"/>
            <color indexed="81"/>
            <rFont val="Tahoma"/>
            <family val="2"/>
            <charset val="204"/>
          </rPr>
          <t xml:space="preserve">
2*2</t>
        </r>
      </text>
    </comment>
    <comment ref="D22" authorId="1">
      <text>
        <r>
          <rPr>
            <b/>
            <sz val="9"/>
            <color indexed="81"/>
            <rFont val="Tahoma"/>
            <family val="2"/>
            <charset val="204"/>
          </rPr>
          <t>staff:</t>
        </r>
        <r>
          <rPr>
            <sz val="9"/>
            <color indexed="81"/>
            <rFont val="Tahoma"/>
            <family val="2"/>
            <charset val="204"/>
          </rPr>
          <t xml:space="preserve">
2*2</t>
        </r>
      </text>
    </comment>
    <comment ref="D26" authorId="0">
      <text>
        <r>
          <rPr>
            <b/>
            <sz val="9"/>
            <color indexed="81"/>
            <rFont val="Tahoma"/>
            <family val="2"/>
            <charset val="204"/>
          </rPr>
          <t>PC Network:
окончание смены указано с учетом перерыва продолжительностью 1 час</t>
        </r>
      </text>
    </comment>
  </commentList>
</comments>
</file>

<file path=xl/comments15.xml><?xml version="1.0" encoding="utf-8"?>
<comments xmlns="http://schemas.openxmlformats.org/spreadsheetml/2006/main">
  <authors>
    <author>staff</author>
  </authors>
  <commentList>
    <comment ref="A10" authorId="0">
      <text>
        <r>
          <rPr>
            <b/>
            <sz val="9"/>
            <color indexed="81"/>
            <rFont val="Tahoma"/>
            <family val="2"/>
            <charset val="204"/>
          </rPr>
          <t>staff:</t>
        </r>
        <r>
          <rPr>
            <sz val="9"/>
            <color indexed="81"/>
            <rFont val="Tahoma"/>
            <family val="2"/>
            <charset val="204"/>
          </rPr>
          <t xml:space="preserve">
2*2</t>
        </r>
      </text>
    </comment>
    <comment ref="A11" authorId="0">
      <text>
        <r>
          <rPr>
            <b/>
            <sz val="9"/>
            <color indexed="81"/>
            <rFont val="Tahoma"/>
            <family val="2"/>
            <charset val="204"/>
          </rPr>
          <t>staff:</t>
        </r>
        <r>
          <rPr>
            <sz val="9"/>
            <color indexed="81"/>
            <rFont val="Tahoma"/>
            <family val="2"/>
            <charset val="204"/>
          </rPr>
          <t xml:space="preserve">
2*2</t>
        </r>
      </text>
    </comment>
    <comment ref="A12" authorId="0">
      <text>
        <r>
          <rPr>
            <b/>
            <sz val="9"/>
            <color indexed="81"/>
            <rFont val="Tahoma"/>
            <family val="2"/>
            <charset val="204"/>
          </rPr>
          <t>staff:</t>
        </r>
        <r>
          <rPr>
            <sz val="9"/>
            <color indexed="81"/>
            <rFont val="Tahoma"/>
            <family val="2"/>
            <charset val="204"/>
          </rPr>
          <t xml:space="preserve">
2*2</t>
        </r>
      </text>
    </comment>
  </commentList>
</comments>
</file>

<file path=xl/comments2.xml><?xml version="1.0" encoding="utf-8"?>
<comments xmlns="http://schemas.openxmlformats.org/spreadsheetml/2006/main">
  <authors>
    <author>PC Network</author>
    <author>staff</author>
  </authors>
  <commentList>
    <comment ref="AL9" author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Отклонения от нормы рабочего времени по производственному календарю</t>
        </r>
      </text>
    </comment>
    <comment ref="AL10" author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положительное число показывает, сколько не предоставили работнику выходных</t>
        </r>
      </text>
    </comment>
    <comment ref="D19" authorId="1">
      <text>
        <r>
          <rPr>
            <b/>
            <sz val="8"/>
            <color indexed="81"/>
            <rFont val="Tahoma"/>
            <family val="2"/>
            <charset val="204"/>
          </rPr>
          <t>staff:</t>
        </r>
        <r>
          <rPr>
            <sz val="8"/>
            <color indexed="81"/>
            <rFont val="Tahoma"/>
            <family val="2"/>
            <charset val="204"/>
          </rPr>
          <t xml:space="preserve">
2*2</t>
        </r>
      </text>
    </comment>
    <comment ref="D20" authorId="1">
      <text>
        <r>
          <rPr>
            <b/>
            <sz val="8"/>
            <color indexed="81"/>
            <rFont val="Tahoma"/>
            <family val="2"/>
            <charset val="204"/>
          </rPr>
          <t>staff:</t>
        </r>
        <r>
          <rPr>
            <sz val="8"/>
            <color indexed="81"/>
            <rFont val="Tahoma"/>
            <family val="2"/>
            <charset val="204"/>
          </rPr>
          <t xml:space="preserve">
2*2</t>
        </r>
      </text>
    </comment>
    <comment ref="D21" authorId="1">
      <text>
        <r>
          <rPr>
            <b/>
            <sz val="8"/>
            <color indexed="81"/>
            <rFont val="Tahoma"/>
            <family val="2"/>
            <charset val="204"/>
          </rPr>
          <t>staff:</t>
        </r>
        <r>
          <rPr>
            <sz val="8"/>
            <color indexed="81"/>
            <rFont val="Tahoma"/>
            <family val="2"/>
            <charset val="204"/>
          </rPr>
          <t xml:space="preserve">
2*2</t>
        </r>
      </text>
    </comment>
    <comment ref="D25" authorId="0">
      <text>
        <r>
          <rPr>
            <b/>
            <sz val="8"/>
            <color indexed="81"/>
            <rFont val="Tahoma"/>
            <family val="2"/>
            <charset val="204"/>
          </rPr>
          <t>PC Network:
окончание смены указано с учетом перерыва продолжительностью 1 час</t>
        </r>
      </text>
    </comment>
  </commentList>
</comments>
</file>

<file path=xl/comments3.xml><?xml version="1.0" encoding="utf-8"?>
<comments xmlns="http://schemas.openxmlformats.org/spreadsheetml/2006/main">
  <authors>
    <author>PC Network</author>
    <author>staff</author>
    <author>rr03 mag004</author>
  </authors>
  <commentList>
    <comment ref="AL9" author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Отклонения от нормы рабочего времени по производственному календарю</t>
        </r>
      </text>
    </comment>
    <comment ref="P10" authorId="1">
      <text>
        <r>
          <rPr>
            <b/>
            <sz val="8"/>
            <color indexed="81"/>
            <rFont val="Tahoma"/>
            <family val="2"/>
            <charset val="204"/>
          </rPr>
          <t>ШАШЛЫКИ</t>
        </r>
      </text>
    </comment>
    <comment ref="AL10" author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положительное число показывает, сколько не предоставили работнику выходных</t>
        </r>
      </text>
    </comment>
    <comment ref="F12" authorId="1">
      <text>
        <r>
          <rPr>
            <b/>
            <sz val="8"/>
            <color indexed="81"/>
            <rFont val="Tahoma"/>
            <family val="2"/>
            <charset val="204"/>
          </rPr>
          <t>staff:</t>
        </r>
        <r>
          <rPr>
            <sz val="8"/>
            <color indexed="81"/>
            <rFont val="Tahoma"/>
            <family val="2"/>
            <charset val="204"/>
          </rPr>
          <t xml:space="preserve">
Обучение 8.00--13.00</t>
        </r>
      </text>
    </comment>
    <comment ref="G13" authorId="1">
      <text>
        <r>
          <rPr>
            <b/>
            <sz val="8"/>
            <color indexed="81"/>
            <rFont val="Tahoma"/>
            <family val="2"/>
            <charset val="204"/>
          </rPr>
          <t>staff:</t>
        </r>
        <r>
          <rPr>
            <sz val="8"/>
            <color indexed="81"/>
            <rFont val="Tahoma"/>
            <family val="2"/>
            <charset val="204"/>
          </rPr>
          <t xml:space="preserve">
Обучение 8.00--13.00</t>
        </r>
      </text>
    </comment>
    <comment ref="G14" authorId="1">
      <text>
        <r>
          <rPr>
            <b/>
            <sz val="8"/>
            <color indexed="81"/>
            <rFont val="Tahoma"/>
            <family val="2"/>
            <charset val="204"/>
          </rPr>
          <t>staff:</t>
        </r>
        <r>
          <rPr>
            <sz val="8"/>
            <color indexed="81"/>
            <rFont val="Tahoma"/>
            <family val="2"/>
            <charset val="204"/>
          </rPr>
          <t xml:space="preserve">
Обучение 8.00--13.00</t>
        </r>
      </text>
    </comment>
    <comment ref="H15" authorId="1">
      <text>
        <r>
          <rPr>
            <b/>
            <sz val="8"/>
            <color indexed="81"/>
            <rFont val="Tahoma"/>
            <family val="2"/>
            <charset val="204"/>
          </rPr>
          <t>staff:</t>
        </r>
        <r>
          <rPr>
            <sz val="8"/>
            <color indexed="81"/>
            <rFont val="Tahoma"/>
            <family val="2"/>
            <charset val="204"/>
          </rPr>
          <t xml:space="preserve">
Обучение 8.00--13.00</t>
        </r>
      </text>
    </comment>
    <comment ref="H17" authorId="1">
      <text>
        <r>
          <rPr>
            <b/>
            <sz val="8"/>
            <color indexed="81"/>
            <rFont val="Tahoma"/>
            <family val="2"/>
            <charset val="204"/>
          </rPr>
          <t>staff:</t>
        </r>
        <r>
          <rPr>
            <sz val="8"/>
            <color indexed="81"/>
            <rFont val="Tahoma"/>
            <family val="2"/>
            <charset val="204"/>
          </rPr>
          <t xml:space="preserve">
Обучение 8.00--13.00</t>
        </r>
      </text>
    </comment>
    <comment ref="F18" authorId="1">
      <text>
        <r>
          <rPr>
            <b/>
            <sz val="8"/>
            <color indexed="81"/>
            <rFont val="Tahoma"/>
            <family val="2"/>
            <charset val="204"/>
          </rPr>
          <t>staff:</t>
        </r>
        <r>
          <rPr>
            <sz val="8"/>
            <color indexed="81"/>
            <rFont val="Tahoma"/>
            <family val="2"/>
            <charset val="204"/>
          </rPr>
          <t xml:space="preserve">
Обучение 8.00--13.00</t>
        </r>
      </text>
    </comment>
    <comment ref="D19" authorId="1">
      <text>
        <r>
          <rPr>
            <b/>
            <sz val="8"/>
            <color indexed="81"/>
            <rFont val="Tahoma"/>
            <family val="2"/>
            <charset val="204"/>
          </rPr>
          <t>staff:</t>
        </r>
        <r>
          <rPr>
            <sz val="8"/>
            <color indexed="81"/>
            <rFont val="Tahoma"/>
            <family val="2"/>
            <charset val="204"/>
          </rPr>
          <t xml:space="preserve">
2*2</t>
        </r>
      </text>
    </comment>
    <comment ref="D20" authorId="1">
      <text>
        <r>
          <rPr>
            <b/>
            <sz val="8"/>
            <color indexed="81"/>
            <rFont val="Tahoma"/>
            <family val="2"/>
            <charset val="204"/>
          </rPr>
          <t>staff:</t>
        </r>
        <r>
          <rPr>
            <sz val="8"/>
            <color indexed="81"/>
            <rFont val="Tahoma"/>
            <family val="2"/>
            <charset val="204"/>
          </rPr>
          <t xml:space="preserve">
2*2</t>
        </r>
      </text>
    </comment>
    <comment ref="H20" authorId="2">
      <text>
        <r>
          <rPr>
            <b/>
            <sz val="9"/>
            <color indexed="81"/>
            <rFont val="Tahoma"/>
            <family val="2"/>
            <charset val="204"/>
          </rPr>
          <t>rr03 mag004:</t>
        </r>
        <r>
          <rPr>
            <sz val="9"/>
            <color indexed="81"/>
            <rFont val="Tahoma"/>
            <family val="2"/>
            <charset val="204"/>
          </rPr>
          <t xml:space="preserve">
 Обучение 15.00-20.00</t>
        </r>
      </text>
    </comment>
    <comment ref="D21" authorId="1">
      <text>
        <r>
          <rPr>
            <b/>
            <sz val="8"/>
            <color indexed="81"/>
            <rFont val="Tahoma"/>
            <family val="2"/>
            <charset val="204"/>
          </rPr>
          <t>staff:</t>
        </r>
        <r>
          <rPr>
            <sz val="8"/>
            <color indexed="81"/>
            <rFont val="Tahoma"/>
            <family val="2"/>
            <charset val="204"/>
          </rPr>
          <t xml:space="preserve">
2*2</t>
        </r>
      </text>
    </comment>
    <comment ref="F21" authorId="2">
      <text>
        <r>
          <rPr>
            <b/>
            <sz val="9"/>
            <color indexed="81"/>
            <rFont val="Tahoma"/>
            <family val="2"/>
            <charset val="204"/>
          </rPr>
          <t>rr03 mag004:</t>
        </r>
        <r>
          <rPr>
            <sz val="9"/>
            <color indexed="81"/>
            <rFont val="Tahoma"/>
            <family val="2"/>
            <charset val="204"/>
          </rPr>
          <t xml:space="preserve">
 Обучени 15.00--20.00</t>
        </r>
      </text>
    </comment>
    <comment ref="D25" authorId="0">
      <text>
        <r>
          <rPr>
            <b/>
            <sz val="8"/>
            <color indexed="81"/>
            <rFont val="Tahoma"/>
            <family val="2"/>
            <charset val="204"/>
          </rPr>
          <t>PC Network:
окончание смены указано с учетом перерыва продолжительностью 1 час</t>
        </r>
      </text>
    </comment>
  </commentList>
</comments>
</file>

<file path=xl/comments4.xml><?xml version="1.0" encoding="utf-8"?>
<comments xmlns="http://schemas.openxmlformats.org/spreadsheetml/2006/main">
  <authors>
    <author>PC Network</author>
    <author>staff</author>
  </authors>
  <commentList>
    <comment ref="AL9" author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Отклонения от нормы рабочего времени по производственному календарю</t>
        </r>
      </text>
    </comment>
    <comment ref="AL10" author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положительное число показывает, сколько не предоставили работнику выходных</t>
        </r>
      </text>
    </comment>
    <comment ref="D19" authorId="1">
      <text>
        <r>
          <rPr>
            <b/>
            <sz val="8"/>
            <color indexed="81"/>
            <rFont val="Tahoma"/>
            <family val="2"/>
            <charset val="204"/>
          </rPr>
          <t>staff:</t>
        </r>
        <r>
          <rPr>
            <sz val="8"/>
            <color indexed="81"/>
            <rFont val="Tahoma"/>
            <family val="2"/>
            <charset val="204"/>
          </rPr>
          <t xml:space="preserve">
2*2</t>
        </r>
      </text>
    </comment>
    <comment ref="D20" authorId="1">
      <text>
        <r>
          <rPr>
            <b/>
            <sz val="8"/>
            <color indexed="81"/>
            <rFont val="Tahoma"/>
            <family val="2"/>
            <charset val="204"/>
          </rPr>
          <t>staff:</t>
        </r>
        <r>
          <rPr>
            <sz val="8"/>
            <color indexed="81"/>
            <rFont val="Tahoma"/>
            <family val="2"/>
            <charset val="204"/>
          </rPr>
          <t xml:space="preserve">
2*2</t>
        </r>
      </text>
    </comment>
    <comment ref="D21" authorId="1">
      <text>
        <r>
          <rPr>
            <b/>
            <sz val="8"/>
            <color indexed="81"/>
            <rFont val="Tahoma"/>
            <family val="2"/>
            <charset val="204"/>
          </rPr>
          <t>staff:</t>
        </r>
        <r>
          <rPr>
            <sz val="8"/>
            <color indexed="81"/>
            <rFont val="Tahoma"/>
            <family val="2"/>
            <charset val="204"/>
          </rPr>
          <t xml:space="preserve">
2*2</t>
        </r>
      </text>
    </comment>
    <comment ref="D25" authorId="0">
      <text>
        <r>
          <rPr>
            <b/>
            <sz val="8"/>
            <color indexed="81"/>
            <rFont val="Tahoma"/>
            <family val="2"/>
            <charset val="204"/>
          </rPr>
          <t>PC Network:
окончание смены указано с учетом перерыва продолжительностью 1 час</t>
        </r>
      </text>
    </comment>
  </commentList>
</comments>
</file>

<file path=xl/comments5.xml><?xml version="1.0" encoding="utf-8"?>
<comments xmlns="http://schemas.openxmlformats.org/spreadsheetml/2006/main">
  <authors>
    <author>PC Network</author>
    <author>staff</author>
  </authors>
  <commentList>
    <comment ref="AL9" author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Отклонения от нормы рабочего времени по производственному календарю</t>
        </r>
      </text>
    </comment>
    <comment ref="AL10" author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положительное число показывает, сколько не предоставили работнику выходных</t>
        </r>
      </text>
    </comment>
    <comment ref="D19" authorId="1">
      <text>
        <r>
          <rPr>
            <b/>
            <sz val="8"/>
            <color indexed="81"/>
            <rFont val="Tahoma"/>
            <family val="2"/>
            <charset val="204"/>
          </rPr>
          <t>staff:</t>
        </r>
        <r>
          <rPr>
            <sz val="8"/>
            <color indexed="81"/>
            <rFont val="Tahoma"/>
            <family val="2"/>
            <charset val="204"/>
          </rPr>
          <t xml:space="preserve">
2*2</t>
        </r>
      </text>
    </comment>
    <comment ref="D20" authorId="1">
      <text>
        <r>
          <rPr>
            <b/>
            <sz val="8"/>
            <color indexed="81"/>
            <rFont val="Tahoma"/>
            <family val="2"/>
            <charset val="204"/>
          </rPr>
          <t>staff:</t>
        </r>
        <r>
          <rPr>
            <sz val="8"/>
            <color indexed="81"/>
            <rFont val="Tahoma"/>
            <family val="2"/>
            <charset val="204"/>
          </rPr>
          <t xml:space="preserve">
2*2</t>
        </r>
      </text>
    </comment>
    <comment ref="D21" authorId="1">
      <text>
        <r>
          <rPr>
            <b/>
            <sz val="8"/>
            <color indexed="81"/>
            <rFont val="Tahoma"/>
            <family val="2"/>
            <charset val="204"/>
          </rPr>
          <t>staff:</t>
        </r>
        <r>
          <rPr>
            <sz val="8"/>
            <color indexed="81"/>
            <rFont val="Tahoma"/>
            <family val="2"/>
            <charset val="204"/>
          </rPr>
          <t xml:space="preserve">
2*2</t>
        </r>
      </text>
    </comment>
    <comment ref="D25" authorId="0">
      <text>
        <r>
          <rPr>
            <b/>
            <sz val="8"/>
            <color indexed="81"/>
            <rFont val="Tahoma"/>
            <family val="2"/>
            <charset val="204"/>
          </rPr>
          <t>PC Network:
окончание смены указано с учетом перерыва продолжительностью 1 час</t>
        </r>
      </text>
    </comment>
  </commentList>
</comments>
</file>

<file path=xl/comments6.xml><?xml version="1.0" encoding="utf-8"?>
<comments xmlns="http://schemas.openxmlformats.org/spreadsheetml/2006/main">
  <authors>
    <author>PC Network</author>
    <author>ven003 mag004</author>
    <author>staff</author>
  </authors>
  <commentList>
    <comment ref="AL9" author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Отклонения от нормы рабочего времени по производственному календарю</t>
        </r>
      </text>
    </comment>
    <comment ref="W10" authorId="1">
      <text>
        <r>
          <rPr>
            <b/>
            <sz val="9"/>
            <color indexed="81"/>
            <rFont val="Tahoma"/>
            <family val="2"/>
            <charset val="204"/>
          </rPr>
          <t>???
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L10" author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положительное число показывает, сколько не предоставили работнику выходных</t>
        </r>
      </text>
    </comment>
    <comment ref="D19" authorId="2">
      <text>
        <r>
          <rPr>
            <b/>
            <sz val="8"/>
            <color indexed="81"/>
            <rFont val="Tahoma"/>
            <family val="2"/>
            <charset val="204"/>
          </rPr>
          <t>staff:</t>
        </r>
        <r>
          <rPr>
            <sz val="8"/>
            <color indexed="81"/>
            <rFont val="Tahoma"/>
            <family val="2"/>
            <charset val="204"/>
          </rPr>
          <t xml:space="preserve">
2*2</t>
        </r>
      </text>
    </comment>
    <comment ref="D20" authorId="2">
      <text>
        <r>
          <rPr>
            <b/>
            <sz val="8"/>
            <color indexed="81"/>
            <rFont val="Tahoma"/>
            <family val="2"/>
            <charset val="204"/>
          </rPr>
          <t>staff:</t>
        </r>
        <r>
          <rPr>
            <sz val="8"/>
            <color indexed="81"/>
            <rFont val="Tahoma"/>
            <family val="2"/>
            <charset val="204"/>
          </rPr>
          <t xml:space="preserve">
2*2</t>
        </r>
      </text>
    </comment>
    <comment ref="D21" authorId="2">
      <text>
        <r>
          <rPr>
            <b/>
            <sz val="8"/>
            <color indexed="81"/>
            <rFont val="Tahoma"/>
            <family val="2"/>
            <charset val="204"/>
          </rPr>
          <t>staff:</t>
        </r>
        <r>
          <rPr>
            <sz val="8"/>
            <color indexed="81"/>
            <rFont val="Tahoma"/>
            <family val="2"/>
            <charset val="204"/>
          </rPr>
          <t xml:space="preserve">
2*2</t>
        </r>
      </text>
    </comment>
    <comment ref="D26" authorId="0">
      <text>
        <r>
          <rPr>
            <b/>
            <sz val="8"/>
            <color indexed="81"/>
            <rFont val="Tahoma"/>
            <family val="2"/>
            <charset val="204"/>
          </rPr>
          <t>PC Network:
окончание смены указано с учетом перерыва продолжительностью 1 час</t>
        </r>
      </text>
    </comment>
  </commentList>
</comments>
</file>

<file path=xl/comments7.xml><?xml version="1.0" encoding="utf-8"?>
<comments xmlns="http://schemas.openxmlformats.org/spreadsheetml/2006/main">
  <authors>
    <author>PC Network</author>
    <author>staff</author>
  </authors>
  <commentList>
    <comment ref="AL9" author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Отклонения от нормы рабочего времени по производственному календарю</t>
        </r>
      </text>
    </comment>
    <comment ref="AL10" author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положительное число показывает, сколько не предоставили работнику выходных</t>
        </r>
      </text>
    </comment>
    <comment ref="D19" authorId="1">
      <text>
        <r>
          <rPr>
            <b/>
            <sz val="8"/>
            <color indexed="81"/>
            <rFont val="Tahoma"/>
            <family val="2"/>
            <charset val="204"/>
          </rPr>
          <t>staff:</t>
        </r>
        <r>
          <rPr>
            <sz val="8"/>
            <color indexed="81"/>
            <rFont val="Tahoma"/>
            <family val="2"/>
            <charset val="204"/>
          </rPr>
          <t xml:space="preserve">
2*2</t>
        </r>
      </text>
    </comment>
    <comment ref="D20" authorId="1">
      <text>
        <r>
          <rPr>
            <b/>
            <sz val="8"/>
            <color indexed="81"/>
            <rFont val="Tahoma"/>
            <family val="2"/>
            <charset val="204"/>
          </rPr>
          <t>staff:</t>
        </r>
        <r>
          <rPr>
            <sz val="8"/>
            <color indexed="81"/>
            <rFont val="Tahoma"/>
            <family val="2"/>
            <charset val="204"/>
          </rPr>
          <t xml:space="preserve">
2*2</t>
        </r>
      </text>
    </comment>
    <comment ref="D21" authorId="1">
      <text>
        <r>
          <rPr>
            <b/>
            <sz val="8"/>
            <color indexed="81"/>
            <rFont val="Tahoma"/>
            <family val="2"/>
            <charset val="204"/>
          </rPr>
          <t>staff:</t>
        </r>
        <r>
          <rPr>
            <sz val="8"/>
            <color indexed="81"/>
            <rFont val="Tahoma"/>
            <family val="2"/>
            <charset val="204"/>
          </rPr>
          <t xml:space="preserve">
2*2</t>
        </r>
      </text>
    </comment>
    <comment ref="D26" authorId="0">
      <text>
        <r>
          <rPr>
            <b/>
            <sz val="8"/>
            <color indexed="81"/>
            <rFont val="Tahoma"/>
            <family val="2"/>
            <charset val="204"/>
          </rPr>
          <t>PC Network:
окончание смены указано с учетом перерыва продолжительностью 1 час</t>
        </r>
      </text>
    </comment>
  </commentList>
</comments>
</file>

<file path=xl/comments8.xml><?xml version="1.0" encoding="utf-8"?>
<comments xmlns="http://schemas.openxmlformats.org/spreadsheetml/2006/main">
  <authors>
    <author>PC Network</author>
    <author>ven003 mag004</author>
    <author>staff</author>
  </authors>
  <commentList>
    <comment ref="AL9" author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Отклонения от нормы рабочего времени по производственному календарю</t>
        </r>
      </text>
    </comment>
    <comment ref="AL10" author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положительное число показывает, сколько не предоставили работнику выходных</t>
        </r>
      </text>
    </comment>
    <comment ref="O11" authorId="1">
      <text>
        <r>
          <rPr>
            <b/>
            <sz val="9"/>
            <color indexed="81"/>
            <rFont val="Tahoma"/>
            <family val="2"/>
            <charset val="204"/>
          </rPr>
          <t>ven003 mag004:</t>
        </r>
        <r>
          <rPr>
            <sz val="9"/>
            <color indexed="81"/>
            <rFont val="Tahoma"/>
            <family val="2"/>
            <charset val="204"/>
          </rPr>
          <t xml:space="preserve">
Обучение счетчик. 13.00</t>
        </r>
      </text>
    </comment>
    <comment ref="T11" authorId="1">
      <text>
        <r>
          <rPr>
            <b/>
            <sz val="9"/>
            <color indexed="81"/>
            <rFont val="Tahoma"/>
            <family val="2"/>
            <charset val="204"/>
          </rPr>
          <t>ven003 mag004:</t>
        </r>
        <r>
          <rPr>
            <sz val="9"/>
            <color indexed="81"/>
            <rFont val="Tahoma"/>
            <family val="2"/>
            <charset val="204"/>
          </rPr>
          <t xml:space="preserve">
9, 12 отдел инвентаризация</t>
        </r>
      </text>
    </comment>
    <comment ref="AH11" authorId="1">
      <text>
        <r>
          <rPr>
            <b/>
            <sz val="9"/>
            <color indexed="81"/>
            <rFont val="Tahoma"/>
            <family val="2"/>
            <charset val="204"/>
          </rPr>
          <t>ven003 mag004:</t>
        </r>
        <r>
          <rPr>
            <sz val="9"/>
            <color indexed="81"/>
            <rFont val="Tahoma"/>
            <family val="2"/>
            <charset val="204"/>
          </rPr>
          <t xml:space="preserve">
9, 12 отдел инвентаризация</t>
        </r>
      </text>
    </comment>
    <comment ref="AH14" authorId="1">
      <text>
        <r>
          <rPr>
            <b/>
            <sz val="9"/>
            <color indexed="81"/>
            <rFont val="Tahoma"/>
            <family val="2"/>
            <charset val="204"/>
          </rPr>
          <t>ven003 mag004:</t>
        </r>
        <r>
          <rPr>
            <sz val="9"/>
            <color indexed="81"/>
            <rFont val="Tahoma"/>
            <family val="2"/>
            <charset val="204"/>
          </rPr>
          <t xml:space="preserve">
9, 12 отдел инвентаризация</t>
        </r>
      </text>
    </comment>
    <comment ref="AH15" authorId="1">
      <text>
        <r>
          <rPr>
            <b/>
            <sz val="9"/>
            <color indexed="81"/>
            <rFont val="Tahoma"/>
            <family val="2"/>
            <charset val="204"/>
          </rPr>
          <t>ven003 mag004:</t>
        </r>
        <r>
          <rPr>
            <sz val="9"/>
            <color indexed="81"/>
            <rFont val="Tahoma"/>
            <family val="2"/>
            <charset val="204"/>
          </rPr>
          <t xml:space="preserve">
9, 12 отдел инвентаризация</t>
        </r>
      </text>
    </comment>
    <comment ref="AH18" authorId="1">
      <text>
        <r>
          <rPr>
            <b/>
            <sz val="9"/>
            <color indexed="81"/>
            <rFont val="Tahoma"/>
            <family val="2"/>
            <charset val="204"/>
          </rPr>
          <t>ven003 mag004:</t>
        </r>
        <r>
          <rPr>
            <sz val="9"/>
            <color indexed="81"/>
            <rFont val="Tahoma"/>
            <family val="2"/>
            <charset val="204"/>
          </rPr>
          <t xml:space="preserve">
9, 12 отдел инвентаризация</t>
        </r>
      </text>
    </comment>
    <comment ref="D19" authorId="2">
      <text>
        <r>
          <rPr>
            <b/>
            <sz val="8"/>
            <color indexed="81"/>
            <rFont val="Tahoma"/>
            <family val="2"/>
            <charset val="204"/>
          </rPr>
          <t>staff:</t>
        </r>
        <r>
          <rPr>
            <sz val="8"/>
            <color indexed="81"/>
            <rFont val="Tahoma"/>
            <family val="2"/>
            <charset val="204"/>
          </rPr>
          <t xml:space="preserve">
2*2</t>
        </r>
      </text>
    </comment>
    <comment ref="G19" authorId="1">
      <text>
        <r>
          <rPr>
            <b/>
            <sz val="9"/>
            <color indexed="81"/>
            <rFont val="Tahoma"/>
            <family val="2"/>
            <charset val="204"/>
          </rPr>
          <t>ven003 mag004:</t>
        </r>
        <r>
          <rPr>
            <sz val="9"/>
            <color indexed="81"/>
            <rFont val="Tahoma"/>
            <family val="2"/>
            <charset val="204"/>
          </rPr>
          <t xml:space="preserve">
За свой счёт.</t>
        </r>
      </text>
    </comment>
    <comment ref="K19" authorId="1">
      <text>
        <r>
          <rPr>
            <b/>
            <sz val="9"/>
            <color indexed="81"/>
            <rFont val="Tahoma"/>
            <family val="2"/>
            <charset val="204"/>
          </rPr>
          <t>ven003 mag004:</t>
        </r>
        <r>
          <rPr>
            <sz val="9"/>
            <color indexed="81"/>
            <rFont val="Tahoma"/>
            <family val="2"/>
            <charset val="204"/>
          </rPr>
          <t xml:space="preserve">
За свой счёт.</t>
        </r>
      </text>
    </comment>
    <comment ref="D20" authorId="2">
      <text>
        <r>
          <rPr>
            <b/>
            <sz val="8"/>
            <color indexed="81"/>
            <rFont val="Tahoma"/>
            <family val="2"/>
            <charset val="204"/>
          </rPr>
          <t>staff:</t>
        </r>
        <r>
          <rPr>
            <sz val="8"/>
            <color indexed="81"/>
            <rFont val="Tahoma"/>
            <family val="2"/>
            <charset val="204"/>
          </rPr>
          <t xml:space="preserve">
2*2</t>
        </r>
      </text>
    </comment>
    <comment ref="D21" authorId="2">
      <text>
        <r>
          <rPr>
            <b/>
            <sz val="8"/>
            <color indexed="81"/>
            <rFont val="Tahoma"/>
            <family val="2"/>
            <charset val="204"/>
          </rPr>
          <t>staff:</t>
        </r>
        <r>
          <rPr>
            <sz val="8"/>
            <color indexed="81"/>
            <rFont val="Tahoma"/>
            <family val="2"/>
            <charset val="204"/>
          </rPr>
          <t xml:space="preserve">
2*2</t>
        </r>
      </text>
    </comment>
    <comment ref="Y21" authorId="1">
      <text>
        <r>
          <rPr>
            <b/>
            <sz val="9"/>
            <color indexed="81"/>
            <rFont val="Tahoma"/>
            <family val="2"/>
            <charset val="204"/>
          </rPr>
          <t>ven003 mag004:</t>
        </r>
        <r>
          <rPr>
            <sz val="9"/>
            <color indexed="81"/>
            <rFont val="Tahoma"/>
            <family val="2"/>
            <charset val="204"/>
          </rPr>
          <t xml:space="preserve">
Выходной долги.</t>
        </r>
      </text>
    </comment>
    <comment ref="AH21" authorId="1">
      <text>
        <r>
          <rPr>
            <b/>
            <sz val="9"/>
            <color indexed="81"/>
            <rFont val="Tahoma"/>
            <family val="2"/>
            <charset val="204"/>
          </rPr>
          <t>ven003 mag004:</t>
        </r>
        <r>
          <rPr>
            <sz val="9"/>
            <color indexed="81"/>
            <rFont val="Tahoma"/>
            <family val="2"/>
            <charset val="204"/>
          </rPr>
          <t xml:space="preserve">
9, 12 отдел инвентаризация</t>
        </r>
      </text>
    </comment>
    <comment ref="O22" authorId="1">
      <text>
        <r>
          <rPr>
            <b/>
            <sz val="9"/>
            <color indexed="81"/>
            <rFont val="Tahoma"/>
            <family val="2"/>
            <charset val="204"/>
          </rPr>
          <t>ven003 mag004:</t>
        </r>
        <r>
          <rPr>
            <sz val="9"/>
            <color indexed="81"/>
            <rFont val="Tahoma"/>
            <family val="2"/>
            <charset val="204"/>
          </rPr>
          <t xml:space="preserve">
Обучение счетчик. 13.00</t>
        </r>
      </text>
    </comment>
    <comment ref="D26" authorId="0">
      <text>
        <r>
          <rPr>
            <b/>
            <sz val="8"/>
            <color indexed="81"/>
            <rFont val="Tahoma"/>
            <family val="2"/>
            <charset val="204"/>
          </rPr>
          <t>PC Network:
окончание смены указано с учетом перерыва продолжительностью 1 час</t>
        </r>
      </text>
    </comment>
  </commentList>
</comments>
</file>

<file path=xl/comments9.xml><?xml version="1.0" encoding="utf-8"?>
<comments xmlns="http://schemas.openxmlformats.org/spreadsheetml/2006/main">
  <authors>
    <author>PC Network</author>
    <author>staff</author>
    <author>rh001</author>
  </authors>
  <commentList>
    <comment ref="AL9" author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Отклонения от нормы рабочего времени по производственному календарю</t>
        </r>
      </text>
    </comment>
    <comment ref="AL10" author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положительное число показывает, сколько не предоставили работнику выходных</t>
        </r>
      </text>
    </comment>
    <comment ref="D19" authorId="1">
      <text>
        <r>
          <rPr>
            <b/>
            <sz val="8"/>
            <color indexed="81"/>
            <rFont val="Tahoma"/>
            <family val="2"/>
            <charset val="204"/>
          </rPr>
          <t>staff:</t>
        </r>
        <r>
          <rPr>
            <sz val="8"/>
            <color indexed="81"/>
            <rFont val="Tahoma"/>
            <family val="2"/>
            <charset val="204"/>
          </rPr>
          <t xml:space="preserve">
2*2</t>
        </r>
      </text>
    </comment>
    <comment ref="D20" authorId="1">
      <text>
        <r>
          <rPr>
            <b/>
            <sz val="8"/>
            <color indexed="81"/>
            <rFont val="Tahoma"/>
            <family val="2"/>
            <charset val="204"/>
          </rPr>
          <t>staff:</t>
        </r>
        <r>
          <rPr>
            <sz val="8"/>
            <color indexed="81"/>
            <rFont val="Tahoma"/>
            <family val="2"/>
            <charset val="204"/>
          </rPr>
          <t xml:space="preserve">
2*2</t>
        </r>
      </text>
    </comment>
    <comment ref="D21" authorId="1">
      <text>
        <r>
          <rPr>
            <b/>
            <sz val="8"/>
            <color indexed="81"/>
            <rFont val="Tahoma"/>
            <family val="2"/>
            <charset val="204"/>
          </rPr>
          <t>staff:</t>
        </r>
        <r>
          <rPr>
            <sz val="8"/>
            <color indexed="81"/>
            <rFont val="Tahoma"/>
            <family val="2"/>
            <charset val="204"/>
          </rPr>
          <t xml:space="preserve">
2*2</t>
        </r>
      </text>
    </comment>
    <comment ref="D26" authorId="0">
      <text>
        <r>
          <rPr>
            <b/>
            <sz val="8"/>
            <color indexed="81"/>
            <rFont val="Tahoma"/>
            <family val="2"/>
            <charset val="204"/>
          </rPr>
          <t>PC Network:
окончание смены указано с учетом перерыва продолжительностью 1 час</t>
        </r>
      </text>
    </comment>
    <comment ref="G26" authorId="2">
      <text>
        <r>
          <rPr>
            <b/>
            <sz val="8"/>
            <color indexed="81"/>
            <rFont val="Tahoma"/>
            <family val="2"/>
            <charset val="204"/>
          </rPr>
          <t>rh001:</t>
        </r>
        <r>
          <rPr>
            <sz val="8"/>
            <color indexed="81"/>
            <rFont val="Tahoma"/>
            <family val="2"/>
            <charset val="204"/>
          </rPr>
          <t xml:space="preserve">
Предпраздничные, продолжительность работы сокращается на 1 час</t>
        </r>
      </text>
    </comment>
  </commentList>
</comments>
</file>

<file path=xl/sharedStrings.xml><?xml version="1.0" encoding="utf-8"?>
<sst xmlns="http://schemas.openxmlformats.org/spreadsheetml/2006/main" count="6423" uniqueCount="151">
  <si>
    <t>№ п/п</t>
  </si>
  <si>
    <t>в</t>
  </si>
  <si>
    <t>у</t>
  </si>
  <si>
    <t>д</t>
  </si>
  <si>
    <t>8:00-17:00</t>
  </si>
  <si>
    <t>13:00-22:00</t>
  </si>
  <si>
    <t>Таб №</t>
  </si>
  <si>
    <t>Январь</t>
  </si>
  <si>
    <t>Февраль</t>
  </si>
  <si>
    <t>Март</t>
  </si>
  <si>
    <t>I квартал</t>
  </si>
  <si>
    <t>Календарных дней</t>
  </si>
  <si>
    <t>Рабочих дней</t>
  </si>
  <si>
    <t>Выходных и праздничных дней</t>
  </si>
  <si>
    <t>При 40-часовой рабочей неделе</t>
  </si>
  <si>
    <t>Апрель</t>
  </si>
  <si>
    <t>Май</t>
  </si>
  <si>
    <t>Июнь</t>
  </si>
  <si>
    <t>II квартал</t>
  </si>
  <si>
    <t>I полугодие</t>
  </si>
  <si>
    <t>Июль</t>
  </si>
  <si>
    <t>Август</t>
  </si>
  <si>
    <t>Сентябрь</t>
  </si>
  <si>
    <t>III квартал</t>
  </si>
  <si>
    <t>Октябрь</t>
  </si>
  <si>
    <t>Ноябрь</t>
  </si>
  <si>
    <t>Декабрь</t>
  </si>
  <si>
    <t>IV квартал</t>
  </si>
  <si>
    <t>II полугодие</t>
  </si>
  <si>
    <t>н</t>
  </si>
  <si>
    <t>раб дни</t>
  </si>
  <si>
    <t>вых дни</t>
  </si>
  <si>
    <t>январь</t>
  </si>
  <si>
    <t>Время начала и окончания смены</t>
  </si>
  <si>
    <t>"с графиком работы ознакомлен"</t>
  </si>
  <si>
    <t>дата</t>
  </si>
  <si>
    <t>подпись</t>
  </si>
  <si>
    <t>выходной</t>
  </si>
  <si>
    <t>22:00-06:00</t>
  </si>
  <si>
    <t>00:00-00:00</t>
  </si>
  <si>
    <t>уу</t>
  </si>
  <si>
    <t>дд</t>
  </si>
  <si>
    <t>Тестовый Иван Иванович</t>
  </si>
  <si>
    <t>ГРАФИК РАБОТЫ</t>
  </si>
  <si>
    <t>УТВЕРЖДАЮ:</t>
  </si>
  <si>
    <t>Подпись</t>
  </si>
  <si>
    <t>Подпись, расшифровка</t>
  </si>
  <si>
    <t>Наименование должности</t>
  </si>
  <si>
    <t>"_____" ______________________________ 2008 г.</t>
  </si>
  <si>
    <t xml:space="preserve">Подразделение: </t>
  </si>
  <si>
    <t>Составил:</t>
  </si>
  <si>
    <t>Расшифровка подписи</t>
  </si>
  <si>
    <t>Дата</t>
  </si>
  <si>
    <t>СПРАВОЧНО:</t>
  </si>
  <si>
    <t>Обозна-
чение</t>
  </si>
  <si>
    <t>Запланировано</t>
  </si>
  <si>
    <t>Отклонения</t>
  </si>
  <si>
    <t>Фамилия Имя Отчество</t>
  </si>
  <si>
    <t>Иванов</t>
  </si>
  <si>
    <t>Петров</t>
  </si>
  <si>
    <t>Сидоров</t>
  </si>
  <si>
    <t>Цветков</t>
  </si>
  <si>
    <t>Сизиков</t>
  </si>
  <si>
    <t>Кулаков</t>
  </si>
  <si>
    <t>от</t>
  </si>
  <si>
    <t>В</t>
  </si>
  <si>
    <t>отпуск</t>
  </si>
  <si>
    <t>СОБРАНИЕ ОТДЕЛА СОСТОИТСЯ:</t>
  </si>
  <si>
    <t>в1</t>
  </si>
  <si>
    <t>в2</t>
  </si>
  <si>
    <t>должн</t>
  </si>
  <si>
    <t xml:space="preserve"> с  7-30 до 16-30 </t>
  </si>
  <si>
    <t xml:space="preserve"> </t>
  </si>
  <si>
    <t xml:space="preserve"> с  10 до 19-00</t>
  </si>
  <si>
    <t xml:space="preserve"> с 13-00 до 22-00</t>
  </si>
  <si>
    <t xml:space="preserve">  с 15-00 до 00-00</t>
  </si>
  <si>
    <t xml:space="preserve">выходной  </t>
  </si>
  <si>
    <t>ночная смена с 21-00 до 09-00</t>
  </si>
  <si>
    <t>всего вых и отп</t>
  </si>
  <si>
    <t>всего раб</t>
  </si>
  <si>
    <t>С графиком ознакомлен</t>
  </si>
  <si>
    <t>у3</t>
  </si>
  <si>
    <t>7:30 - 19:30</t>
  </si>
  <si>
    <t>в3</t>
  </si>
  <si>
    <t>12:30 - 24:00</t>
  </si>
  <si>
    <t>"___" ____________  2016 г.</t>
  </si>
  <si>
    <t>СМЕНА</t>
  </si>
  <si>
    <t>РАСПИСАНИЕ ПЕРЕРЫВОВ</t>
  </si>
  <si>
    <t>1 перерыв</t>
  </si>
  <si>
    <t>2 перерыв</t>
  </si>
  <si>
    <t>3 перерыв</t>
  </si>
  <si>
    <r>
      <t>Время начала и окончания смен</t>
    </r>
    <r>
      <rPr>
        <i/>
        <sz val="8"/>
        <rFont val="Arial Cyr"/>
        <charset val="204"/>
      </rPr>
      <t xml:space="preserve"> (c учетом перерывапродолжительностью 1 час)</t>
    </r>
  </si>
  <si>
    <t>04801</t>
  </si>
  <si>
    <t>Р/С</t>
  </si>
  <si>
    <t>Агарков Юрий</t>
  </si>
  <si>
    <t>М/О</t>
  </si>
  <si>
    <t>Филютанов Владимир Викторович</t>
  </si>
  <si>
    <t>Воронков Вячеслав Олегович</t>
  </si>
  <si>
    <t>П/К</t>
  </si>
  <si>
    <t>Полежаев Евгений Николаевич</t>
  </si>
  <si>
    <t>1399</t>
  </si>
  <si>
    <t>Махошева Залина Вячеславовна</t>
  </si>
  <si>
    <t>Борисов Сергей Иванович</t>
  </si>
  <si>
    <t>Витушкин Александр Сергеевич</t>
  </si>
  <si>
    <t>Гусев Константин Владимирович</t>
  </si>
  <si>
    <t xml:space="preserve">Грибань Юрий Алексеевич </t>
  </si>
  <si>
    <t>Ещенко Александр Александрович</t>
  </si>
  <si>
    <t>дд2</t>
  </si>
  <si>
    <t>дд1</t>
  </si>
  <si>
    <t>ддд</t>
  </si>
  <si>
    <t>ОТ</t>
  </si>
  <si>
    <t>Электротовары</t>
  </si>
  <si>
    <t>АПРЕЛЬ 2017</t>
  </si>
  <si>
    <t xml:space="preserve"> Май 2016</t>
  </si>
  <si>
    <t>ИЮНЬ 2017</t>
  </si>
  <si>
    <t>ИЮЛЬ 2017</t>
  </si>
  <si>
    <t>АВГУСТ 2017</t>
  </si>
  <si>
    <t>СЕНТЯБРЬ 2017</t>
  </si>
  <si>
    <t>ОКТЯБРЬ 2017</t>
  </si>
  <si>
    <t>Б</t>
  </si>
  <si>
    <t>Митянина Татьяна</t>
  </si>
  <si>
    <t>"___" ____________  2017г.</t>
  </si>
  <si>
    <t>"___" ____________  2017 г.</t>
  </si>
  <si>
    <t>H</t>
  </si>
  <si>
    <t>.</t>
  </si>
  <si>
    <t>к</t>
  </si>
  <si>
    <t>д1</t>
  </si>
  <si>
    <t>7:00 - 19:00</t>
  </si>
  <si>
    <t xml:space="preserve"> с  7-00 до 16-00</t>
  </si>
  <si>
    <t>ддд2</t>
  </si>
  <si>
    <t>л</t>
  </si>
  <si>
    <t>ЦО</t>
  </si>
  <si>
    <t>ДД1</t>
  </si>
  <si>
    <t>ДД2</t>
  </si>
  <si>
    <t>НОЯБРЬ 2017</t>
  </si>
  <si>
    <t>vv</t>
  </si>
  <si>
    <t>ccc</t>
  </si>
  <si>
    <t>ДЕКАБРЬ 2017</t>
  </si>
  <si>
    <t>"___" ____________  2018г.</t>
  </si>
  <si>
    <t>ФЕВРАЛЬ 2018</t>
  </si>
  <si>
    <t>Р/С ст</t>
  </si>
  <si>
    <t>Антон Кутуков</t>
  </si>
  <si>
    <t>ОД</t>
  </si>
  <si>
    <t>МАРТ 2018</t>
  </si>
  <si>
    <t>Н</t>
  </si>
  <si>
    <t>АПРЕЛЬ 2018</t>
  </si>
  <si>
    <t>5\2</t>
  </si>
  <si>
    <t>2\2</t>
  </si>
  <si>
    <t>9 часов</t>
  </si>
  <si>
    <t>12 часов</t>
  </si>
  <si>
    <t>МАЙ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</si>
</sst>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;[Red]\-#,##0.00\ &quot;₽&quot;"/>
    <numFmt numFmtId="165" formatCode="0.0"/>
  </numFmts>
  <fonts count="52">
    <font>
      <sz val="10"/>
      <name val="Arial Cyr"/>
      <charset val="204"/>
    </font>
    <font>
      <sz val="10"/>
      <name val="Arial Cyr"/>
      <charset val="204"/>
    </font>
    <font>
      <sz val="10"/>
      <name val="Arial Cyr"/>
      <family val="2"/>
      <charset val="204"/>
    </font>
    <font>
      <sz val="8"/>
      <name val="Arial Cyr"/>
      <charset val="204"/>
    </font>
    <font>
      <b/>
      <sz val="10"/>
      <name val="Arial"/>
      <family val="2"/>
      <charset val="204"/>
    </font>
    <font>
      <sz val="1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sz val="10"/>
      <name val="Arial CYR"/>
      <charset val="204"/>
    </font>
    <font>
      <b/>
      <sz val="14"/>
      <name val="Arial Cyr"/>
      <charset val="204"/>
    </font>
    <font>
      <b/>
      <sz val="12"/>
      <name val="Arial Cyr"/>
      <charset val="204"/>
    </font>
    <font>
      <i/>
      <sz val="10"/>
      <name val="Arial Cyr"/>
      <charset val="204"/>
    </font>
    <font>
      <i/>
      <sz val="9"/>
      <name val="Arial Cyr"/>
      <charset val="204"/>
    </font>
    <font>
      <i/>
      <sz val="7"/>
      <name val="Arial Cyr"/>
      <charset val="204"/>
    </font>
    <font>
      <b/>
      <i/>
      <sz val="7"/>
      <name val="Arial"/>
      <family val="2"/>
      <charset val="204"/>
    </font>
    <font>
      <b/>
      <i/>
      <sz val="8"/>
      <name val="Arial Cyr"/>
      <charset val="204"/>
    </font>
    <font>
      <sz val="8"/>
      <name val="Arial Cyr"/>
      <family val="2"/>
      <charset val="204"/>
    </font>
    <font>
      <b/>
      <sz val="8"/>
      <name val="Arial Cyr"/>
      <family val="2"/>
      <charset val="204"/>
    </font>
    <font>
      <b/>
      <sz val="8"/>
      <color indexed="12"/>
      <name val="Tahoma"/>
      <family val="2"/>
      <charset val="204"/>
    </font>
    <font>
      <sz val="8"/>
      <color indexed="12"/>
      <name val="Tahoma"/>
      <family val="2"/>
      <charset val="204"/>
    </font>
    <font>
      <sz val="10"/>
      <name val="Helv"/>
    </font>
    <font>
      <b/>
      <sz val="10"/>
      <color indexed="8"/>
      <name val="Calibri"/>
      <family val="2"/>
      <charset val="204"/>
    </font>
    <font>
      <sz val="10"/>
      <name val="Calibri"/>
      <family val="2"/>
      <charset val="204"/>
    </font>
    <font>
      <sz val="10"/>
      <color indexed="8"/>
      <name val="Calibri"/>
      <family val="2"/>
      <charset val="204"/>
    </font>
    <font>
      <sz val="16"/>
      <color indexed="12"/>
      <name val="Comic Sans MS"/>
      <family val="4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 Cyr"/>
      <charset val="204"/>
    </font>
    <font>
      <b/>
      <sz val="10"/>
      <color indexed="8"/>
      <name val="Arial"/>
      <family val="2"/>
      <charset val="204"/>
    </font>
    <font>
      <sz val="10"/>
      <color indexed="20"/>
      <name val="Arial Cyr"/>
      <charset val="204"/>
    </font>
    <font>
      <sz val="8"/>
      <name val="Helv"/>
    </font>
    <font>
      <sz val="18"/>
      <name val="Arial"/>
      <family val="2"/>
      <charset val="204"/>
    </font>
    <font>
      <i/>
      <sz val="8"/>
      <name val="Arial Cyr"/>
      <charset val="204"/>
    </font>
    <font>
      <b/>
      <sz val="11"/>
      <name val="Arial Cyr"/>
      <charset val="204"/>
    </font>
    <font>
      <b/>
      <sz val="11"/>
      <name val="Helv"/>
      <charset val="204"/>
    </font>
    <font>
      <b/>
      <sz val="10"/>
      <name val="Helv"/>
      <charset val="204"/>
    </font>
    <font>
      <b/>
      <sz val="11"/>
      <name val="Arial"/>
      <family val="2"/>
      <charset val="204"/>
    </font>
    <font>
      <b/>
      <sz val="10"/>
      <color indexed="20"/>
      <name val="Arial Cyr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0"/>
      <color theme="0"/>
      <name val="Arial Cyr"/>
      <charset val="204"/>
    </font>
    <font>
      <b/>
      <sz val="24"/>
      <name val="Arial"/>
      <family val="2"/>
      <charset val="204"/>
    </font>
    <font>
      <b/>
      <sz val="11"/>
      <name val="Albertus Medium"/>
      <family val="2"/>
    </font>
    <font>
      <b/>
      <sz val="10"/>
      <name val="Albertus Medium"/>
      <family val="2"/>
    </font>
    <font>
      <b/>
      <sz val="28"/>
      <name val="Arial"/>
      <family val="2"/>
      <charset val="204"/>
    </font>
    <font>
      <sz val="10"/>
      <color indexed="20"/>
      <name val="Arial Cyr"/>
    </font>
    <font>
      <sz val="10"/>
      <name val="Arial Cyr"/>
    </font>
    <font>
      <b/>
      <sz val="26"/>
      <name val="Arial"/>
      <family val="2"/>
      <charset val="204"/>
    </font>
    <font>
      <sz val="10"/>
      <color theme="0"/>
      <name val="Arial Cyr"/>
      <charset val="204"/>
    </font>
    <font>
      <b/>
      <sz val="18"/>
      <name val="Arial"/>
      <family val="2"/>
      <charset val="204"/>
    </font>
    <font>
      <sz val="10"/>
      <color theme="0"/>
      <name val="Arial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3"/>
        <bgColor indexed="31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6D40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</fills>
  <borders count="6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17"/>
      </right>
      <top/>
      <bottom/>
      <diagonal/>
    </border>
    <border>
      <left style="thick">
        <color indexed="17"/>
      </left>
      <right/>
      <top/>
      <bottom style="thick">
        <color indexed="17"/>
      </bottom>
      <diagonal/>
    </border>
    <border>
      <left/>
      <right/>
      <top/>
      <bottom style="thick">
        <color indexed="17"/>
      </bottom>
      <diagonal/>
    </border>
    <border>
      <left/>
      <right style="thick">
        <color indexed="17"/>
      </right>
      <top/>
      <bottom style="thick">
        <color indexed="17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" fillId="0" borderId="0"/>
    <xf numFmtId="0" fontId="1" fillId="0" borderId="0"/>
    <xf numFmtId="0" fontId="20" fillId="0" borderId="0"/>
    <xf numFmtId="0" fontId="26" fillId="0" borderId="0"/>
    <xf numFmtId="0" fontId="1" fillId="0" borderId="0"/>
    <xf numFmtId="0" fontId="1" fillId="0" borderId="0"/>
    <xf numFmtId="0" fontId="20" fillId="0" borderId="0"/>
  </cellStyleXfs>
  <cellXfs count="451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" fontId="4" fillId="0" borderId="0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9" fillId="0" borderId="0" xfId="0" applyFont="1"/>
    <xf numFmtId="0" fontId="0" fillId="0" borderId="0" xfId="0" applyAlignment="1">
      <alignment horizontal="right"/>
    </xf>
    <xf numFmtId="0" fontId="0" fillId="0" borderId="2" xfId="0" applyBorder="1" applyAlignment="1">
      <alignment horizontal="center" vertical="center"/>
    </xf>
    <xf numFmtId="0" fontId="8" fillId="0" borderId="0" xfId="0" applyFont="1" applyAlignment="1">
      <alignment horizontal="right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9" xfId="0" applyBorder="1" applyAlignment="1">
      <alignment vertical="center"/>
    </xf>
    <xf numFmtId="0" fontId="0" fillId="0" borderId="10" xfId="0" applyBorder="1"/>
    <xf numFmtId="0" fontId="0" fillId="0" borderId="1" xfId="0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/>
    </xf>
    <xf numFmtId="1" fontId="14" fillId="0" borderId="0" xfId="0" applyNumberFormat="1" applyFont="1" applyFill="1" applyBorder="1" applyAlignment="1">
      <alignment horizontal="left" vertical="center" wrapText="1"/>
    </xf>
    <xf numFmtId="0" fontId="15" fillId="0" borderId="0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4" xfId="0" applyFill="1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11" xfId="0" applyBorder="1" applyAlignment="1">
      <alignment horizontal="center" vertical="center"/>
    </xf>
    <xf numFmtId="0" fontId="12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5" fontId="16" fillId="0" borderId="12" xfId="0" applyNumberFormat="1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 vertical="center"/>
    </xf>
    <xf numFmtId="0" fontId="17" fillId="3" borderId="12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7" fillId="4" borderId="12" xfId="0" applyFont="1" applyFill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 wrapText="1"/>
    </xf>
    <xf numFmtId="1" fontId="4" fillId="0" borderId="17" xfId="0" applyNumberFormat="1" applyFont="1" applyFill="1" applyBorder="1" applyAlignment="1">
      <alignment horizontal="center" vertical="center" wrapText="1"/>
    </xf>
    <xf numFmtId="1" fontId="4" fillId="0" borderId="9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20" fillId="0" borderId="0" xfId="0" applyFont="1" applyAlignment="1">
      <alignment vertical="center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20" fillId="0" borderId="0" xfId="3" applyProtection="1">
      <protection locked="0" hidden="1"/>
    </xf>
    <xf numFmtId="0" fontId="9" fillId="0" borderId="0" xfId="0" applyFont="1" applyProtection="1">
      <protection locked="0"/>
    </xf>
    <xf numFmtId="0" fontId="8" fillId="0" borderId="0" xfId="0" applyFont="1" applyAlignment="1" applyProtection="1">
      <alignment horizontal="right" wrapText="1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10" xfId="0" applyBorder="1" applyProtection="1">
      <protection locked="0"/>
    </xf>
    <xf numFmtId="165" fontId="16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16" fillId="0" borderId="12" xfId="0" applyFont="1" applyFill="1" applyBorder="1" applyAlignment="1" applyProtection="1">
      <alignment horizontal="center" vertical="center" wrapText="1"/>
      <protection locked="0"/>
    </xf>
    <xf numFmtId="0" fontId="17" fillId="0" borderId="12" xfId="0" applyFont="1" applyFill="1" applyBorder="1" applyAlignment="1" applyProtection="1">
      <alignment horizontal="center" vertical="center"/>
      <protection locked="0"/>
    </xf>
    <xf numFmtId="0" fontId="16" fillId="0" borderId="12" xfId="0" applyFont="1" applyFill="1" applyBorder="1" applyAlignment="1" applyProtection="1">
      <alignment horizontal="center" vertical="center"/>
      <protection locked="0"/>
    </xf>
    <xf numFmtId="0" fontId="28" fillId="0" borderId="12" xfId="0" applyFont="1" applyFill="1" applyBorder="1" applyAlignment="1" applyProtection="1">
      <alignment horizontal="center" vertical="center"/>
      <protection locked="0"/>
    </xf>
    <xf numFmtId="0" fontId="27" fillId="0" borderId="12" xfId="2" applyFont="1" applyFill="1" applyBorder="1" applyAlignment="1" applyProtection="1">
      <alignment horizontal="center" vertical="center"/>
      <protection locked="0" hidden="1"/>
    </xf>
    <xf numFmtId="0" fontId="27" fillId="0" borderId="12" xfId="0" applyFont="1" applyBorder="1" applyAlignment="1" applyProtection="1">
      <alignment horizontal="center" vertical="center"/>
      <protection locked="0"/>
    </xf>
    <xf numFmtId="1" fontId="29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27" fillId="5" borderId="12" xfId="4" applyFont="1" applyFill="1" applyBorder="1" applyAlignment="1" applyProtection="1">
      <alignment horizontal="center"/>
      <protection locked="0" hidden="1"/>
    </xf>
    <xf numFmtId="0" fontId="27" fillId="0" borderId="12" xfId="0" applyFont="1" applyBorder="1" applyAlignment="1" applyProtection="1">
      <alignment vertical="center"/>
      <protection locked="0"/>
    </xf>
    <xf numFmtId="0" fontId="0" fillId="0" borderId="12" xfId="0" applyFill="1" applyBorder="1" applyAlignment="1" applyProtection="1">
      <alignment horizontal="center" vertical="center"/>
      <protection locked="0"/>
    </xf>
    <xf numFmtId="0" fontId="30" fillId="0" borderId="12" xfId="0" applyFont="1" applyFill="1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center" vertical="center"/>
      <protection locked="0" hidden="1"/>
    </xf>
    <xf numFmtId="49" fontId="8" fillId="0" borderId="0" xfId="6" applyNumberFormat="1" applyFont="1" applyFill="1" applyBorder="1" applyProtection="1">
      <protection locked="0" hidden="1"/>
    </xf>
    <xf numFmtId="0" fontId="1" fillId="0" borderId="0" xfId="2" applyFont="1" applyFill="1" applyBorder="1" applyAlignment="1" applyProtection="1">
      <alignment horizontal="center" vertical="center"/>
      <protection locked="0" hidden="1"/>
    </xf>
    <xf numFmtId="0" fontId="1" fillId="0" borderId="0" xfId="2" applyFont="1" applyBorder="1" applyAlignment="1" applyProtection="1">
      <alignment horizontal="center" vertical="center"/>
      <protection locked="0" hidden="1"/>
    </xf>
    <xf numFmtId="1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right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13" fillId="0" borderId="0" xfId="0" applyFont="1" applyBorder="1" applyAlignment="1" applyProtection="1">
      <alignment horizontal="left" vertical="center"/>
      <protection locked="0"/>
    </xf>
    <xf numFmtId="0" fontId="13" fillId="0" borderId="0" xfId="0" applyFont="1" applyAlignment="1" applyProtection="1">
      <alignment horizontal="left" vertical="center"/>
      <protection locked="0"/>
    </xf>
    <xf numFmtId="1" fontId="1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Border="1" applyAlignment="1" applyProtection="1">
      <alignment horizontal="center"/>
      <protection locked="0"/>
    </xf>
    <xf numFmtId="0" fontId="12" fillId="0" borderId="12" xfId="0" applyFont="1" applyBorder="1" applyAlignment="1" applyProtection="1">
      <alignment horizontal="center" vertical="center" wrapText="1"/>
    </xf>
    <xf numFmtId="0" fontId="11" fillId="0" borderId="12" xfId="0" applyFont="1" applyBorder="1" applyAlignment="1" applyProtection="1">
      <alignment horizontal="center" vertical="center" wrapText="1"/>
    </xf>
    <xf numFmtId="0" fontId="1" fillId="0" borderId="19" xfId="0" applyFont="1" applyFill="1" applyBorder="1" applyAlignment="1" applyProtection="1">
      <alignment horizontal="center" vertical="center"/>
    </xf>
    <xf numFmtId="0" fontId="20" fillId="0" borderId="0" xfId="3" applyAlignment="1" applyProtection="1">
      <alignment vertical="center"/>
      <protection locked="0" hidden="1"/>
    </xf>
    <xf numFmtId="0" fontId="20" fillId="0" borderId="12" xfId="3" applyBorder="1" applyAlignment="1" applyProtection="1">
      <alignment horizontal="center" vertical="center"/>
      <protection hidden="1"/>
    </xf>
    <xf numFmtId="0" fontId="20" fillId="0" borderId="12" xfId="3" applyFont="1" applyBorder="1" applyAlignment="1" applyProtection="1">
      <alignment horizontal="left" vertical="center" wrapText="1"/>
      <protection hidden="1"/>
    </xf>
    <xf numFmtId="0" fontId="20" fillId="0" borderId="12" xfId="3" applyFill="1" applyBorder="1" applyAlignment="1" applyProtection="1">
      <alignment horizontal="center" vertical="center"/>
      <protection hidden="1"/>
    </xf>
    <xf numFmtId="0" fontId="20" fillId="0" borderId="0" xfId="3" applyBorder="1" applyProtection="1">
      <protection locked="0" hidden="1"/>
    </xf>
    <xf numFmtId="0" fontId="20" fillId="0" borderId="12" xfId="3" applyFont="1" applyBorder="1" applyAlignment="1" applyProtection="1">
      <alignment horizontal="center" vertical="center"/>
      <protection hidden="1"/>
    </xf>
    <xf numFmtId="0" fontId="20" fillId="0" borderId="12" xfId="3" applyFill="1" applyBorder="1" applyAlignment="1" applyProtection="1">
      <alignment horizontal="left" vertical="center" wrapText="1"/>
      <protection hidden="1"/>
    </xf>
    <xf numFmtId="0" fontId="20" fillId="0" borderId="12" xfId="3" applyBorder="1" applyAlignment="1" applyProtection="1">
      <alignment horizontal="left" vertical="center" wrapText="1"/>
      <protection hidden="1"/>
    </xf>
    <xf numFmtId="0" fontId="26" fillId="0" borderId="12" xfId="3" applyFont="1" applyFill="1" applyBorder="1" applyAlignment="1" applyProtection="1">
      <alignment horizontal="left" vertical="center" wrapText="1"/>
      <protection hidden="1"/>
    </xf>
    <xf numFmtId="0" fontId="20" fillId="0" borderId="12" xfId="3" applyFill="1" applyBorder="1" applyProtection="1">
      <protection hidden="1"/>
    </xf>
    <xf numFmtId="0" fontId="10" fillId="0" borderId="0" xfId="0" applyFont="1" applyAlignment="1" applyProtection="1">
      <alignment horizontal="left"/>
      <protection locked="0"/>
    </xf>
    <xf numFmtId="0" fontId="1" fillId="0" borderId="0" xfId="3" applyFont="1" applyBorder="1" applyAlignment="1" applyProtection="1">
      <alignment horizontal="right"/>
      <protection locked="0" hidden="1"/>
    </xf>
    <xf numFmtId="0" fontId="3" fillId="0" borderId="0" xfId="0" applyFont="1" applyBorder="1" applyAlignment="1" applyProtection="1">
      <alignment horizontal="center"/>
      <protection locked="0"/>
    </xf>
    <xf numFmtId="0" fontId="16" fillId="0" borderId="20" xfId="0" applyFont="1" applyFill="1" applyBorder="1" applyAlignment="1" applyProtection="1">
      <alignment horizontal="center" vertical="center" wrapText="1"/>
      <protection locked="0"/>
    </xf>
    <xf numFmtId="0" fontId="17" fillId="7" borderId="12" xfId="0" applyFont="1" applyFill="1" applyBorder="1" applyAlignment="1" applyProtection="1">
      <alignment horizontal="center" vertical="center"/>
      <protection locked="0"/>
    </xf>
    <xf numFmtId="0" fontId="1" fillId="8" borderId="19" xfId="0" applyFont="1" applyFill="1" applyBorder="1" applyAlignment="1" applyProtection="1">
      <alignment horizontal="center" vertical="center"/>
    </xf>
    <xf numFmtId="0" fontId="20" fillId="8" borderId="12" xfId="3" applyFill="1" applyBorder="1" applyAlignment="1" applyProtection="1">
      <alignment horizontal="center" vertical="center"/>
      <protection hidden="1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0" fontId="20" fillId="0" borderId="3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horizontal="left" vertical="center"/>
      <protection locked="0"/>
    </xf>
    <xf numFmtId="0" fontId="20" fillId="9" borderId="12" xfId="3" applyFill="1" applyBorder="1" applyProtection="1">
      <protection hidden="1"/>
    </xf>
    <xf numFmtId="0" fontId="1" fillId="2" borderId="19" xfId="0" applyFont="1" applyFill="1" applyBorder="1" applyAlignment="1" applyProtection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0" fillId="0" borderId="0" xfId="3" applyFont="1" applyBorder="1" applyAlignment="1" applyProtection="1">
      <alignment horizontal="left" vertical="center" wrapText="1"/>
      <protection hidden="1"/>
    </xf>
    <xf numFmtId="0" fontId="26" fillId="0" borderId="0" xfId="3" applyFont="1" applyFill="1" applyBorder="1" applyAlignment="1" applyProtection="1">
      <alignment horizontal="left" vertical="center" wrapText="1"/>
      <protection hidden="1"/>
    </xf>
    <xf numFmtId="0" fontId="3" fillId="0" borderId="23" xfId="0" applyFont="1" applyBorder="1" applyAlignment="1" applyProtection="1">
      <alignment horizontal="center" vertical="center" wrapText="1"/>
      <protection locked="0"/>
    </xf>
    <xf numFmtId="0" fontId="17" fillId="6" borderId="12" xfId="0" applyFont="1" applyFill="1" applyBorder="1" applyAlignment="1" applyProtection="1">
      <alignment horizontal="center" vertical="center"/>
      <protection locked="0"/>
    </xf>
    <xf numFmtId="0" fontId="1" fillId="6" borderId="19" xfId="0" applyFont="1" applyFill="1" applyBorder="1" applyAlignment="1" applyProtection="1">
      <alignment horizontal="center" vertical="center"/>
    </xf>
    <xf numFmtId="0" fontId="20" fillId="6" borderId="12" xfId="3" applyFill="1" applyBorder="1" applyAlignment="1" applyProtection="1">
      <alignment horizontal="center" vertical="center"/>
      <protection hidden="1"/>
    </xf>
    <xf numFmtId="0" fontId="20" fillId="6" borderId="12" xfId="3" applyFill="1" applyBorder="1" applyProtection="1">
      <protection hidden="1"/>
    </xf>
    <xf numFmtId="0" fontId="20" fillId="6" borderId="0" xfId="0" applyFont="1" applyFill="1" applyBorder="1" applyAlignment="1" applyProtection="1">
      <alignment horizontal="center" vertical="center"/>
      <protection locked="0"/>
    </xf>
    <xf numFmtId="0" fontId="20" fillId="6" borderId="3" xfId="0" applyFont="1" applyFill="1" applyBorder="1" applyAlignment="1" applyProtection="1">
      <alignment horizontal="center" vertical="center"/>
      <protection locked="0"/>
    </xf>
    <xf numFmtId="0" fontId="0" fillId="6" borderId="0" xfId="0" applyFill="1" applyBorder="1" applyAlignment="1" applyProtection="1">
      <alignment horizontal="center" vertical="center"/>
      <protection locked="0"/>
    </xf>
    <xf numFmtId="0" fontId="13" fillId="6" borderId="0" xfId="0" applyFont="1" applyFill="1" applyBorder="1" applyAlignment="1" applyProtection="1">
      <alignment horizontal="left" vertical="center"/>
      <protection locked="0"/>
    </xf>
    <xf numFmtId="0" fontId="22" fillId="6" borderId="12" xfId="0" applyFont="1" applyFill="1" applyBorder="1" applyAlignment="1">
      <alignment horizontal="center" vertical="center" wrapText="1"/>
    </xf>
    <xf numFmtId="0" fontId="22" fillId="6" borderId="19" xfId="0" applyFont="1" applyFill="1" applyBorder="1" applyAlignment="1">
      <alignment horizontal="center" vertical="center" wrapText="1"/>
    </xf>
    <xf numFmtId="0" fontId="22" fillId="6" borderId="23" xfId="0" applyFont="1" applyFill="1" applyBorder="1" applyAlignment="1">
      <alignment horizontal="center" vertical="center" wrapText="1"/>
    </xf>
    <xf numFmtId="0" fontId="5" fillId="6" borderId="24" xfId="0" applyFont="1" applyFill="1" applyBorder="1" applyAlignment="1">
      <alignment vertical="center" wrapText="1"/>
    </xf>
    <xf numFmtId="0" fontId="21" fillId="10" borderId="25" xfId="0" applyFont="1" applyFill="1" applyBorder="1" applyAlignment="1">
      <alignment horizontal="center" vertical="center" wrapText="1"/>
    </xf>
    <xf numFmtId="0" fontId="21" fillId="10" borderId="26" xfId="0" applyFont="1" applyFill="1" applyBorder="1" applyAlignment="1">
      <alignment horizontal="center" vertical="center" wrapText="1"/>
    </xf>
    <xf numFmtId="0" fontId="5" fillId="6" borderId="24" xfId="0" applyFont="1" applyFill="1" applyBorder="1" applyAlignment="1">
      <alignment horizontal="center" vertical="center" wrapText="1"/>
    </xf>
    <xf numFmtId="0" fontId="21" fillId="10" borderId="27" xfId="0" applyFont="1" applyFill="1" applyBorder="1" applyAlignment="1">
      <alignment horizontal="center" vertical="center" wrapText="1"/>
    </xf>
    <xf numFmtId="0" fontId="21" fillId="10" borderId="28" xfId="0" applyFont="1" applyFill="1" applyBorder="1" applyAlignment="1">
      <alignment horizontal="center" vertical="center" wrapText="1"/>
    </xf>
    <xf numFmtId="0" fontId="23" fillId="10" borderId="29" xfId="0" applyFont="1" applyFill="1" applyBorder="1" applyAlignment="1">
      <alignment horizontal="center" vertical="center" wrapText="1"/>
    </xf>
    <xf numFmtId="0" fontId="23" fillId="10" borderId="30" xfId="0" applyFont="1" applyFill="1" applyBorder="1" applyAlignment="1">
      <alignment horizontal="center" vertical="center" wrapText="1"/>
    </xf>
    <xf numFmtId="0" fontId="23" fillId="10" borderId="31" xfId="0" applyFont="1" applyFill="1" applyBorder="1" applyAlignment="1">
      <alignment horizontal="center" vertical="center" wrapText="1"/>
    </xf>
    <xf numFmtId="0" fontId="23" fillId="10" borderId="32" xfId="0" applyFont="1" applyFill="1" applyBorder="1" applyAlignment="1">
      <alignment horizontal="center" vertical="center" wrapText="1"/>
    </xf>
    <xf numFmtId="0" fontId="23" fillId="10" borderId="33" xfId="0" applyFont="1" applyFill="1" applyBorder="1" applyAlignment="1">
      <alignment horizontal="center" vertical="center" wrapText="1"/>
    </xf>
    <xf numFmtId="0" fontId="23" fillId="10" borderId="34" xfId="0" applyFont="1" applyFill="1" applyBorder="1" applyAlignment="1">
      <alignment horizontal="center" vertical="center" wrapText="1"/>
    </xf>
    <xf numFmtId="0" fontId="23" fillId="10" borderId="35" xfId="0" applyFont="1" applyFill="1" applyBorder="1" applyAlignment="1">
      <alignment horizontal="center" vertical="center" wrapText="1"/>
    </xf>
    <xf numFmtId="0" fontId="5" fillId="6" borderId="36" xfId="0" applyFont="1" applyFill="1" applyBorder="1" applyAlignment="1">
      <alignment vertical="center" wrapText="1"/>
    </xf>
    <xf numFmtId="0" fontId="22" fillId="6" borderId="37" xfId="0" applyFont="1" applyFill="1" applyBorder="1" applyAlignment="1">
      <alignment horizontal="center" vertical="center" wrapText="1"/>
    </xf>
    <xf numFmtId="0" fontId="5" fillId="6" borderId="38" xfId="0" applyFont="1" applyFill="1" applyBorder="1" applyAlignment="1">
      <alignment vertical="center" wrapText="1"/>
    </xf>
    <xf numFmtId="0" fontId="22" fillId="6" borderId="39" xfId="0" applyFont="1" applyFill="1" applyBorder="1" applyAlignment="1">
      <alignment horizontal="center" vertical="center" wrapText="1"/>
    </xf>
    <xf numFmtId="0" fontId="5" fillId="6" borderId="40" xfId="0" applyFont="1" applyFill="1" applyBorder="1" applyAlignment="1">
      <alignment vertical="center" wrapText="1"/>
    </xf>
    <xf numFmtId="0" fontId="22" fillId="6" borderId="41" xfId="0" applyFont="1" applyFill="1" applyBorder="1" applyAlignment="1">
      <alignment horizontal="center" vertical="center" wrapText="1"/>
    </xf>
    <xf numFmtId="0" fontId="5" fillId="6" borderId="42" xfId="0" applyFont="1" applyFill="1" applyBorder="1" applyAlignment="1">
      <alignment vertical="center" wrapText="1"/>
    </xf>
    <xf numFmtId="0" fontId="22" fillId="6" borderId="22" xfId="0" applyFont="1" applyFill="1" applyBorder="1" applyAlignment="1">
      <alignment horizontal="center" vertical="center" wrapText="1"/>
    </xf>
    <xf numFmtId="0" fontId="22" fillId="6" borderId="43" xfId="0" applyFont="1" applyFill="1" applyBorder="1" applyAlignment="1">
      <alignment horizontal="center" vertical="center" wrapText="1"/>
    </xf>
    <xf numFmtId="49" fontId="34" fillId="0" borderId="12" xfId="5" applyNumberFormat="1" applyFont="1" applyBorder="1" applyAlignment="1">
      <alignment horizontal="center"/>
    </xf>
    <xf numFmtId="0" fontId="29" fillId="0" borderId="44" xfId="0" applyFont="1" applyBorder="1" applyAlignment="1" applyProtection="1">
      <alignment horizontal="center" vertical="center"/>
      <protection locked="0"/>
    </xf>
    <xf numFmtId="49" fontId="34" fillId="0" borderId="45" xfId="5" applyNumberFormat="1" applyFont="1" applyBorder="1"/>
    <xf numFmtId="0" fontId="35" fillId="6" borderId="38" xfId="7" applyNumberFormat="1" applyFont="1" applyFill="1" applyBorder="1"/>
    <xf numFmtId="0" fontId="29" fillId="0" borderId="45" xfId="0" applyFont="1" applyBorder="1" applyAlignment="1" applyProtection="1">
      <alignment horizontal="center" vertical="center"/>
      <protection locked="0"/>
    </xf>
    <xf numFmtId="49" fontId="34" fillId="0" borderId="12" xfId="5" applyNumberFormat="1" applyFont="1" applyBorder="1"/>
    <xf numFmtId="0" fontId="36" fillId="0" borderId="42" xfId="7" applyNumberFormat="1" applyFont="1" applyFill="1" applyBorder="1" applyAlignment="1">
      <alignment horizontal="center"/>
    </xf>
    <xf numFmtId="49" fontId="34" fillId="0" borderId="22" xfId="5" applyNumberFormat="1" applyFont="1" applyBorder="1"/>
    <xf numFmtId="1" fontId="37" fillId="6" borderId="21" xfId="7" applyNumberFormat="1" applyFont="1" applyFill="1" applyBorder="1" applyAlignment="1">
      <alignment horizontal="center"/>
    </xf>
    <xf numFmtId="0" fontId="8" fillId="0" borderId="45" xfId="0" applyFont="1" applyBorder="1" applyAlignment="1" applyProtection="1">
      <alignment horizontal="center" vertical="center"/>
      <protection locked="0"/>
    </xf>
    <xf numFmtId="49" fontId="34" fillId="0" borderId="46" xfId="5" applyNumberFormat="1" applyFont="1" applyBorder="1"/>
    <xf numFmtId="1" fontId="37" fillId="0" borderId="38" xfId="5" applyNumberFormat="1" applyFont="1" applyBorder="1" applyAlignment="1">
      <alignment horizontal="center"/>
    </xf>
    <xf numFmtId="49" fontId="34" fillId="0" borderId="20" xfId="5" applyNumberFormat="1" applyFont="1" applyBorder="1"/>
    <xf numFmtId="1" fontId="37" fillId="6" borderId="38" xfId="7" applyNumberFormat="1" applyFont="1" applyFill="1" applyBorder="1" applyAlignment="1">
      <alignment horizontal="center"/>
    </xf>
    <xf numFmtId="1" fontId="37" fillId="6" borderId="12" xfId="7" applyNumberFormat="1" applyFont="1" applyFill="1" applyBorder="1" applyAlignment="1">
      <alignment horizontal="center"/>
    </xf>
    <xf numFmtId="0" fontId="8" fillId="0" borderId="12" xfId="0" applyFont="1" applyBorder="1" applyAlignment="1" applyProtection="1">
      <alignment horizontal="center" vertical="center"/>
      <protection locked="0"/>
    </xf>
    <xf numFmtId="0" fontId="36" fillId="11" borderId="47" xfId="7" applyNumberFormat="1" applyFont="1" applyFill="1" applyBorder="1"/>
    <xf numFmtId="0" fontId="36" fillId="12" borderId="47" xfId="7" applyNumberFormat="1" applyFont="1" applyFill="1" applyBorder="1"/>
    <xf numFmtId="1" fontId="37" fillId="0" borderId="38" xfId="0" applyNumberFormat="1" applyFont="1" applyBorder="1" applyAlignment="1" applyProtection="1">
      <alignment horizontal="center"/>
      <protection locked="0"/>
    </xf>
    <xf numFmtId="0" fontId="36" fillId="11" borderId="47" xfId="7" applyNumberFormat="1" applyFont="1" applyFill="1" applyBorder="1" applyAlignment="1">
      <alignment horizontal="left"/>
    </xf>
    <xf numFmtId="0" fontId="38" fillId="0" borderId="12" xfId="0" applyFont="1" applyFill="1" applyBorder="1" applyAlignment="1" applyProtection="1">
      <alignment horizontal="center" vertical="center"/>
      <protection locked="0"/>
    </xf>
    <xf numFmtId="0" fontId="0" fillId="6" borderId="0" xfId="0" applyFill="1" applyProtection="1">
      <protection locked="0"/>
    </xf>
    <xf numFmtId="0" fontId="1" fillId="0" borderId="12" xfId="0" applyFont="1" applyFill="1" applyBorder="1" applyAlignment="1" applyProtection="1">
      <alignment horizontal="center" vertical="center"/>
      <protection locked="0"/>
    </xf>
    <xf numFmtId="0" fontId="27" fillId="0" borderId="48" xfId="0" applyFont="1" applyBorder="1" applyAlignment="1" applyProtection="1">
      <alignment horizontal="center" vertical="center"/>
      <protection locked="0"/>
    </xf>
    <xf numFmtId="0" fontId="8" fillId="0" borderId="45" xfId="0" applyFont="1" applyFill="1" applyBorder="1" applyAlignment="1" applyProtection="1">
      <alignment horizontal="center" vertical="center"/>
      <protection locked="0"/>
    </xf>
    <xf numFmtId="0" fontId="0" fillId="0" borderId="45" xfId="0" applyFill="1" applyBorder="1" applyAlignment="1" applyProtection="1">
      <alignment horizontal="center" vertical="center"/>
      <protection locked="0"/>
    </xf>
    <xf numFmtId="0" fontId="38" fillId="0" borderId="22" xfId="0" applyFont="1" applyFill="1" applyBorder="1" applyAlignment="1" applyProtection="1">
      <alignment horizontal="center" vertical="center"/>
      <protection locked="0"/>
    </xf>
    <xf numFmtId="0" fontId="8" fillId="0" borderId="22" xfId="0" applyFont="1" applyFill="1" applyBorder="1" applyAlignment="1" applyProtection="1">
      <alignment horizontal="center" vertical="center"/>
      <protection locked="0"/>
    </xf>
    <xf numFmtId="49" fontId="34" fillId="0" borderId="50" xfId="5" applyNumberFormat="1" applyFont="1" applyBorder="1"/>
    <xf numFmtId="0" fontId="17" fillId="0" borderId="19" xfId="0" applyFont="1" applyFill="1" applyBorder="1" applyAlignment="1" applyProtection="1">
      <alignment horizontal="center" vertical="center"/>
      <protection locked="0"/>
    </xf>
    <xf numFmtId="0" fontId="17" fillId="7" borderId="19" xfId="0" applyFont="1" applyFill="1" applyBorder="1" applyAlignment="1" applyProtection="1">
      <alignment horizontal="center" vertical="center"/>
      <protection locked="0"/>
    </xf>
    <xf numFmtId="0" fontId="1" fillId="0" borderId="22" xfId="0" applyFont="1" applyFill="1" applyBorder="1" applyAlignment="1" applyProtection="1">
      <alignment horizontal="center" vertical="center"/>
      <protection locked="0"/>
    </xf>
    <xf numFmtId="0" fontId="8" fillId="7" borderId="12" xfId="0" applyFont="1" applyFill="1" applyBorder="1" applyAlignment="1">
      <alignment horizontal="center" vertical="center"/>
    </xf>
    <xf numFmtId="0" fontId="17" fillId="6" borderId="19" xfId="0" applyFont="1" applyFill="1" applyBorder="1" applyAlignment="1" applyProtection="1">
      <alignment horizontal="center" vertical="center"/>
      <protection locked="0"/>
    </xf>
    <xf numFmtId="0" fontId="25" fillId="0" borderId="22" xfId="0" applyFont="1" applyFill="1" applyBorder="1" applyAlignment="1" applyProtection="1">
      <alignment horizontal="center" vertical="center"/>
      <protection locked="0"/>
    </xf>
    <xf numFmtId="1" fontId="37" fillId="6" borderId="48" xfId="7" applyNumberFormat="1" applyFont="1" applyFill="1" applyBorder="1" applyAlignment="1">
      <alignment horizontal="center"/>
    </xf>
    <xf numFmtId="49" fontId="34" fillId="0" borderId="51" xfId="5" applyNumberFormat="1" applyFont="1" applyBorder="1"/>
    <xf numFmtId="1" fontId="16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20" fillId="0" borderId="0" xfId="3" applyFont="1" applyProtection="1">
      <protection locked="0" hidden="1"/>
    </xf>
    <xf numFmtId="1" fontId="27" fillId="5" borderId="12" xfId="4" applyNumberFormat="1" applyFont="1" applyFill="1" applyBorder="1" applyAlignment="1" applyProtection="1">
      <alignment horizontal="center"/>
      <protection locked="0" hidden="1"/>
    </xf>
    <xf numFmtId="0" fontId="0" fillId="0" borderId="22" xfId="0" applyFont="1" applyFill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horizontal="left" vertical="center"/>
      <protection locked="0"/>
    </xf>
    <xf numFmtId="0" fontId="0" fillId="0" borderId="12" xfId="0" applyFont="1" applyFill="1" applyBorder="1" applyAlignment="1" applyProtection="1">
      <alignment horizontal="center" vertical="center"/>
      <protection locked="0"/>
    </xf>
    <xf numFmtId="0" fontId="41" fillId="13" borderId="22" xfId="0" applyFont="1" applyFill="1" applyBorder="1" applyAlignment="1" applyProtection="1">
      <alignment horizontal="center" vertical="center"/>
      <protection locked="0"/>
    </xf>
    <xf numFmtId="0" fontId="0" fillId="0" borderId="23" xfId="0" applyFont="1" applyFill="1" applyBorder="1" applyAlignment="1" applyProtection="1">
      <alignment horizontal="center" vertical="center"/>
      <protection locked="0"/>
    </xf>
    <xf numFmtId="0" fontId="1" fillId="0" borderId="52" xfId="0" applyFont="1" applyFill="1" applyBorder="1" applyAlignment="1" applyProtection="1">
      <alignment horizontal="center" vertical="center"/>
      <protection locked="0"/>
    </xf>
    <xf numFmtId="0" fontId="27" fillId="0" borderId="45" xfId="2" applyFont="1" applyFill="1" applyBorder="1" applyAlignment="1" applyProtection="1">
      <alignment horizontal="center" vertical="center"/>
      <protection locked="0" hidden="1"/>
    </xf>
    <xf numFmtId="0" fontId="0" fillId="0" borderId="38" xfId="0" applyFont="1" applyFill="1" applyBorder="1" applyAlignment="1" applyProtection="1">
      <alignment horizontal="center" vertical="center"/>
      <protection locked="0"/>
    </xf>
    <xf numFmtId="0" fontId="1" fillId="14" borderId="0" xfId="2" applyFont="1" applyFill="1" applyBorder="1" applyAlignment="1" applyProtection="1">
      <alignment horizontal="center" vertical="center"/>
      <protection locked="0" hidden="1"/>
    </xf>
    <xf numFmtId="0" fontId="17" fillId="14" borderId="12" xfId="0" applyFont="1" applyFill="1" applyBorder="1" applyAlignment="1" applyProtection="1">
      <alignment horizontal="center" vertical="center"/>
      <protection locked="0"/>
    </xf>
    <xf numFmtId="0" fontId="30" fillId="14" borderId="12" xfId="0" applyFont="1" applyFill="1" applyBorder="1" applyAlignment="1" applyProtection="1">
      <alignment horizontal="center" vertical="center"/>
      <protection locked="0"/>
    </xf>
    <xf numFmtId="0" fontId="35" fillId="6" borderId="38" xfId="7" applyNumberFormat="1" applyFont="1" applyFill="1" applyBorder="1" applyAlignment="1">
      <alignment horizontal="center"/>
    </xf>
    <xf numFmtId="49" fontId="43" fillId="0" borderId="12" xfId="5" applyNumberFormat="1" applyFont="1" applyBorder="1" applyAlignment="1">
      <alignment horizontal="center"/>
    </xf>
    <xf numFmtId="0" fontId="43" fillId="6" borderId="38" xfId="7" applyNumberFormat="1" applyFont="1" applyFill="1" applyBorder="1" applyAlignment="1">
      <alignment horizontal="center"/>
    </xf>
    <xf numFmtId="0" fontId="44" fillId="0" borderId="42" xfId="7" applyNumberFormat="1" applyFont="1" applyFill="1" applyBorder="1" applyAlignment="1">
      <alignment horizontal="center"/>
    </xf>
    <xf numFmtId="1" fontId="43" fillId="6" borderId="21" xfId="7" applyNumberFormat="1" applyFont="1" applyFill="1" applyBorder="1" applyAlignment="1">
      <alignment horizontal="center"/>
    </xf>
    <xf numFmtId="1" fontId="43" fillId="0" borderId="38" xfId="5" applyNumberFormat="1" applyFont="1" applyBorder="1" applyAlignment="1">
      <alignment horizontal="center"/>
    </xf>
    <xf numFmtId="1" fontId="43" fillId="6" borderId="38" xfId="7" applyNumberFormat="1" applyFont="1" applyFill="1" applyBorder="1" applyAlignment="1">
      <alignment horizontal="center"/>
    </xf>
    <xf numFmtId="1" fontId="43" fillId="6" borderId="12" xfId="7" applyNumberFormat="1" applyFont="1" applyFill="1" applyBorder="1" applyAlignment="1">
      <alignment horizontal="center"/>
    </xf>
    <xf numFmtId="1" fontId="43" fillId="6" borderId="48" xfId="7" applyNumberFormat="1" applyFont="1" applyFill="1" applyBorder="1" applyAlignment="1">
      <alignment horizontal="center"/>
    </xf>
    <xf numFmtId="1" fontId="43" fillId="0" borderId="38" xfId="0" applyNumberFormat="1" applyFont="1" applyBorder="1" applyAlignment="1" applyProtection="1">
      <alignment horizontal="center"/>
      <protection locked="0"/>
    </xf>
    <xf numFmtId="0" fontId="20" fillId="0" borderId="3" xfId="0" applyFont="1" applyFill="1" applyBorder="1" applyAlignment="1" applyProtection="1">
      <alignment horizontal="center" vertical="center"/>
      <protection locked="0"/>
    </xf>
    <xf numFmtId="0" fontId="28" fillId="15" borderId="12" xfId="0" applyFont="1" applyFill="1" applyBorder="1" applyAlignment="1" applyProtection="1">
      <alignment horizontal="center" vertical="center"/>
      <protection locked="0"/>
    </xf>
    <xf numFmtId="0" fontId="29" fillId="0" borderId="12" xfId="2" applyFont="1" applyFill="1" applyBorder="1" applyAlignment="1" applyProtection="1">
      <alignment horizontal="center" vertical="center"/>
      <protection locked="0" hidden="1"/>
    </xf>
    <xf numFmtId="0" fontId="20" fillId="0" borderId="3" xfId="0" applyFont="1" applyFill="1" applyBorder="1" applyAlignment="1" applyProtection="1">
      <alignment horizontal="center" vertical="center"/>
      <protection locked="0"/>
    </xf>
    <xf numFmtId="0" fontId="0" fillId="15" borderId="0" xfId="0" applyFill="1" applyBorder="1" applyAlignment="1" applyProtection="1">
      <alignment vertical="center"/>
      <protection locked="0"/>
    </xf>
    <xf numFmtId="0" fontId="0" fillId="16" borderId="22" xfId="0" applyFont="1" applyFill="1" applyBorder="1" applyAlignment="1" applyProtection="1">
      <alignment horizontal="center" vertical="center"/>
      <protection locked="0"/>
    </xf>
    <xf numFmtId="0" fontId="30" fillId="16" borderId="12" xfId="0" applyFont="1" applyFill="1" applyBorder="1" applyAlignment="1" applyProtection="1">
      <alignment horizontal="center" vertical="center"/>
      <protection locked="0"/>
    </xf>
    <xf numFmtId="0" fontId="30" fillId="15" borderId="12" xfId="0" applyFont="1" applyFill="1" applyBorder="1" applyAlignment="1" applyProtection="1">
      <alignment horizontal="center" vertical="center"/>
      <protection locked="0"/>
    </xf>
    <xf numFmtId="0" fontId="0" fillId="0" borderId="12" xfId="0" applyBorder="1" applyAlignment="1">
      <alignment horizontal="center" vertical="center"/>
    </xf>
    <xf numFmtId="0" fontId="24" fillId="0" borderId="0" xfId="3" applyFont="1" applyAlignment="1" applyProtection="1">
      <protection locked="0" hidden="1"/>
    </xf>
    <xf numFmtId="0" fontId="20" fillId="0" borderId="0" xfId="3" applyAlignment="1" applyProtection="1">
      <protection locked="0" hidden="1"/>
    </xf>
    <xf numFmtId="0" fontId="20" fillId="0" borderId="53" xfId="3" applyBorder="1" applyAlignment="1" applyProtection="1">
      <protection locked="0" hidden="1"/>
    </xf>
    <xf numFmtId="0" fontId="31" fillId="0" borderId="3" xfId="0" applyFont="1" applyFill="1" applyBorder="1" applyAlignment="1" applyProtection="1">
      <alignment wrapText="1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0" fillId="15" borderId="12" xfId="0" applyFill="1" applyBorder="1" applyAlignment="1" applyProtection="1">
      <alignment horizontal="center" vertical="center"/>
      <protection locked="0"/>
    </xf>
    <xf numFmtId="0" fontId="0" fillId="15" borderId="0" xfId="0" applyFill="1" applyAlignment="1" applyProtection="1">
      <alignment horizontal="center" vertical="center"/>
      <protection locked="0"/>
    </xf>
    <xf numFmtId="0" fontId="38" fillId="15" borderId="22" xfId="0" applyFont="1" applyFill="1" applyBorder="1" applyAlignment="1" applyProtection="1">
      <alignment horizontal="center" vertical="center"/>
      <protection locked="0"/>
    </xf>
    <xf numFmtId="0" fontId="8" fillId="15" borderId="22" xfId="0" applyFont="1" applyFill="1" applyBorder="1" applyAlignment="1" applyProtection="1">
      <alignment horizontal="center" vertical="center"/>
      <protection locked="0"/>
    </xf>
    <xf numFmtId="0" fontId="20" fillId="15" borderId="12" xfId="3" applyFill="1" applyBorder="1" applyProtection="1">
      <protection hidden="1"/>
    </xf>
    <xf numFmtId="0" fontId="20" fillId="17" borderId="12" xfId="3" applyFill="1" applyBorder="1" applyAlignment="1" applyProtection="1">
      <alignment horizontal="center" vertical="center"/>
      <protection hidden="1"/>
    </xf>
    <xf numFmtId="0" fontId="0" fillId="14" borderId="12" xfId="0" applyFill="1" applyBorder="1" applyAlignment="1" applyProtection="1">
      <alignment horizontal="center" vertical="center"/>
      <protection locked="0"/>
    </xf>
    <xf numFmtId="0" fontId="1" fillId="14" borderId="52" xfId="0" applyFont="1" applyFill="1" applyBorder="1" applyAlignment="1" applyProtection="1">
      <alignment horizontal="center" vertical="center"/>
      <protection locked="0"/>
    </xf>
    <xf numFmtId="0" fontId="38" fillId="14" borderId="22" xfId="0" applyFont="1" applyFill="1" applyBorder="1" applyAlignment="1" applyProtection="1">
      <alignment horizontal="center" vertical="center"/>
      <protection locked="0"/>
    </xf>
    <xf numFmtId="0" fontId="27" fillId="14" borderId="12" xfId="2" applyFont="1" applyFill="1" applyBorder="1" applyAlignment="1" applyProtection="1">
      <alignment horizontal="center" vertical="center"/>
      <protection locked="0" hidden="1"/>
    </xf>
    <xf numFmtId="0" fontId="0" fillId="14" borderId="23" xfId="0" applyFont="1" applyFill="1" applyBorder="1" applyAlignment="1" applyProtection="1">
      <alignment horizontal="center" vertical="center"/>
      <protection locked="0"/>
    </xf>
    <xf numFmtId="0" fontId="8" fillId="14" borderId="22" xfId="0" applyFont="1" applyFill="1" applyBorder="1" applyAlignment="1" applyProtection="1">
      <alignment horizontal="center" vertical="center"/>
      <protection locked="0"/>
    </xf>
    <xf numFmtId="0" fontId="1" fillId="14" borderId="22" xfId="0" applyFont="1" applyFill="1" applyBorder="1" applyAlignment="1" applyProtection="1">
      <alignment horizontal="center" vertical="center"/>
      <protection locked="0"/>
    </xf>
    <xf numFmtId="0" fontId="31" fillId="0" borderId="3" xfId="0" applyFont="1" applyFill="1" applyBorder="1" applyAlignment="1" applyProtection="1">
      <alignment wrapText="1"/>
      <protection locked="0"/>
    </xf>
    <xf numFmtId="0" fontId="1" fillId="18" borderId="22" xfId="0" applyFont="1" applyFill="1" applyBorder="1" applyAlignment="1" applyProtection="1">
      <alignment horizontal="center" vertical="center"/>
      <protection locked="0"/>
    </xf>
    <xf numFmtId="0" fontId="1" fillId="19" borderId="22" xfId="0" applyFont="1" applyFill="1" applyBorder="1" applyAlignment="1" applyProtection="1">
      <alignment horizontal="center" vertical="center"/>
      <protection locked="0"/>
    </xf>
    <xf numFmtId="0" fontId="46" fillId="14" borderId="12" xfId="0" applyNumberFormat="1" applyFont="1" applyFill="1" applyBorder="1" applyAlignment="1" applyProtection="1">
      <alignment horizontal="center" vertical="center"/>
      <protection locked="0"/>
    </xf>
    <xf numFmtId="1" fontId="20" fillId="0" borderId="0" xfId="3" applyNumberFormat="1" applyBorder="1" applyProtection="1">
      <protection locked="0" hidden="1"/>
    </xf>
    <xf numFmtId="1" fontId="20" fillId="0" borderId="0" xfId="3" applyNumberFormat="1" applyProtection="1">
      <protection locked="0" hidden="1"/>
    </xf>
    <xf numFmtId="1" fontId="36" fillId="0" borderId="0" xfId="3" applyNumberFormat="1" applyFont="1" applyProtection="1">
      <protection locked="0" hidden="1"/>
    </xf>
    <xf numFmtId="0" fontId="0" fillId="20" borderId="23" xfId="0" applyNumberFormat="1" applyFont="1" applyFill="1" applyBorder="1" applyAlignment="1" applyProtection="1">
      <alignment horizontal="center" vertical="center"/>
      <protection locked="0"/>
    </xf>
    <xf numFmtId="0" fontId="0" fillId="15" borderId="23" xfId="0" applyNumberFormat="1" applyFont="1" applyFill="1" applyBorder="1" applyAlignment="1" applyProtection="1">
      <alignment horizontal="center" vertical="center"/>
      <protection locked="0"/>
    </xf>
    <xf numFmtId="0" fontId="47" fillId="19" borderId="22" xfId="2" applyFont="1" applyFill="1" applyBorder="1" applyAlignment="1" applyProtection="1">
      <alignment horizontal="center" vertical="center"/>
      <protection locked="0"/>
    </xf>
    <xf numFmtId="0" fontId="49" fillId="13" borderId="22" xfId="0" applyFont="1" applyFill="1" applyBorder="1" applyAlignment="1" applyProtection="1">
      <alignment horizontal="center" vertical="center"/>
      <protection locked="0"/>
    </xf>
    <xf numFmtId="0" fontId="0" fillId="19" borderId="22" xfId="0" applyFont="1" applyFill="1" applyBorder="1" applyAlignment="1" applyProtection="1">
      <alignment horizontal="center" vertical="center"/>
      <protection locked="0"/>
    </xf>
    <xf numFmtId="0" fontId="0" fillId="0" borderId="0" xfId="0" applyBorder="1"/>
    <xf numFmtId="0" fontId="3" fillId="0" borderId="23" xfId="0" applyFont="1" applyBorder="1" applyAlignment="1" applyProtection="1">
      <alignment horizontal="center" vertical="center" wrapText="1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right" wrapText="1"/>
      <protection locked="0"/>
    </xf>
    <xf numFmtId="165" fontId="16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16" fillId="0" borderId="12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left"/>
      <protection locked="0"/>
    </xf>
    <xf numFmtId="0" fontId="16" fillId="0" borderId="2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10" fillId="0" borderId="0" xfId="0" applyFont="1" applyAlignment="1" applyProtection="1">
      <alignment horizontal="left"/>
      <protection locked="0"/>
    </xf>
    <xf numFmtId="0" fontId="16" fillId="0" borderId="2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8" fillId="0" borderId="0" xfId="0" applyFont="1" applyAlignment="1" applyProtection="1">
      <alignment horizontal="right" wrapText="1"/>
      <protection locked="0"/>
    </xf>
    <xf numFmtId="165" fontId="16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16" fillId="0" borderId="12" xfId="0" applyFont="1" applyFill="1" applyBorder="1" applyAlignment="1" applyProtection="1">
      <alignment horizontal="center" vertical="center" wrapText="1"/>
      <protection locked="0"/>
    </xf>
    <xf numFmtId="0" fontId="3" fillId="0" borderId="23" xfId="0" applyFont="1" applyBorder="1" applyAlignment="1" applyProtection="1">
      <alignment horizontal="center" vertical="center" wrapText="1"/>
      <protection locked="0"/>
    </xf>
    <xf numFmtId="0" fontId="17" fillId="18" borderId="19" xfId="0" applyFont="1" applyFill="1" applyBorder="1" applyAlignment="1" applyProtection="1">
      <alignment horizontal="center" vertical="center"/>
      <protection locked="0"/>
    </xf>
    <xf numFmtId="0" fontId="17" fillId="21" borderId="19" xfId="0" applyFont="1" applyFill="1" applyBorder="1" applyAlignment="1" applyProtection="1">
      <alignment horizontal="center" vertical="center"/>
      <protection locked="0"/>
    </xf>
    <xf numFmtId="0" fontId="27" fillId="0" borderId="21" xfId="2" applyFont="1" applyFill="1" applyBorder="1" applyAlignment="1" applyProtection="1">
      <alignment horizontal="center" vertical="center"/>
      <protection locked="0" hidden="1"/>
    </xf>
    <xf numFmtId="0" fontId="1" fillId="19" borderId="45" xfId="0" applyFont="1" applyFill="1" applyBorder="1" applyAlignment="1" applyProtection="1">
      <alignment horizontal="center" vertical="center"/>
      <protection locked="0"/>
    </xf>
    <xf numFmtId="0" fontId="51" fillId="13" borderId="12" xfId="2" applyFont="1" applyFill="1" applyBorder="1" applyAlignment="1" applyProtection="1">
      <alignment horizontal="center" vertical="center"/>
      <protection locked="0" hidden="1"/>
    </xf>
    <xf numFmtId="0" fontId="27" fillId="0" borderId="49" xfId="2" applyFont="1" applyFill="1" applyBorder="1" applyAlignment="1" applyProtection="1">
      <alignment horizontal="center" vertical="center"/>
      <protection locked="0" hidden="1"/>
    </xf>
    <xf numFmtId="0" fontId="27" fillId="22" borderId="57" xfId="2" applyFont="1" applyFill="1" applyBorder="1" applyAlignment="1" applyProtection="1">
      <alignment horizontal="center" vertical="center"/>
      <protection locked="0" hidden="1"/>
    </xf>
    <xf numFmtId="0" fontId="27" fillId="22" borderId="45" xfId="2" applyFont="1" applyFill="1" applyBorder="1" applyAlignment="1" applyProtection="1">
      <alignment horizontal="center" vertical="center"/>
      <protection locked="0" hidden="1"/>
    </xf>
    <xf numFmtId="0" fontId="0" fillId="22" borderId="49" xfId="0" applyFill="1" applyBorder="1" applyAlignment="1" applyProtection="1">
      <alignment horizontal="center" vertical="center"/>
      <protection locked="0"/>
    </xf>
    <xf numFmtId="0" fontId="27" fillId="5" borderId="12" xfId="4" quotePrefix="1" applyFont="1" applyFill="1" applyBorder="1" applyAlignment="1" applyProtection="1">
      <alignment horizontal="center"/>
      <protection locked="0" hidden="1"/>
    </xf>
    <xf numFmtId="49" fontId="34" fillId="0" borderId="48" xfId="5" applyNumberFormat="1" applyFont="1" applyBorder="1" applyAlignment="1">
      <alignment horizontal="center"/>
    </xf>
    <xf numFmtId="0" fontId="29" fillId="0" borderId="58" xfId="0" applyFont="1" applyBorder="1" applyAlignment="1" applyProtection="1">
      <alignment horizontal="center" vertical="center"/>
      <protection locked="0"/>
    </xf>
    <xf numFmtId="49" fontId="34" fillId="0" borderId="59" xfId="5" applyNumberFormat="1" applyFont="1" applyBorder="1"/>
    <xf numFmtId="0" fontId="27" fillId="0" borderId="38" xfId="2" applyFont="1" applyFill="1" applyBorder="1" applyAlignment="1" applyProtection="1">
      <alignment horizontal="center" vertical="center"/>
      <protection locked="0" hidden="1"/>
    </xf>
    <xf numFmtId="0" fontId="1" fillId="19" borderId="12" xfId="0" applyFont="1" applyFill="1" applyBorder="1" applyAlignment="1" applyProtection="1">
      <alignment horizontal="center" vertical="center"/>
      <protection locked="0"/>
    </xf>
    <xf numFmtId="0" fontId="27" fillId="0" borderId="39" xfId="2" applyFont="1" applyFill="1" applyBorder="1" applyAlignment="1" applyProtection="1">
      <alignment horizontal="center" vertical="center"/>
      <protection locked="0" hidden="1"/>
    </xf>
    <xf numFmtId="0" fontId="27" fillId="22" borderId="48" xfId="2" applyFont="1" applyFill="1" applyBorder="1" applyAlignment="1" applyProtection="1">
      <alignment horizontal="center" vertical="center"/>
      <protection locked="0" hidden="1"/>
    </xf>
    <xf numFmtId="0" fontId="27" fillId="22" borderId="12" xfId="2" applyFont="1" applyFill="1" applyBorder="1" applyAlignment="1" applyProtection="1">
      <alignment horizontal="center" vertical="center"/>
      <protection locked="0" hidden="1"/>
    </xf>
    <xf numFmtId="0" fontId="0" fillId="22" borderId="39" xfId="0" applyFill="1" applyBorder="1" applyAlignment="1" applyProtection="1">
      <alignment horizontal="center" vertical="center"/>
      <protection locked="0"/>
    </xf>
    <xf numFmtId="0" fontId="1" fillId="19" borderId="39" xfId="0" applyFont="1" applyFill="1" applyBorder="1" applyAlignment="1" applyProtection="1">
      <alignment horizontal="center" vertical="center"/>
      <protection locked="0"/>
    </xf>
    <xf numFmtId="0" fontId="28" fillId="22" borderId="48" xfId="0" applyFont="1" applyFill="1" applyBorder="1" applyAlignment="1" applyProtection="1">
      <alignment horizontal="center" vertical="center"/>
      <protection locked="0"/>
    </xf>
    <xf numFmtId="0" fontId="0" fillId="22" borderId="12" xfId="0" applyFill="1" applyBorder="1" applyAlignment="1" applyProtection="1">
      <alignment horizontal="center" vertical="center"/>
      <protection locked="0"/>
    </xf>
    <xf numFmtId="0" fontId="27" fillId="0" borderId="42" xfId="2" applyFont="1" applyFill="1" applyBorder="1" applyAlignment="1" applyProtection="1">
      <alignment horizontal="center" vertical="center"/>
      <protection locked="0" hidden="1"/>
    </xf>
    <xf numFmtId="0" fontId="27" fillId="0" borderId="22" xfId="2" applyFont="1" applyFill="1" applyBorder="1" applyAlignment="1" applyProtection="1">
      <alignment horizontal="center" vertical="center"/>
      <protection locked="0" hidden="1"/>
    </xf>
    <xf numFmtId="0" fontId="27" fillId="0" borderId="43" xfId="2" applyFont="1" applyFill="1" applyBorder="1" applyAlignment="1" applyProtection="1">
      <alignment horizontal="center" vertical="center"/>
      <protection locked="0" hidden="1"/>
    </xf>
    <xf numFmtId="0" fontId="0" fillId="22" borderId="60" xfId="0" applyFill="1" applyBorder="1" applyAlignment="1" applyProtection="1">
      <alignment horizontal="center" vertical="center"/>
      <protection locked="0"/>
    </xf>
    <xf numFmtId="0" fontId="30" fillId="22" borderId="22" xfId="0" applyFont="1" applyFill="1" applyBorder="1" applyAlignment="1" applyProtection="1">
      <alignment horizontal="center" vertical="center"/>
      <protection locked="0"/>
    </xf>
    <xf numFmtId="0" fontId="28" fillId="22" borderId="43" xfId="0" applyFont="1" applyFill="1" applyBorder="1" applyAlignment="1" applyProtection="1">
      <alignment horizontal="center" vertical="center"/>
      <protection locked="0"/>
    </xf>
    <xf numFmtId="0" fontId="27" fillId="0" borderId="23" xfId="2" applyFont="1" applyFill="1" applyBorder="1" applyAlignment="1" applyProtection="1">
      <alignment horizontal="center" vertical="center"/>
      <protection locked="0" hidden="1"/>
    </xf>
    <xf numFmtId="0" fontId="1" fillId="19" borderId="61" xfId="0" applyFont="1" applyFill="1" applyBorder="1" applyAlignment="1" applyProtection="1">
      <alignment horizontal="center" vertical="center"/>
      <protection locked="0"/>
    </xf>
    <xf numFmtId="0" fontId="1" fillId="19" borderId="52" xfId="0" applyFont="1" applyFill="1" applyBorder="1" applyAlignment="1" applyProtection="1">
      <alignment horizontal="center" vertical="center"/>
      <protection locked="0"/>
    </xf>
    <xf numFmtId="0" fontId="0" fillId="22" borderId="23" xfId="0" applyFill="1" applyBorder="1" applyAlignment="1" applyProtection="1">
      <alignment horizontal="center" vertical="center"/>
      <protection locked="0"/>
    </xf>
    <xf numFmtId="0" fontId="28" fillId="22" borderId="23" xfId="0" applyFont="1" applyFill="1" applyBorder="1" applyAlignment="1" applyProtection="1">
      <alignment horizontal="center" vertical="center"/>
      <protection locked="0"/>
    </xf>
    <xf numFmtId="0" fontId="1" fillId="19" borderId="19" xfId="0" applyFont="1" applyFill="1" applyBorder="1" applyAlignment="1" applyProtection="1">
      <alignment horizontal="center" vertical="center"/>
      <protection locked="0"/>
    </xf>
    <xf numFmtId="0" fontId="27" fillId="0" borderId="19" xfId="2" applyFont="1" applyFill="1" applyBorder="1" applyAlignment="1" applyProtection="1">
      <alignment horizontal="center" vertical="center"/>
      <protection locked="0" hidden="1"/>
    </xf>
    <xf numFmtId="0" fontId="28" fillId="22" borderId="12" xfId="0" applyFont="1" applyFill="1" applyBorder="1" applyAlignment="1" applyProtection="1">
      <alignment horizontal="center" vertical="center"/>
      <protection locked="0"/>
    </xf>
    <xf numFmtId="0" fontId="0" fillId="0" borderId="12" xfId="0" applyBorder="1"/>
    <xf numFmtId="49" fontId="34" fillId="14" borderId="20" xfId="5" applyNumberFormat="1" applyFont="1" applyFill="1" applyBorder="1"/>
    <xf numFmtId="0" fontId="20" fillId="22" borderId="12" xfId="3" applyFill="1" applyBorder="1" applyAlignment="1" applyProtection="1">
      <alignment horizontal="center" vertical="center"/>
      <protection hidden="1"/>
    </xf>
    <xf numFmtId="0" fontId="8" fillId="22" borderId="22" xfId="0" applyFont="1" applyFill="1" applyBorder="1" applyAlignment="1" applyProtection="1">
      <alignment horizontal="center" vertical="center"/>
      <protection locked="0"/>
    </xf>
    <xf numFmtId="0" fontId="1" fillId="18" borderId="19" xfId="0" applyFont="1" applyFill="1" applyBorder="1" applyAlignment="1" applyProtection="1">
      <alignment horizontal="center" vertical="center"/>
    </xf>
    <xf numFmtId="0" fontId="1" fillId="21" borderId="19" xfId="0" applyFont="1" applyFill="1" applyBorder="1" applyAlignment="1" applyProtection="1">
      <alignment horizontal="center" vertical="center"/>
    </xf>
    <xf numFmtId="0" fontId="20" fillId="23" borderId="12" xfId="3" applyFill="1" applyBorder="1" applyProtection="1">
      <protection hidden="1"/>
    </xf>
    <xf numFmtId="0" fontId="0" fillId="18" borderId="0" xfId="0" applyFill="1"/>
    <xf numFmtId="0" fontId="20" fillId="16" borderId="12" xfId="3" applyFill="1" applyBorder="1" applyProtection="1">
      <protection hidden="1"/>
    </xf>
    <xf numFmtId="0" fontId="17" fillId="0" borderId="19" xfId="0" applyFont="1" applyFill="1" applyBorder="1" applyAlignment="1" applyProtection="1">
      <alignment horizontal="center" vertical="center"/>
    </xf>
    <xf numFmtId="0" fontId="17" fillId="15" borderId="19" xfId="0" applyFont="1" applyFill="1" applyBorder="1" applyAlignment="1" applyProtection="1">
      <alignment horizontal="center" vertical="center"/>
    </xf>
    <xf numFmtId="0" fontId="17" fillId="18" borderId="19" xfId="0" applyFont="1" applyFill="1" applyBorder="1" applyAlignment="1" applyProtection="1">
      <alignment horizontal="center" vertical="center"/>
    </xf>
    <xf numFmtId="0" fontId="17" fillId="21" borderId="19" xfId="0" applyFont="1" applyFill="1" applyBorder="1" applyAlignment="1" applyProtection="1">
      <alignment horizontal="center" vertical="center"/>
    </xf>
    <xf numFmtId="0" fontId="27" fillId="0" borderId="19" xfId="2" applyFont="1" applyFill="1" applyBorder="1" applyAlignment="1" applyProtection="1">
      <alignment horizontal="center" vertical="center"/>
      <protection hidden="1"/>
    </xf>
    <xf numFmtId="0" fontId="1" fillId="19" borderId="19" xfId="0" applyFont="1" applyFill="1" applyBorder="1" applyAlignment="1" applyProtection="1">
      <alignment horizontal="center" vertical="center"/>
    </xf>
    <xf numFmtId="0" fontId="8" fillId="0" borderId="22" xfId="0" applyFont="1" applyFill="1" applyBorder="1" applyAlignment="1" applyProtection="1">
      <alignment horizontal="center" vertical="center"/>
    </xf>
    <xf numFmtId="0" fontId="0" fillId="0" borderId="45" xfId="0" applyFill="1" applyBorder="1" applyAlignment="1" applyProtection="1">
      <alignment horizontal="center" vertical="center"/>
    </xf>
    <xf numFmtId="0" fontId="51" fillId="13" borderId="22" xfId="2" applyFont="1" applyFill="1" applyBorder="1" applyAlignment="1" applyProtection="1">
      <alignment horizontal="center" vertical="center"/>
      <protection hidden="1"/>
    </xf>
    <xf numFmtId="0" fontId="27" fillId="0" borderId="40" xfId="2" applyFont="1" applyFill="1" applyBorder="1" applyAlignment="1" applyProtection="1">
      <alignment horizontal="center" vertical="center"/>
      <protection hidden="1"/>
    </xf>
    <xf numFmtId="0" fontId="0" fillId="0" borderId="23" xfId="0" applyFont="1" applyFill="1" applyBorder="1" applyAlignment="1" applyProtection="1">
      <alignment horizontal="center" vertical="center"/>
    </xf>
    <xf numFmtId="0" fontId="27" fillId="0" borderId="42" xfId="2" applyFont="1" applyFill="1" applyBorder="1" applyAlignment="1" applyProtection="1">
      <alignment horizontal="center" vertical="center"/>
      <protection hidden="1"/>
    </xf>
    <xf numFmtId="0" fontId="1" fillId="19" borderId="22" xfId="0" applyFont="1" applyFill="1" applyBorder="1" applyAlignment="1" applyProtection="1">
      <alignment horizontal="center" vertical="center"/>
    </xf>
    <xf numFmtId="0" fontId="27" fillId="0" borderId="22" xfId="2" applyFont="1" applyFill="1" applyBorder="1" applyAlignment="1" applyProtection="1">
      <alignment horizontal="center" vertical="center"/>
      <protection hidden="1"/>
    </xf>
    <xf numFmtId="0" fontId="1" fillId="19" borderId="61" xfId="0" applyFont="1" applyFill="1" applyBorder="1" applyAlignment="1" applyProtection="1">
      <alignment horizontal="center" vertical="center"/>
    </xf>
    <xf numFmtId="0" fontId="27" fillId="0" borderId="61" xfId="2" applyFont="1" applyFill="1" applyBorder="1" applyAlignment="1" applyProtection="1">
      <alignment horizontal="center" vertical="center"/>
      <protection hidden="1"/>
    </xf>
    <xf numFmtId="0" fontId="38" fillId="0" borderId="22" xfId="0" applyFont="1" applyFill="1" applyBorder="1" applyAlignment="1" applyProtection="1">
      <alignment horizontal="center" vertical="center"/>
    </xf>
    <xf numFmtId="0" fontId="27" fillId="0" borderId="23" xfId="2" applyFont="1" applyFill="1" applyBorder="1" applyAlignment="1" applyProtection="1">
      <alignment horizontal="center" vertical="center"/>
      <protection hidden="1"/>
    </xf>
    <xf numFmtId="0" fontId="27" fillId="14" borderId="19" xfId="2" applyFont="1" applyFill="1" applyBorder="1" applyAlignment="1" applyProtection="1">
      <alignment horizontal="center" vertical="center"/>
      <protection hidden="1"/>
    </xf>
    <xf numFmtId="0" fontId="27" fillId="14" borderId="23" xfId="2" applyFont="1" applyFill="1" applyBorder="1" applyAlignment="1" applyProtection="1">
      <alignment horizontal="center" vertical="center"/>
      <protection hidden="1"/>
    </xf>
    <xf numFmtId="0" fontId="17" fillId="18" borderId="12" xfId="0" applyFont="1" applyFill="1" applyBorder="1" applyAlignment="1" applyProtection="1">
      <alignment horizontal="center" vertical="center"/>
      <protection locked="0"/>
    </xf>
    <xf numFmtId="0" fontId="17" fillId="15" borderId="12" xfId="0" applyFont="1" applyFill="1" applyBorder="1" applyAlignment="1" applyProtection="1">
      <alignment horizontal="center" vertical="center"/>
      <protection locked="0"/>
    </xf>
    <xf numFmtId="0" fontId="27" fillId="0" borderId="12" xfId="2" applyFont="1" applyFill="1" applyBorder="1" applyAlignment="1" applyProtection="1">
      <alignment horizontal="center" vertical="center"/>
      <protection hidden="1"/>
    </xf>
    <xf numFmtId="0" fontId="0" fillId="0" borderId="12" xfId="0" applyFill="1" applyBorder="1" applyAlignment="1" applyProtection="1">
      <alignment horizontal="center" vertical="center"/>
    </xf>
    <xf numFmtId="0" fontId="27" fillId="0" borderId="12" xfId="4" applyFont="1" applyFill="1" applyBorder="1" applyAlignment="1" applyProtection="1">
      <alignment horizontal="center"/>
      <protection locked="0" hidden="1"/>
    </xf>
    <xf numFmtId="0" fontId="17" fillId="15" borderId="12" xfId="0" applyFont="1" applyFill="1" applyBorder="1" applyAlignment="1" applyProtection="1">
      <alignment horizontal="center" vertical="center"/>
    </xf>
    <xf numFmtId="0" fontId="20" fillId="15" borderId="0" xfId="0" applyFont="1" applyFill="1" applyBorder="1" applyAlignment="1" applyProtection="1">
      <alignment horizontal="center" vertical="center"/>
      <protection locked="0"/>
    </xf>
    <xf numFmtId="0" fontId="20" fillId="15" borderId="3" xfId="0" applyFont="1" applyFill="1" applyBorder="1" applyAlignment="1" applyProtection="1">
      <alignment horizontal="center" vertical="center"/>
      <protection locked="0"/>
    </xf>
    <xf numFmtId="0" fontId="20" fillId="15" borderId="3" xfId="0" applyFont="1" applyFill="1" applyBorder="1" applyAlignment="1" applyProtection="1">
      <alignment horizontal="center" vertical="center"/>
      <protection locked="0"/>
    </xf>
    <xf numFmtId="0" fontId="0" fillId="15" borderId="0" xfId="0" applyFill="1" applyBorder="1" applyAlignment="1" applyProtection="1">
      <alignment horizontal="center" vertical="center"/>
      <protection locked="0"/>
    </xf>
    <xf numFmtId="0" fontId="13" fillId="15" borderId="0" xfId="0" applyFont="1" applyFill="1" applyBorder="1" applyAlignment="1" applyProtection="1">
      <alignment horizontal="left" vertical="center"/>
      <protection locked="0"/>
    </xf>
    <xf numFmtId="49" fontId="34" fillId="14" borderId="12" xfId="5" applyNumberFormat="1" applyFont="1" applyFill="1" applyBorder="1"/>
    <xf numFmtId="0" fontId="36" fillId="11" borderId="12" xfId="7" applyNumberFormat="1" applyFont="1" applyFill="1" applyBorder="1"/>
    <xf numFmtId="0" fontId="36" fillId="12" borderId="12" xfId="7" applyNumberFormat="1" applyFont="1" applyFill="1" applyBorder="1"/>
    <xf numFmtId="0" fontId="36" fillId="11" borderId="12" xfId="7" applyNumberFormat="1" applyFont="1" applyFill="1" applyBorder="1" applyAlignment="1">
      <alignment horizontal="left"/>
    </xf>
    <xf numFmtId="164" fontId="0" fillId="0" borderId="0" xfId="0" applyNumberFormat="1" applyProtection="1">
      <protection locked="0"/>
    </xf>
    <xf numFmtId="164" fontId="0" fillId="0" borderId="0" xfId="0" applyNumberFormat="1"/>
    <xf numFmtId="0" fontId="20" fillId="16" borderId="12" xfId="3" applyFill="1" applyBorder="1" applyAlignment="1" applyProtection="1">
      <alignment horizontal="center" vertical="center"/>
      <protection hidden="1"/>
    </xf>
    <xf numFmtId="0" fontId="17" fillId="21" borderId="12" xfId="0" applyFont="1" applyFill="1" applyBorder="1" applyAlignment="1" applyProtection="1">
      <alignment horizontal="center" vertical="center"/>
      <protection locked="0"/>
    </xf>
    <xf numFmtId="0" fontId="8" fillId="0" borderId="12" xfId="0" applyFont="1" applyFill="1" applyBorder="1" applyAlignment="1" applyProtection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" fillId="19" borderId="12" xfId="0" applyFont="1" applyFill="1" applyBorder="1" applyAlignment="1" applyProtection="1">
      <alignment horizontal="center" vertical="center"/>
    </xf>
    <xf numFmtId="0" fontId="38" fillId="0" borderId="12" xfId="0" applyFont="1" applyFill="1" applyBorder="1" applyAlignment="1" applyProtection="1">
      <alignment horizontal="center" vertical="center"/>
    </xf>
    <xf numFmtId="0" fontId="0" fillId="19" borderId="12" xfId="0" applyFont="1" applyFill="1" applyBorder="1" applyAlignment="1" applyProtection="1">
      <alignment horizontal="center" vertical="center"/>
    </xf>
    <xf numFmtId="0" fontId="0" fillId="0" borderId="12" xfId="0" applyFont="1" applyFill="1" applyBorder="1" applyAlignment="1" applyProtection="1">
      <alignment horizontal="center" vertical="center"/>
    </xf>
    <xf numFmtId="0" fontId="10" fillId="0" borderId="0" xfId="0" applyFont="1" applyAlignment="1">
      <alignment horizontal="left"/>
    </xf>
    <xf numFmtId="0" fontId="3" fillId="0" borderId="1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Border="1"/>
    <xf numFmtId="0" fontId="0" fillId="0" borderId="3" xfId="0" applyBorder="1"/>
    <xf numFmtId="0" fontId="9" fillId="0" borderId="12" xfId="0" applyFont="1" applyFill="1" applyBorder="1" applyAlignment="1">
      <alignment horizontal="center" vertical="center"/>
    </xf>
    <xf numFmtId="165" fontId="16" fillId="0" borderId="12" xfId="0" applyNumberFormat="1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0" fontId="8" fillId="0" borderId="0" xfId="0" applyFont="1" applyAlignment="1">
      <alignment horizontal="right" wrapText="1"/>
    </xf>
    <xf numFmtId="0" fontId="13" fillId="0" borderId="10" xfId="0" applyFont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13" fillId="0" borderId="10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0" fillId="0" borderId="12" xfId="3" applyBorder="1" applyAlignment="1" applyProtection="1">
      <alignment horizontal="center" wrapText="1"/>
      <protection hidden="1"/>
    </xf>
    <xf numFmtId="0" fontId="0" fillId="0" borderId="12" xfId="0" applyBorder="1" applyAlignment="1" applyProtection="1">
      <alignment horizontal="center"/>
    </xf>
    <xf numFmtId="0" fontId="20" fillId="9" borderId="12" xfId="3" applyFill="1" applyBorder="1" applyAlignment="1" applyProtection="1">
      <alignment horizontal="center" wrapText="1"/>
      <protection hidden="1"/>
    </xf>
    <xf numFmtId="0" fontId="0" fillId="9" borderId="12" xfId="0" applyFill="1" applyBorder="1" applyAlignment="1" applyProtection="1">
      <alignment horizontal="center"/>
    </xf>
    <xf numFmtId="0" fontId="24" fillId="0" borderId="0" xfId="3" applyFont="1" applyAlignment="1" applyProtection="1">
      <protection locked="0" hidden="1"/>
    </xf>
    <xf numFmtId="0" fontId="20" fillId="0" borderId="0" xfId="3" applyAlignment="1" applyProtection="1">
      <protection locked="0" hidden="1"/>
    </xf>
    <xf numFmtId="0" fontId="20" fillId="0" borderId="53" xfId="3" applyBorder="1" applyAlignment="1" applyProtection="1">
      <protection locked="0" hidden="1"/>
    </xf>
    <xf numFmtId="14" fontId="1" fillId="0" borderId="54" xfId="3" applyNumberFormat="1" applyFont="1" applyBorder="1" applyAlignment="1" applyProtection="1">
      <protection locked="0" hidden="1"/>
    </xf>
    <xf numFmtId="0" fontId="20" fillId="0" borderId="55" xfId="3" applyBorder="1" applyAlignment="1" applyProtection="1">
      <protection locked="0" hidden="1"/>
    </xf>
    <xf numFmtId="0" fontId="20" fillId="0" borderId="56" xfId="3" applyBorder="1" applyAlignment="1" applyProtection="1">
      <protection locked="0" hidden="1"/>
    </xf>
    <xf numFmtId="0" fontId="10" fillId="0" borderId="0" xfId="0" applyFont="1" applyAlignment="1" applyProtection="1">
      <alignment horizontal="left"/>
      <protection locked="0"/>
    </xf>
    <xf numFmtId="0" fontId="1" fillId="0" borderId="3" xfId="3" applyFont="1" applyBorder="1" applyAlignment="1" applyProtection="1">
      <alignment horizontal="right"/>
      <protection locked="0" hidden="1"/>
    </xf>
    <xf numFmtId="0" fontId="3" fillId="0" borderId="10" xfId="0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right"/>
      <protection locked="0"/>
    </xf>
    <xf numFmtId="0" fontId="13" fillId="6" borderId="10" xfId="0" applyFont="1" applyFill="1" applyBorder="1" applyAlignment="1" applyProtection="1">
      <alignment horizontal="center" vertical="center"/>
      <protection locked="0"/>
    </xf>
    <xf numFmtId="0" fontId="13" fillId="6" borderId="10" xfId="0" applyFont="1" applyFill="1" applyBorder="1" applyAlignment="1" applyProtection="1">
      <alignment horizontal="left" vertical="center"/>
      <protection locked="0"/>
    </xf>
    <xf numFmtId="165" fontId="16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16" fillId="0" borderId="12" xfId="0" applyFont="1" applyFill="1" applyBorder="1" applyAlignment="1" applyProtection="1">
      <alignment horizontal="center" vertical="center" wrapText="1"/>
      <protection locked="0"/>
    </xf>
    <xf numFmtId="0" fontId="31" fillId="6" borderId="3" xfId="0" applyFont="1" applyFill="1" applyBorder="1" applyAlignment="1" applyProtection="1">
      <alignment wrapText="1"/>
      <protection locked="0"/>
    </xf>
    <xf numFmtId="0" fontId="8" fillId="0" borderId="0" xfId="0" applyFont="1" applyAlignment="1" applyProtection="1">
      <alignment horizontal="right" wrapText="1"/>
      <protection locked="0"/>
    </xf>
    <xf numFmtId="0" fontId="32" fillId="0" borderId="0" xfId="0" applyFont="1" applyBorder="1" applyAlignment="1" applyProtection="1">
      <alignment horizontal="center"/>
      <protection locked="0"/>
    </xf>
    <xf numFmtId="0" fontId="32" fillId="0" borderId="3" xfId="0" applyFont="1" applyBorder="1" applyAlignment="1" applyProtection="1">
      <alignment horizontal="center"/>
      <protection locked="0"/>
    </xf>
    <xf numFmtId="0" fontId="16" fillId="0" borderId="20" xfId="0" applyFont="1" applyFill="1" applyBorder="1" applyAlignment="1" applyProtection="1">
      <alignment horizontal="center" vertical="center" wrapText="1"/>
      <protection locked="0"/>
    </xf>
    <xf numFmtId="0" fontId="16" fillId="0" borderId="48" xfId="0" applyFont="1" applyFill="1" applyBorder="1" applyAlignment="1" applyProtection="1">
      <alignment horizontal="center" vertical="center" wrapText="1"/>
      <protection locked="0"/>
    </xf>
    <xf numFmtId="14" fontId="0" fillId="6" borderId="3" xfId="0" applyNumberFormat="1" applyFill="1" applyBorder="1" applyAlignment="1" applyProtection="1">
      <alignment horizontal="center" vertical="center"/>
      <protection locked="0"/>
    </xf>
    <xf numFmtId="0" fontId="0" fillId="6" borderId="3" xfId="0" applyFill="1" applyBorder="1" applyAlignment="1" applyProtection="1">
      <alignment horizontal="center" vertical="center"/>
      <protection locked="0"/>
    </xf>
    <xf numFmtId="0" fontId="20" fillId="6" borderId="3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3" fillId="0" borderId="23" xfId="0" applyFont="1" applyBorder="1" applyAlignment="1" applyProtection="1">
      <alignment horizontal="center" vertical="center" wrapText="1"/>
      <protection locked="0"/>
    </xf>
    <xf numFmtId="0" fontId="3" fillId="0" borderId="12" xfId="0" applyFont="1" applyFill="1" applyBorder="1" applyAlignment="1" applyProtection="1">
      <alignment horizontal="center" vertical="center"/>
      <protection locked="0"/>
    </xf>
    <xf numFmtId="0" fontId="3" fillId="0" borderId="12" xfId="0" applyFont="1" applyFill="1" applyBorder="1" applyAlignment="1" applyProtection="1">
      <alignment horizontal="center" vertical="center" wrapText="1"/>
      <protection locked="0"/>
    </xf>
    <xf numFmtId="49" fontId="9" fillId="0" borderId="12" xfId="0" applyNumberFormat="1" applyFont="1" applyFill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horizontal="left" vertical="center"/>
      <protection locked="0"/>
    </xf>
    <xf numFmtId="0" fontId="13" fillId="0" borderId="10" xfId="0" applyFont="1" applyBorder="1" applyAlignment="1" applyProtection="1">
      <alignment horizontal="center" vertical="center"/>
      <protection locked="0"/>
    </xf>
    <xf numFmtId="14" fontId="0" fillId="0" borderId="3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31" fillId="0" borderId="3" xfId="0" applyFont="1" applyBorder="1" applyAlignment="1" applyProtection="1">
      <alignment wrapText="1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42" fillId="0" borderId="0" xfId="0" applyFont="1" applyBorder="1" applyAlignment="1" applyProtection="1">
      <alignment horizontal="center"/>
      <protection locked="0"/>
    </xf>
    <xf numFmtId="0" fontId="42" fillId="0" borderId="3" xfId="0" applyFont="1" applyBorder="1" applyAlignment="1" applyProtection="1">
      <alignment horizontal="center"/>
      <protection locked="0"/>
    </xf>
    <xf numFmtId="0" fontId="31" fillId="0" borderId="3" xfId="0" applyFont="1" applyFill="1" applyBorder="1" applyAlignment="1" applyProtection="1">
      <alignment wrapText="1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14" fontId="0" fillId="0" borderId="3" xfId="0" applyNumberFormat="1" applyFill="1" applyBorder="1" applyAlignment="1" applyProtection="1">
      <alignment horizontal="center" vertical="center"/>
      <protection locked="0"/>
    </xf>
    <xf numFmtId="0" fontId="0" fillId="0" borderId="3" xfId="0" applyFill="1" applyBorder="1" applyAlignment="1" applyProtection="1">
      <alignment horizontal="center" vertical="center"/>
      <protection locked="0"/>
    </xf>
    <xf numFmtId="0" fontId="20" fillId="0" borderId="3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horizontal="left" vertical="center"/>
      <protection locked="0"/>
    </xf>
    <xf numFmtId="0" fontId="45" fillId="0" borderId="0" xfId="0" applyFont="1" applyBorder="1" applyAlignment="1" applyProtection="1">
      <alignment horizontal="center"/>
      <protection locked="0"/>
    </xf>
    <xf numFmtId="0" fontId="48" fillId="0" borderId="0" xfId="0" applyFont="1" applyBorder="1" applyAlignment="1" applyProtection="1">
      <alignment horizontal="center"/>
      <protection locked="0"/>
    </xf>
    <xf numFmtId="0" fontId="20" fillId="16" borderId="12" xfId="3" applyFill="1" applyBorder="1" applyAlignment="1" applyProtection="1">
      <alignment horizontal="center" wrapText="1"/>
      <protection hidden="1"/>
    </xf>
    <xf numFmtId="0" fontId="0" fillId="16" borderId="12" xfId="0" applyFill="1" applyBorder="1" applyAlignment="1" applyProtection="1">
      <alignment horizontal="center"/>
    </xf>
    <xf numFmtId="0" fontId="50" fillId="0" borderId="0" xfId="0" applyFont="1" applyBorder="1" applyAlignment="1" applyProtection="1">
      <alignment horizontal="center"/>
      <protection locked="0"/>
    </xf>
    <xf numFmtId="0" fontId="50" fillId="0" borderId="3" xfId="0" applyFont="1" applyBorder="1" applyAlignment="1" applyProtection="1">
      <alignment horizontal="center"/>
      <protection locked="0"/>
    </xf>
    <xf numFmtId="0" fontId="31" fillId="15" borderId="3" xfId="0" applyFont="1" applyFill="1" applyBorder="1" applyAlignment="1" applyProtection="1">
      <alignment wrapText="1"/>
      <protection locked="0"/>
    </xf>
    <xf numFmtId="0" fontId="20" fillId="15" borderId="3" xfId="0" applyFont="1" applyFill="1" applyBorder="1" applyAlignment="1" applyProtection="1">
      <alignment horizontal="center" vertical="center"/>
      <protection locked="0"/>
    </xf>
    <xf numFmtId="14" fontId="0" fillId="15" borderId="3" xfId="0" applyNumberFormat="1" applyFill="1" applyBorder="1" applyAlignment="1" applyProtection="1">
      <alignment horizontal="center" vertical="center"/>
      <protection locked="0"/>
    </xf>
    <xf numFmtId="0" fontId="0" fillId="15" borderId="3" xfId="0" applyFill="1" applyBorder="1" applyAlignment="1" applyProtection="1">
      <alignment horizontal="center" vertical="center"/>
      <protection locked="0"/>
    </xf>
    <xf numFmtId="0" fontId="13" fillId="15" borderId="10" xfId="0" applyFont="1" applyFill="1" applyBorder="1" applyAlignment="1" applyProtection="1">
      <alignment horizontal="center" vertical="center"/>
      <protection locked="0"/>
    </xf>
    <xf numFmtId="0" fontId="13" fillId="15" borderId="10" xfId="0" applyFont="1" applyFill="1" applyBorder="1" applyAlignment="1" applyProtection="1">
      <alignment horizontal="left" vertical="center"/>
      <protection locked="0"/>
    </xf>
  </cellXfs>
  <cellStyles count="8">
    <cellStyle name="Обычный" xfId="0" builtinId="0"/>
    <cellStyle name="Обычный 2" xfId="1"/>
    <cellStyle name="Обычный 2_13 график действующий  2013 2" xfId="2"/>
    <cellStyle name="Обычный_ГРАФИК  2012 13" xfId="3"/>
    <cellStyle name="Обычный_График действующий" xfId="4"/>
    <cellStyle name="Обычный_Лист1_1" xfId="5"/>
    <cellStyle name="Обычный_Лист1_1 2" xfId="6"/>
    <cellStyle name="Стиль 1" xfId="7"/>
  </cellStyles>
  <dxfs count="2980"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ont>
        <condense val="0"/>
        <extend val="0"/>
        <color indexed="9"/>
      </font>
    </dxf>
    <dxf>
      <font>
        <b/>
        <i/>
        <condense val="0"/>
        <extend val="0"/>
        <color indexed="10"/>
      </font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ont>
        <condense val="0"/>
        <extend val="0"/>
        <color indexed="9"/>
      </font>
    </dxf>
    <dxf>
      <font>
        <b/>
        <i/>
        <condense val="0"/>
        <extend val="0"/>
        <color indexed="10"/>
      </font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ont>
        <condense val="0"/>
        <extend val="0"/>
        <color indexed="9"/>
      </font>
    </dxf>
    <dxf>
      <font>
        <b/>
        <i/>
        <condense val="0"/>
        <extend val="0"/>
        <color indexed="10"/>
      </font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ont>
        <condense val="0"/>
        <extend val="0"/>
        <color indexed="9"/>
      </font>
    </dxf>
    <dxf>
      <font>
        <b/>
        <i/>
        <condense val="0"/>
        <extend val="0"/>
        <color indexed="10"/>
      </font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ont>
        <condense val="0"/>
        <extend val="0"/>
        <color indexed="9"/>
      </font>
    </dxf>
    <dxf>
      <font>
        <b/>
        <i/>
        <condense val="0"/>
        <extend val="0"/>
        <color indexed="10"/>
      </font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ont>
        <condense val="0"/>
        <extend val="0"/>
        <color indexed="9"/>
      </font>
    </dxf>
    <dxf>
      <font>
        <b/>
        <i/>
        <condense val="0"/>
        <extend val="0"/>
        <color indexed="10"/>
      </font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ont>
        <condense val="0"/>
        <extend val="0"/>
        <color indexed="9"/>
      </font>
    </dxf>
    <dxf>
      <font>
        <b/>
        <i/>
        <condense val="0"/>
        <extend val="0"/>
        <color indexed="10"/>
      </font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ont>
        <condense val="0"/>
        <extend val="0"/>
        <color indexed="9"/>
      </font>
    </dxf>
    <dxf>
      <font>
        <b/>
        <i/>
        <condense val="0"/>
        <extend val="0"/>
        <color indexed="10"/>
      </font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ont>
        <condense val="0"/>
        <extend val="0"/>
        <color indexed="9"/>
      </font>
    </dxf>
    <dxf>
      <font>
        <b/>
        <i/>
        <condense val="0"/>
        <extend val="0"/>
        <color indexed="10"/>
      </font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ont>
        <condense val="0"/>
        <extend val="0"/>
        <color indexed="9"/>
      </font>
    </dxf>
    <dxf>
      <font>
        <b/>
        <i/>
        <condense val="0"/>
        <extend val="0"/>
        <color indexed="10"/>
      </font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ont>
        <condense val="0"/>
        <extend val="0"/>
        <color indexed="9"/>
      </font>
    </dxf>
    <dxf>
      <font>
        <b/>
        <i/>
        <condense val="0"/>
        <extend val="0"/>
        <color indexed="10"/>
      </font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ont>
        <condense val="0"/>
        <extend val="0"/>
        <color indexed="9"/>
      </font>
    </dxf>
    <dxf>
      <font>
        <b/>
        <i/>
        <condense val="0"/>
        <extend val="0"/>
        <color indexed="10"/>
      </font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ont>
        <condense val="0"/>
        <extend val="0"/>
        <color indexed="9"/>
      </font>
    </dxf>
    <dxf>
      <font>
        <b/>
        <i/>
        <condense val="0"/>
        <extend val="0"/>
        <color indexed="10"/>
      </font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ont>
        <condense val="0"/>
        <extend val="0"/>
        <color indexed="9"/>
      </font>
    </dxf>
    <dxf>
      <font>
        <b/>
        <i/>
        <condense val="0"/>
        <extend val="0"/>
        <color indexed="10"/>
      </font>
    </dxf>
    <dxf>
      <font>
        <condense val="0"/>
        <extend val="0"/>
        <color indexed="9"/>
      </font>
    </dxf>
    <dxf>
      <font>
        <b/>
        <i/>
        <condense val="0"/>
        <extend val="0"/>
        <color indexed="10"/>
      </font>
    </dxf>
    <dxf>
      <fill>
        <patternFill>
          <bgColor indexed="41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colors>
    <mruColors>
      <color rgb="FF06D406"/>
      <color rgb="FF1A96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r03.mag004/Desktop/&#1043;&#1088;&#1072;&#1092;&#1080;&#1082;%20&#1088;&#1072;&#1073;&#1086;&#1090;&#1099;%20&#1085;&#1072;%202018%20&#1075;&#1086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изводственный календарь"/>
      <sheetName val="Январь"/>
      <sheetName val="идеал"/>
      <sheetName val="Февраль"/>
      <sheetName val="март"/>
      <sheetName val="апрель"/>
      <sheetName val="май"/>
      <sheetName val="июнь"/>
      <sheetName val="июль"/>
      <sheetName val="август"/>
      <sheetName val="сентябрь"/>
      <sheetName val="октябрь"/>
      <sheetName val="ноябрь"/>
      <sheetName val="декабрь"/>
    </sheetNames>
    <sheetDataSet>
      <sheetData sheetId="0">
        <row r="5">
          <cell r="D5">
            <v>9</v>
          </cell>
        </row>
      </sheetData>
      <sheetData sheetId="1">
        <row r="11">
          <cell r="AL11">
            <v>1</v>
          </cell>
        </row>
        <row r="12">
          <cell r="AL12">
            <v>0</v>
          </cell>
        </row>
        <row r="13">
          <cell r="AL13">
            <v>1</v>
          </cell>
        </row>
        <row r="14">
          <cell r="AL14">
            <v>-1</v>
          </cell>
        </row>
        <row r="15">
          <cell r="AL15">
            <v>1</v>
          </cell>
        </row>
        <row r="16">
          <cell r="AL16">
            <v>4</v>
          </cell>
        </row>
        <row r="17">
          <cell r="AL17">
            <v>3</v>
          </cell>
        </row>
        <row r="18">
          <cell r="AL18">
            <v>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Relationship Id="rId6" Type="http://schemas.openxmlformats.org/officeDocument/2006/relationships/comments" Target="../comments9.xml"/><Relationship Id="rId5" Type="http://schemas.openxmlformats.org/officeDocument/2006/relationships/vmlDrawing" Target="../drawings/vmlDrawing9.vml"/><Relationship Id="rId4" Type="http://schemas.openxmlformats.org/officeDocument/2006/relationships/printerSettings" Target="../printerSettings/printerSettings3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9.bin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Relationship Id="rId6" Type="http://schemas.openxmlformats.org/officeDocument/2006/relationships/comments" Target="../comments10.xml"/><Relationship Id="rId5" Type="http://schemas.openxmlformats.org/officeDocument/2006/relationships/vmlDrawing" Target="../drawings/vmlDrawing10.vml"/><Relationship Id="rId4" Type="http://schemas.openxmlformats.org/officeDocument/2006/relationships/printerSettings" Target="../printerSettings/printerSettings4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printerSettings" Target="../printerSettings/printerSettings20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Relationship Id="rId6" Type="http://schemas.openxmlformats.org/officeDocument/2006/relationships/comments" Target="../comments6.xml"/><Relationship Id="rId5" Type="http://schemas.openxmlformats.org/officeDocument/2006/relationships/vmlDrawing" Target="../drawings/vmlDrawing6.vml"/><Relationship Id="rId4" Type="http://schemas.openxmlformats.org/officeDocument/2006/relationships/printerSettings" Target="../printerSettings/printerSettings2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7.bin"/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Relationship Id="rId6" Type="http://schemas.openxmlformats.org/officeDocument/2006/relationships/comments" Target="../comments7.xml"/><Relationship Id="rId5" Type="http://schemas.openxmlformats.org/officeDocument/2006/relationships/vmlDrawing" Target="../drawings/vmlDrawing7.vml"/><Relationship Id="rId4" Type="http://schemas.openxmlformats.org/officeDocument/2006/relationships/printerSettings" Target="../printerSettings/printerSettings2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comments" Target="../comments8.xml"/><Relationship Id="rId5" Type="http://schemas.openxmlformats.org/officeDocument/2006/relationships/vmlDrawing" Target="../drawings/vmlDrawing8.vml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G20"/>
  <sheetViews>
    <sheetView workbookViewId="0">
      <selection activeCell="B19" sqref="B19"/>
    </sheetView>
  </sheetViews>
  <sheetFormatPr defaultRowHeight="12.75"/>
  <cols>
    <col min="1" max="1" width="30.28515625" style="20" bestFit="1" customWidth="1"/>
    <col min="2" max="2" width="11.28515625" style="20" customWidth="1"/>
    <col min="3" max="3" width="9.140625" style="20"/>
    <col min="4" max="4" width="12" style="20" customWidth="1"/>
    <col min="5" max="5" width="9.140625" style="20"/>
    <col min="6" max="6" width="12.28515625" style="20" customWidth="1"/>
    <col min="7" max="16384" width="9.140625" style="20"/>
  </cols>
  <sheetData>
    <row r="1" spans="1:7" ht="15.75" thickBot="1">
      <c r="A1" s="149"/>
      <c r="B1" s="147" t="s">
        <v>7</v>
      </c>
      <c r="C1" s="147" t="s">
        <v>8</v>
      </c>
      <c r="D1" s="148" t="s">
        <v>9</v>
      </c>
      <c r="E1" s="151" t="s">
        <v>10</v>
      </c>
    </row>
    <row r="2" spans="1:7" ht="15">
      <c r="A2" s="159" t="s">
        <v>11</v>
      </c>
      <c r="B2" s="145">
        <v>31</v>
      </c>
      <c r="C2" s="145">
        <v>28</v>
      </c>
      <c r="D2" s="160">
        <v>31</v>
      </c>
      <c r="E2" s="152">
        <v>90</v>
      </c>
    </row>
    <row r="3" spans="1:7" ht="15">
      <c r="A3" s="161" t="s">
        <v>12</v>
      </c>
      <c r="B3" s="143">
        <v>17</v>
      </c>
      <c r="C3" s="143">
        <v>18</v>
      </c>
      <c r="D3" s="162">
        <v>22</v>
      </c>
      <c r="E3" s="153">
        <v>57</v>
      </c>
    </row>
    <row r="4" spans="1:7" ht="15">
      <c r="A4" s="161" t="s">
        <v>13</v>
      </c>
      <c r="B4" s="143">
        <v>14</v>
      </c>
      <c r="C4" s="143">
        <v>10</v>
      </c>
      <c r="D4" s="162">
        <v>9</v>
      </c>
      <c r="E4" s="153">
        <v>33</v>
      </c>
    </row>
    <row r="5" spans="1:7" ht="15.75" thickBot="1">
      <c r="A5" s="163" t="s">
        <v>14</v>
      </c>
      <c r="B5" s="144">
        <v>136</v>
      </c>
      <c r="C5" s="144">
        <v>143</v>
      </c>
      <c r="D5" s="164">
        <v>175</v>
      </c>
      <c r="E5" s="158">
        <v>454</v>
      </c>
    </row>
    <row r="6" spans="1:7" ht="15.75" thickBot="1">
      <c r="A6" s="146"/>
      <c r="B6" s="147" t="s">
        <v>15</v>
      </c>
      <c r="C6" s="147" t="s">
        <v>16</v>
      </c>
      <c r="D6" s="148" t="s">
        <v>17</v>
      </c>
      <c r="E6" s="151" t="s">
        <v>18</v>
      </c>
      <c r="F6" s="150" t="s">
        <v>19</v>
      </c>
      <c r="G6" s="65"/>
    </row>
    <row r="7" spans="1:7" ht="15">
      <c r="A7" s="159" t="s">
        <v>11</v>
      </c>
      <c r="B7" s="145">
        <v>30</v>
      </c>
      <c r="C7" s="145">
        <v>31</v>
      </c>
      <c r="D7" s="160">
        <v>30</v>
      </c>
      <c r="E7" s="152">
        <v>91</v>
      </c>
      <c r="F7" s="155">
        <v>181</v>
      </c>
      <c r="G7" s="65"/>
    </row>
    <row r="8" spans="1:7" ht="15">
      <c r="A8" s="161" t="s">
        <v>12</v>
      </c>
      <c r="B8" s="143">
        <v>20</v>
      </c>
      <c r="C8" s="143">
        <v>20</v>
      </c>
      <c r="D8" s="162">
        <v>21</v>
      </c>
      <c r="E8" s="153">
        <v>61</v>
      </c>
      <c r="F8" s="156">
        <v>118</v>
      </c>
      <c r="G8" s="65"/>
    </row>
    <row r="9" spans="1:7" ht="15">
      <c r="A9" s="161" t="s">
        <v>13</v>
      </c>
      <c r="B9" s="143">
        <v>10</v>
      </c>
      <c r="C9" s="143">
        <v>11</v>
      </c>
      <c r="D9" s="162">
        <v>9</v>
      </c>
      <c r="E9" s="153">
        <v>30</v>
      </c>
      <c r="F9" s="156">
        <v>63</v>
      </c>
      <c r="G9" s="65"/>
    </row>
    <row r="10" spans="1:7" ht="15.75" thickBot="1">
      <c r="A10" s="163" t="s">
        <v>14</v>
      </c>
      <c r="B10" s="144">
        <v>160</v>
      </c>
      <c r="C10" s="144">
        <v>160</v>
      </c>
      <c r="D10" s="164">
        <v>168</v>
      </c>
      <c r="E10" s="154">
        <v>488</v>
      </c>
      <c r="F10" s="157">
        <v>942</v>
      </c>
      <c r="G10" s="65"/>
    </row>
    <row r="11" spans="1:7" ht="15.75" thickBot="1">
      <c r="A11" s="146"/>
      <c r="B11" s="147" t="s">
        <v>20</v>
      </c>
      <c r="C11" s="147" t="s">
        <v>21</v>
      </c>
      <c r="D11" s="148" t="s">
        <v>22</v>
      </c>
      <c r="E11" s="151" t="s">
        <v>23</v>
      </c>
      <c r="F11" s="65"/>
      <c r="G11" s="65"/>
    </row>
    <row r="12" spans="1:7" ht="15">
      <c r="A12" s="159" t="s">
        <v>11</v>
      </c>
      <c r="B12" s="145">
        <v>31</v>
      </c>
      <c r="C12" s="145">
        <v>31</v>
      </c>
      <c r="D12" s="160">
        <v>30</v>
      </c>
      <c r="E12" s="152">
        <v>92</v>
      </c>
      <c r="F12" s="65"/>
      <c r="G12" s="65"/>
    </row>
    <row r="13" spans="1:7" ht="15">
      <c r="A13" s="161" t="s">
        <v>12</v>
      </c>
      <c r="B13" s="143">
        <v>21</v>
      </c>
      <c r="C13" s="143">
        <v>23</v>
      </c>
      <c r="D13" s="162">
        <v>21</v>
      </c>
      <c r="E13" s="153">
        <v>65</v>
      </c>
      <c r="F13" s="65"/>
      <c r="G13" s="65"/>
    </row>
    <row r="14" spans="1:7" ht="15">
      <c r="A14" s="161" t="s">
        <v>13</v>
      </c>
      <c r="B14" s="143">
        <v>10</v>
      </c>
      <c r="C14" s="143">
        <v>8</v>
      </c>
      <c r="D14" s="162">
        <v>9</v>
      </c>
      <c r="E14" s="153">
        <v>27</v>
      </c>
      <c r="F14" s="65"/>
      <c r="G14" s="65"/>
    </row>
    <row r="15" spans="1:7" ht="15.75" thickBot="1">
      <c r="A15" s="163" t="s">
        <v>14</v>
      </c>
      <c r="B15" s="144">
        <v>168</v>
      </c>
      <c r="C15" s="144">
        <v>184</v>
      </c>
      <c r="D15" s="164">
        <v>168</v>
      </c>
      <c r="E15" s="158">
        <v>520</v>
      </c>
      <c r="F15" s="65"/>
      <c r="G15" s="65"/>
    </row>
    <row r="16" spans="1:7" ht="15.75" thickBot="1">
      <c r="A16" s="146"/>
      <c r="B16" s="147" t="s">
        <v>24</v>
      </c>
      <c r="C16" s="147" t="s">
        <v>25</v>
      </c>
      <c r="D16" s="148" t="s">
        <v>26</v>
      </c>
      <c r="E16" s="151" t="s">
        <v>27</v>
      </c>
      <c r="F16" s="150" t="s">
        <v>28</v>
      </c>
      <c r="G16" s="151">
        <v>2017</v>
      </c>
    </row>
    <row r="17" spans="1:7" ht="15">
      <c r="A17" s="159" t="s">
        <v>11</v>
      </c>
      <c r="B17" s="145">
        <v>31</v>
      </c>
      <c r="C17" s="145">
        <v>30</v>
      </c>
      <c r="D17" s="160">
        <v>31</v>
      </c>
      <c r="E17" s="152">
        <v>92</v>
      </c>
      <c r="F17" s="155">
        <v>184</v>
      </c>
      <c r="G17" s="152">
        <f>F17+F7</f>
        <v>365</v>
      </c>
    </row>
    <row r="18" spans="1:7" ht="15">
      <c r="A18" s="161" t="s">
        <v>12</v>
      </c>
      <c r="B18" s="143">
        <v>22</v>
      </c>
      <c r="C18" s="143">
        <v>21</v>
      </c>
      <c r="D18" s="162">
        <v>21</v>
      </c>
      <c r="E18" s="153">
        <v>64</v>
      </c>
      <c r="F18" s="156">
        <v>129</v>
      </c>
      <c r="G18" s="153">
        <v>247</v>
      </c>
    </row>
    <row r="19" spans="1:7" ht="15">
      <c r="A19" s="161" t="s">
        <v>13</v>
      </c>
      <c r="B19" s="143">
        <v>9</v>
      </c>
      <c r="C19" s="143">
        <v>9</v>
      </c>
      <c r="D19" s="162">
        <v>10</v>
      </c>
      <c r="E19" s="153">
        <v>28</v>
      </c>
      <c r="F19" s="156">
        <v>55</v>
      </c>
      <c r="G19" s="153">
        <v>118</v>
      </c>
    </row>
    <row r="20" spans="1:7" ht="15.75" thickBot="1">
      <c r="A20" s="165" t="s">
        <v>14</v>
      </c>
      <c r="B20" s="166">
        <v>176</v>
      </c>
      <c r="C20" s="166">
        <v>167</v>
      </c>
      <c r="D20" s="167">
        <v>168</v>
      </c>
      <c r="E20" s="154">
        <v>511</v>
      </c>
      <c r="F20" s="157">
        <v>1031</v>
      </c>
      <c r="G20" s="154">
        <v>1973</v>
      </c>
    </row>
  </sheetData>
  <customSheetViews>
    <customSheetView guid="{44000AF6-2F70-438F-A228-738D1ACAC596}">
      <selection activeCell="C19" sqref="C19"/>
      <pageMargins left="0.75" right="0.75" top="1" bottom="1" header="0.5" footer="0.5"/>
      <headerFooter alignWithMargins="0"/>
    </customSheetView>
    <customSheetView guid="{07E4F119-D40A-4771-B80D-03929F6F2FDC}">
      <selection activeCell="C19" sqref="C19"/>
      <pageMargins left="0.75" right="0.75" top="1" bottom="1" header="0.5" footer="0.5"/>
      <headerFooter alignWithMargins="0"/>
    </customSheetView>
    <customSheetView guid="{19310C07-343B-4DAF-92D5-946EAA33A2FB}">
      <selection activeCell="B19" sqref="B19"/>
      <pageMargins left="0.75" right="0.75" top="1" bottom="1" header="0.5" footer="0.5"/>
      <headerFooter alignWithMargins="0"/>
    </customSheetView>
  </customSheetViews>
  <phoneticPr fontId="3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50"/>
  <sheetViews>
    <sheetView showZeros="0" topLeftCell="A17" zoomScaleNormal="100" zoomScaleSheetLayoutView="115" workbookViewId="0">
      <selection activeCell="U36" sqref="U36"/>
    </sheetView>
  </sheetViews>
  <sheetFormatPr defaultRowHeight="12.75"/>
  <cols>
    <col min="1" max="1" width="4.5703125" customWidth="1"/>
    <col min="2" max="2" width="8.140625" style="4" customWidth="1"/>
    <col min="3" max="3" width="5.140625" style="3" customWidth="1"/>
    <col min="4" max="4" width="42.5703125" customWidth="1"/>
    <col min="5" max="35" width="3.7109375" customWidth="1"/>
    <col min="36" max="36" width="4.28515625" customWidth="1"/>
    <col min="37" max="37" width="5.28515625" customWidth="1"/>
    <col min="38" max="38" width="4.140625" bestFit="1" customWidth="1"/>
    <col min="39" max="39" width="12.140625" customWidth="1"/>
    <col min="40" max="40" width="12" customWidth="1"/>
    <col min="41" max="43" width="10.5703125" customWidth="1"/>
    <col min="44" max="44" width="22.140625" customWidth="1"/>
  </cols>
  <sheetData>
    <row r="1" spans="1:40" ht="15.75">
      <c r="A1" s="68"/>
      <c r="B1" s="69"/>
      <c r="C1" s="69"/>
      <c r="D1" s="70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402" t="s">
        <v>44</v>
      </c>
      <c r="AI1" s="402"/>
      <c r="AJ1" s="402"/>
      <c r="AK1" s="402"/>
      <c r="AL1" s="402"/>
      <c r="AM1" s="402"/>
      <c r="AN1" s="115"/>
    </row>
    <row r="2" spans="1:40" ht="31.5" customHeight="1">
      <c r="A2" s="68"/>
      <c r="B2" s="69"/>
      <c r="C2" s="69"/>
      <c r="D2" s="70"/>
      <c r="E2" s="68"/>
      <c r="F2" s="68"/>
      <c r="G2" s="72" t="s">
        <v>43</v>
      </c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403"/>
      <c r="AI2" s="403"/>
      <c r="AJ2" s="403"/>
      <c r="AK2" s="403"/>
      <c r="AL2" s="403"/>
      <c r="AM2" s="403"/>
      <c r="AN2" s="116"/>
    </row>
    <row r="3" spans="1:40">
      <c r="A3" s="68"/>
      <c r="B3" s="69"/>
      <c r="C3" s="69"/>
      <c r="D3" s="70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404" t="s">
        <v>47</v>
      </c>
      <c r="AI3" s="404"/>
      <c r="AJ3" s="404"/>
      <c r="AK3" s="404"/>
      <c r="AL3" s="404"/>
      <c r="AM3" s="404"/>
      <c r="AN3" s="117"/>
    </row>
    <row r="4" spans="1:40" ht="29.25" customHeight="1">
      <c r="A4" s="68"/>
      <c r="B4" s="69"/>
      <c r="C4" s="69"/>
      <c r="D4" s="411" t="s">
        <v>49</v>
      </c>
      <c r="E4" s="439" t="s">
        <v>111</v>
      </c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2"/>
      <c r="X4" s="412"/>
      <c r="Y4" s="412"/>
      <c r="Z4" s="412"/>
      <c r="AA4" s="412"/>
      <c r="AB4" s="412"/>
      <c r="AC4" s="68"/>
      <c r="AD4" s="68"/>
      <c r="AE4" s="68"/>
      <c r="AF4" s="68"/>
      <c r="AG4" s="68"/>
      <c r="AH4" s="405"/>
      <c r="AI4" s="405"/>
      <c r="AJ4" s="405"/>
      <c r="AK4" s="405"/>
      <c r="AL4" s="405"/>
      <c r="AM4" s="405"/>
      <c r="AN4" s="95"/>
    </row>
    <row r="5" spans="1:40">
      <c r="A5" s="68"/>
      <c r="B5" s="69"/>
      <c r="C5" s="69"/>
      <c r="D5" s="411"/>
      <c r="E5" s="412"/>
      <c r="F5" s="412"/>
      <c r="G5" s="412"/>
      <c r="H5" s="412"/>
      <c r="I5" s="412"/>
      <c r="J5" s="412"/>
      <c r="K5" s="412"/>
      <c r="L5" s="412"/>
      <c r="M5" s="412"/>
      <c r="N5" s="412"/>
      <c r="O5" s="412"/>
      <c r="P5" s="412"/>
      <c r="Q5" s="412"/>
      <c r="R5" s="412"/>
      <c r="S5" s="412"/>
      <c r="T5" s="412"/>
      <c r="U5" s="412"/>
      <c r="V5" s="412"/>
      <c r="W5" s="412"/>
      <c r="X5" s="412"/>
      <c r="Y5" s="412"/>
      <c r="Z5" s="412"/>
      <c r="AA5" s="412"/>
      <c r="AB5" s="412"/>
      <c r="AC5" s="68"/>
      <c r="AD5" s="68"/>
      <c r="AE5" s="68"/>
      <c r="AF5" s="68"/>
      <c r="AG5" s="68"/>
      <c r="AH5" s="68"/>
      <c r="AI5" s="404" t="s">
        <v>46</v>
      </c>
      <c r="AJ5" s="404"/>
      <c r="AK5" s="404"/>
      <c r="AL5" s="404"/>
      <c r="AM5" s="404"/>
      <c r="AN5" s="117"/>
    </row>
    <row r="6" spans="1:40">
      <c r="A6" s="68"/>
      <c r="B6" s="69"/>
      <c r="C6" s="69"/>
      <c r="D6" s="411"/>
      <c r="E6" s="413"/>
      <c r="F6" s="413"/>
      <c r="G6" s="413"/>
      <c r="H6" s="413"/>
      <c r="I6" s="413"/>
      <c r="J6" s="413"/>
      <c r="K6" s="413"/>
      <c r="L6" s="413"/>
      <c r="M6" s="413"/>
      <c r="N6" s="413"/>
      <c r="O6" s="413"/>
      <c r="P6" s="413"/>
      <c r="Q6" s="413"/>
      <c r="R6" s="413"/>
      <c r="S6" s="413"/>
      <c r="T6" s="413"/>
      <c r="U6" s="413"/>
      <c r="V6" s="413"/>
      <c r="W6" s="413"/>
      <c r="X6" s="413"/>
      <c r="Y6" s="413"/>
      <c r="Z6" s="413"/>
      <c r="AA6" s="413"/>
      <c r="AB6" s="413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74"/>
      <c r="AN6" s="74"/>
    </row>
    <row r="7" spans="1:40">
      <c r="A7" s="68"/>
      <c r="B7" s="69"/>
      <c r="C7" s="69"/>
      <c r="D7" s="73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68"/>
      <c r="AD7" s="68"/>
      <c r="AE7" s="68"/>
      <c r="AF7" s="68"/>
      <c r="AG7" s="68"/>
      <c r="AH7" s="419" t="s">
        <v>85</v>
      </c>
      <c r="AI7" s="419"/>
      <c r="AJ7" s="419"/>
      <c r="AK7" s="419"/>
      <c r="AL7" s="419"/>
      <c r="AM7" s="419"/>
      <c r="AN7" s="69"/>
    </row>
    <row r="8" spans="1:40" ht="21.75" customHeight="1">
      <c r="A8" s="68"/>
      <c r="B8" s="69"/>
      <c r="C8" s="69"/>
      <c r="D8" s="70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</row>
    <row r="9" spans="1:40" s="1" customFormat="1" ht="22.5" customHeight="1">
      <c r="A9" s="420" t="s">
        <v>0</v>
      </c>
      <c r="B9" s="422" t="s">
        <v>6</v>
      </c>
      <c r="C9" s="422" t="s">
        <v>70</v>
      </c>
      <c r="D9" s="423" t="s">
        <v>57</v>
      </c>
      <c r="E9" s="424" t="s">
        <v>134</v>
      </c>
      <c r="F9" s="424"/>
      <c r="G9" s="424"/>
      <c r="H9" s="424"/>
      <c r="I9" s="424"/>
      <c r="J9" s="424"/>
      <c r="K9" s="424"/>
      <c r="L9" s="424"/>
      <c r="M9" s="424"/>
      <c r="N9" s="424"/>
      <c r="O9" s="424"/>
      <c r="P9" s="424"/>
      <c r="Q9" s="424"/>
      <c r="R9" s="424"/>
      <c r="S9" s="424"/>
      <c r="T9" s="424"/>
      <c r="U9" s="424"/>
      <c r="V9" s="424"/>
      <c r="W9" s="424"/>
      <c r="X9" s="424"/>
      <c r="Y9" s="424"/>
      <c r="Z9" s="424"/>
      <c r="AA9" s="424"/>
      <c r="AB9" s="424"/>
      <c r="AC9" s="424"/>
      <c r="AD9" s="424"/>
      <c r="AE9" s="424"/>
      <c r="AF9" s="424"/>
      <c r="AG9" s="424"/>
      <c r="AH9" s="424"/>
      <c r="AI9" s="424"/>
      <c r="AJ9" s="408" t="s">
        <v>55</v>
      </c>
      <c r="AK9" s="409"/>
      <c r="AL9" s="118" t="s">
        <v>56</v>
      </c>
      <c r="AM9" s="414" t="s">
        <v>80</v>
      </c>
      <c r="AN9" s="415"/>
    </row>
    <row r="10" spans="1:40" s="2" customFormat="1" ht="23.25" thickBot="1">
      <c r="A10" s="421"/>
      <c r="B10" s="422"/>
      <c r="C10" s="422"/>
      <c r="D10" s="423"/>
      <c r="E10" s="78">
        <v>1</v>
      </c>
      <c r="F10" s="135">
        <v>2</v>
      </c>
      <c r="G10" s="135">
        <v>3</v>
      </c>
      <c r="H10" s="119">
        <v>4</v>
      </c>
      <c r="I10" s="119">
        <v>5</v>
      </c>
      <c r="J10" s="217">
        <v>6</v>
      </c>
      <c r="K10" s="135">
        <v>7</v>
      </c>
      <c r="L10" s="135">
        <v>8</v>
      </c>
      <c r="M10" s="135">
        <v>9</v>
      </c>
      <c r="N10" s="135">
        <v>10</v>
      </c>
      <c r="O10" s="119">
        <v>11</v>
      </c>
      <c r="P10" s="119">
        <v>12</v>
      </c>
      <c r="Q10" s="217">
        <v>13</v>
      </c>
      <c r="R10" s="135">
        <v>14</v>
      </c>
      <c r="S10" s="135">
        <v>15</v>
      </c>
      <c r="T10" s="135">
        <v>16</v>
      </c>
      <c r="U10" s="135">
        <v>17</v>
      </c>
      <c r="V10" s="119">
        <v>18</v>
      </c>
      <c r="W10" s="119">
        <v>19</v>
      </c>
      <c r="X10" s="135">
        <v>20</v>
      </c>
      <c r="Y10" s="135">
        <v>21</v>
      </c>
      <c r="Z10" s="135">
        <v>22</v>
      </c>
      <c r="AA10" s="135">
        <v>23</v>
      </c>
      <c r="AB10" s="135">
        <v>24</v>
      </c>
      <c r="AC10" s="119">
        <v>25</v>
      </c>
      <c r="AD10" s="119">
        <v>26</v>
      </c>
      <c r="AE10" s="135">
        <v>27</v>
      </c>
      <c r="AF10" s="135">
        <v>28</v>
      </c>
      <c r="AG10" s="135">
        <v>29</v>
      </c>
      <c r="AH10" s="78">
        <v>30</v>
      </c>
      <c r="AI10" s="78"/>
      <c r="AJ10" s="76" t="s">
        <v>31</v>
      </c>
      <c r="AK10" s="77" t="s">
        <v>30</v>
      </c>
      <c r="AL10" s="76" t="s">
        <v>31</v>
      </c>
      <c r="AM10" s="79" t="s">
        <v>35</v>
      </c>
      <c r="AN10" s="79" t="s">
        <v>36</v>
      </c>
    </row>
    <row r="11" spans="1:40" s="20" customFormat="1" ht="15" customHeight="1" thickBot="1">
      <c r="A11" s="82">
        <v>1</v>
      </c>
      <c r="B11" s="168" t="s">
        <v>92</v>
      </c>
      <c r="C11" s="169" t="s">
        <v>93</v>
      </c>
      <c r="D11" s="170" t="s">
        <v>94</v>
      </c>
      <c r="E11" s="81" t="s">
        <v>2</v>
      </c>
      <c r="F11" s="81" t="s">
        <v>2</v>
      </c>
      <c r="G11" s="81" t="s">
        <v>2</v>
      </c>
      <c r="H11" s="81" t="s">
        <v>2</v>
      </c>
      <c r="I11" s="81" t="s">
        <v>2</v>
      </c>
      <c r="J11" s="218" t="s">
        <v>29</v>
      </c>
      <c r="K11" s="199" t="s">
        <v>1</v>
      </c>
      <c r="L11" s="81" t="s">
        <v>2</v>
      </c>
      <c r="M11" s="81" t="s">
        <v>2</v>
      </c>
      <c r="N11" s="81" t="s">
        <v>2</v>
      </c>
      <c r="O11" s="81" t="s">
        <v>2</v>
      </c>
      <c r="P11" s="81" t="s">
        <v>2</v>
      </c>
      <c r="Q11" s="218" t="s">
        <v>29</v>
      </c>
      <c r="R11" s="199" t="s">
        <v>1</v>
      </c>
      <c r="S11" s="81" t="s">
        <v>2</v>
      </c>
      <c r="T11" s="81" t="s">
        <v>2</v>
      </c>
      <c r="U11" s="81" t="s">
        <v>2</v>
      </c>
      <c r="V11" s="81" t="s">
        <v>2</v>
      </c>
      <c r="W11" s="81" t="s">
        <v>2</v>
      </c>
      <c r="X11" s="235" t="s">
        <v>29</v>
      </c>
      <c r="Y11" s="199" t="s">
        <v>1</v>
      </c>
      <c r="Z11" s="81" t="s">
        <v>2</v>
      </c>
      <c r="AA11" s="81" t="s">
        <v>2</v>
      </c>
      <c r="AB11" s="81" t="s">
        <v>2</v>
      </c>
      <c r="AC11" s="81" t="s">
        <v>2</v>
      </c>
      <c r="AD11" s="81" t="s">
        <v>2</v>
      </c>
      <c r="AE11" s="81" t="s">
        <v>108</v>
      </c>
      <c r="AF11" s="199" t="s">
        <v>1</v>
      </c>
      <c r="AG11" s="81" t="s">
        <v>2</v>
      </c>
      <c r="AH11" s="81" t="s">
        <v>2</v>
      </c>
      <c r="AI11" s="86"/>
      <c r="AJ11" s="82">
        <f t="shared" ref="AJ11:AJ21" si="0">COUNTIF(E11:AI11,$B$33)</f>
        <v>4</v>
      </c>
      <c r="AK11" s="83">
        <f>30-AJ11</f>
        <v>26</v>
      </c>
      <c r="AL11" s="207" t="e">
        <f>'Произв календарь'!$C$19-AJ11+октябрь!AL11</f>
        <v>#REF!</v>
      </c>
      <c r="AM11" s="85"/>
      <c r="AN11" s="85"/>
    </row>
    <row r="12" spans="1:40" s="20" customFormat="1" ht="15.75" thickBot="1">
      <c r="A12" s="82">
        <v>2</v>
      </c>
      <c r="B12" s="171">
        <v>8928</v>
      </c>
      <c r="C12" s="172" t="s">
        <v>95</v>
      </c>
      <c r="D12" s="173" t="s">
        <v>96</v>
      </c>
      <c r="E12" s="81" t="s">
        <v>2</v>
      </c>
      <c r="F12" s="81" t="s">
        <v>2</v>
      </c>
      <c r="G12" s="199" t="s">
        <v>1</v>
      </c>
      <c r="H12" s="199" t="s">
        <v>1</v>
      </c>
      <c r="I12" s="81" t="s">
        <v>109</v>
      </c>
      <c r="J12" s="218" t="s">
        <v>29</v>
      </c>
      <c r="K12" s="199" t="s">
        <v>1</v>
      </c>
      <c r="L12" s="81" t="s">
        <v>2</v>
      </c>
      <c r="M12" s="81" t="s">
        <v>2</v>
      </c>
      <c r="N12" s="81" t="s">
        <v>2</v>
      </c>
      <c r="O12" s="199" t="s">
        <v>1</v>
      </c>
      <c r="P12" s="81" t="s">
        <v>2</v>
      </c>
      <c r="Q12" s="218" t="s">
        <v>29</v>
      </c>
      <c r="R12" s="199" t="s">
        <v>1</v>
      </c>
      <c r="S12" s="81" t="s">
        <v>2</v>
      </c>
      <c r="T12" s="81" t="s">
        <v>2</v>
      </c>
      <c r="U12" s="199" t="s">
        <v>1</v>
      </c>
      <c r="V12" s="199" t="s">
        <v>1</v>
      </c>
      <c r="W12" s="81" t="s">
        <v>107</v>
      </c>
      <c r="X12" s="235" t="s">
        <v>29</v>
      </c>
      <c r="Y12" s="199" t="s">
        <v>1</v>
      </c>
      <c r="Z12" s="81" t="s">
        <v>2</v>
      </c>
      <c r="AA12" s="81" t="s">
        <v>2</v>
      </c>
      <c r="AB12" s="199" t="s">
        <v>1</v>
      </c>
      <c r="AC12" s="199" t="s">
        <v>1</v>
      </c>
      <c r="AD12" s="81" t="s">
        <v>107</v>
      </c>
      <c r="AE12" s="81" t="s">
        <v>2</v>
      </c>
      <c r="AF12" s="81" t="s">
        <v>2</v>
      </c>
      <c r="AG12" s="199" t="s">
        <v>1</v>
      </c>
      <c r="AH12" s="81" t="s">
        <v>2</v>
      </c>
      <c r="AI12" s="81"/>
      <c r="AJ12" s="82">
        <f t="shared" si="0"/>
        <v>11</v>
      </c>
      <c r="AK12" s="83">
        <f t="shared" ref="AK12:AK21" si="1">30-AJ12</f>
        <v>19</v>
      </c>
      <c r="AL12" s="207" t="e">
        <f>'Произв календарь'!$C$19-AJ12+октябрь!AL12</f>
        <v>#REF!</v>
      </c>
      <c r="AM12" s="85"/>
      <c r="AN12" s="85"/>
    </row>
    <row r="13" spans="1:40" s="20" customFormat="1" ht="15.75" thickBot="1">
      <c r="A13" s="82">
        <v>3</v>
      </c>
      <c r="B13" s="174">
        <v>11439</v>
      </c>
      <c r="C13" s="172" t="s">
        <v>95</v>
      </c>
      <c r="D13" s="175" t="s">
        <v>97</v>
      </c>
      <c r="E13" s="199" t="s">
        <v>1</v>
      </c>
      <c r="F13" s="81" t="s">
        <v>2</v>
      </c>
      <c r="G13" s="81" t="s">
        <v>2</v>
      </c>
      <c r="H13" s="81" t="s">
        <v>109</v>
      </c>
      <c r="I13" s="81" t="s">
        <v>2</v>
      </c>
      <c r="J13" s="218" t="s">
        <v>29</v>
      </c>
      <c r="K13" s="199" t="s">
        <v>1</v>
      </c>
      <c r="L13" s="81" t="s">
        <v>2</v>
      </c>
      <c r="M13" s="81" t="s">
        <v>2</v>
      </c>
      <c r="N13" s="81" t="s">
        <v>2</v>
      </c>
      <c r="O13" s="81" t="s">
        <v>2</v>
      </c>
      <c r="P13" s="81" t="s">
        <v>2</v>
      </c>
      <c r="Q13" s="218" t="s">
        <v>29</v>
      </c>
      <c r="R13" s="199" t="s">
        <v>1</v>
      </c>
      <c r="S13" s="199" t="s">
        <v>1</v>
      </c>
      <c r="T13" s="81" t="s">
        <v>2</v>
      </c>
      <c r="U13" s="81" t="s">
        <v>2</v>
      </c>
      <c r="V13" s="81" t="s">
        <v>2</v>
      </c>
      <c r="W13" s="81" t="s">
        <v>109</v>
      </c>
      <c r="X13" s="81" t="s">
        <v>2</v>
      </c>
      <c r="Y13" s="81" t="s">
        <v>2</v>
      </c>
      <c r="Z13" s="199" t="s">
        <v>1</v>
      </c>
      <c r="AA13" s="199" t="s">
        <v>1</v>
      </c>
      <c r="AB13" s="81" t="s">
        <v>2</v>
      </c>
      <c r="AC13" s="81" t="s">
        <v>2</v>
      </c>
      <c r="AD13" s="199" t="s">
        <v>1</v>
      </c>
      <c r="AE13" s="266" t="s">
        <v>29</v>
      </c>
      <c r="AF13" s="199" t="s">
        <v>1</v>
      </c>
      <c r="AG13" s="195" t="s">
        <v>68</v>
      </c>
      <c r="AH13" s="81" t="s">
        <v>109</v>
      </c>
      <c r="AI13" s="86"/>
      <c r="AJ13" s="82">
        <f t="shared" si="0"/>
        <v>8</v>
      </c>
      <c r="AK13" s="83">
        <f t="shared" si="1"/>
        <v>22</v>
      </c>
      <c r="AL13" s="207">
        <f>'Произв календарь'!$C$19-AJ13+октябрь!AL13</f>
        <v>1</v>
      </c>
      <c r="AM13" s="85"/>
      <c r="AN13" s="85"/>
    </row>
    <row r="14" spans="1:40" s="20" customFormat="1" ht="15.75" thickBot="1">
      <c r="A14" s="66">
        <v>4</v>
      </c>
      <c r="B14" s="176">
        <v>5810</v>
      </c>
      <c r="C14" s="177" t="s">
        <v>98</v>
      </c>
      <c r="D14" s="178" t="s">
        <v>99</v>
      </c>
      <c r="E14" s="195" t="s">
        <v>68</v>
      </c>
      <c r="F14" s="81" t="s">
        <v>2</v>
      </c>
      <c r="G14" s="199" t="s">
        <v>1</v>
      </c>
      <c r="H14" s="81" t="s">
        <v>2</v>
      </c>
      <c r="I14" s="81" t="s">
        <v>2</v>
      </c>
      <c r="J14" s="218" t="s">
        <v>29</v>
      </c>
      <c r="K14" s="199" t="s">
        <v>1</v>
      </c>
      <c r="L14" s="199" t="s">
        <v>1</v>
      </c>
      <c r="M14" s="195" t="s">
        <v>68</v>
      </c>
      <c r="N14" s="195" t="s">
        <v>69</v>
      </c>
      <c r="O14" s="199" t="s">
        <v>1</v>
      </c>
      <c r="P14" s="195" t="s">
        <v>68</v>
      </c>
      <c r="Q14" s="218" t="s">
        <v>29</v>
      </c>
      <c r="R14" s="199" t="s">
        <v>1</v>
      </c>
      <c r="S14" s="194" t="s">
        <v>3</v>
      </c>
      <c r="T14" s="199" t="s">
        <v>1</v>
      </c>
      <c r="U14" s="199" t="s">
        <v>1</v>
      </c>
      <c r="V14" s="81" t="s">
        <v>2</v>
      </c>
      <c r="W14" s="81" t="s">
        <v>2</v>
      </c>
      <c r="X14" s="195" t="s">
        <v>69</v>
      </c>
      <c r="Y14" s="195" t="s">
        <v>68</v>
      </c>
      <c r="Z14" s="195" t="s">
        <v>69</v>
      </c>
      <c r="AA14" s="199" t="s">
        <v>1</v>
      </c>
      <c r="AB14" s="81" t="s">
        <v>2</v>
      </c>
      <c r="AC14" s="81" t="s">
        <v>2</v>
      </c>
      <c r="AD14" s="81" t="s">
        <v>2</v>
      </c>
      <c r="AE14" s="235" t="s">
        <v>29</v>
      </c>
      <c r="AF14" s="199" t="s">
        <v>1</v>
      </c>
      <c r="AG14" s="194" t="s">
        <v>3</v>
      </c>
      <c r="AH14" s="195" t="s">
        <v>69</v>
      </c>
      <c r="AI14" s="80"/>
      <c r="AJ14" s="82">
        <f t="shared" si="0"/>
        <v>9</v>
      </c>
      <c r="AK14" s="83">
        <f t="shared" si="1"/>
        <v>21</v>
      </c>
      <c r="AL14" s="207">
        <f>'Произв календарь'!$C$19-AJ14+октябрь!AL14</f>
        <v>0</v>
      </c>
      <c r="AM14" s="88"/>
      <c r="AN14" s="88"/>
    </row>
    <row r="15" spans="1:40" s="20" customFormat="1" ht="15.75" thickBot="1">
      <c r="A15" s="66">
        <v>5</v>
      </c>
      <c r="B15" s="179" t="s">
        <v>100</v>
      </c>
      <c r="C15" s="177" t="s">
        <v>98</v>
      </c>
      <c r="D15" s="180" t="s">
        <v>101</v>
      </c>
      <c r="E15" s="81" t="s">
        <v>2</v>
      </c>
      <c r="F15" s="81" t="s">
        <v>2</v>
      </c>
      <c r="G15" s="81" t="s">
        <v>2</v>
      </c>
      <c r="H15" s="81" t="s">
        <v>2</v>
      </c>
      <c r="I15" s="199" t="s">
        <v>1</v>
      </c>
      <c r="J15" s="259" t="s">
        <v>29</v>
      </c>
      <c r="K15" s="81" t="s">
        <v>2</v>
      </c>
      <c r="L15" s="81" t="s">
        <v>2</v>
      </c>
      <c r="M15" s="81" t="s">
        <v>2</v>
      </c>
      <c r="N15" s="199" t="s">
        <v>1</v>
      </c>
      <c r="O15" s="81" t="s">
        <v>2</v>
      </c>
      <c r="P15" s="81" t="s">
        <v>2</v>
      </c>
      <c r="Q15" s="81" t="s">
        <v>2</v>
      </c>
      <c r="R15" s="81" t="s">
        <v>2</v>
      </c>
      <c r="S15" s="199" t="s">
        <v>1</v>
      </c>
      <c r="T15" s="81" t="s">
        <v>2</v>
      </c>
      <c r="U15" s="81" t="s">
        <v>2</v>
      </c>
      <c r="V15" s="81" t="s">
        <v>2</v>
      </c>
      <c r="W15" s="199" t="s">
        <v>1</v>
      </c>
      <c r="X15" s="81" t="s">
        <v>2</v>
      </c>
      <c r="Y15" s="81" t="s">
        <v>2</v>
      </c>
      <c r="Z15" s="81" t="s">
        <v>2</v>
      </c>
      <c r="AA15" s="199" t="s">
        <v>1</v>
      </c>
      <c r="AB15" s="199" t="s">
        <v>1</v>
      </c>
      <c r="AC15" s="129" t="s">
        <v>119</v>
      </c>
      <c r="AD15" s="129" t="s">
        <v>119</v>
      </c>
      <c r="AE15" s="129" t="s">
        <v>119</v>
      </c>
      <c r="AF15" s="129" t="s">
        <v>119</v>
      </c>
      <c r="AG15" s="129" t="s">
        <v>119</v>
      </c>
      <c r="AH15" s="129" t="s">
        <v>119</v>
      </c>
      <c r="AI15" s="81"/>
      <c r="AJ15" s="82">
        <f t="shared" si="0"/>
        <v>6</v>
      </c>
      <c r="AK15" s="83">
        <f t="shared" si="1"/>
        <v>24</v>
      </c>
      <c r="AL15" s="207">
        <f>'Произв календарь'!$C$19-AJ15+октябрь!AL15</f>
        <v>3</v>
      </c>
      <c r="AM15" s="88"/>
      <c r="AN15" s="88"/>
    </row>
    <row r="16" spans="1:40" s="20" customFormat="1" ht="15.75" thickBot="1">
      <c r="A16" s="66">
        <v>6</v>
      </c>
      <c r="B16" s="181">
        <v>3283</v>
      </c>
      <c r="C16" s="177" t="s">
        <v>98</v>
      </c>
      <c r="D16" s="180" t="s">
        <v>102</v>
      </c>
      <c r="E16" s="81" t="s">
        <v>2</v>
      </c>
      <c r="F16" s="81" t="s">
        <v>2</v>
      </c>
      <c r="G16" s="81" t="s">
        <v>2</v>
      </c>
      <c r="H16" s="81" t="s">
        <v>2</v>
      </c>
      <c r="I16" s="199" t="s">
        <v>1</v>
      </c>
      <c r="J16" s="230" t="s">
        <v>68</v>
      </c>
      <c r="K16" s="230" t="s">
        <v>69</v>
      </c>
      <c r="L16" s="199" t="s">
        <v>1</v>
      </c>
      <c r="M16" s="81" t="s">
        <v>2</v>
      </c>
      <c r="N16" s="81" t="s">
        <v>2</v>
      </c>
      <c r="O16" s="81" t="s">
        <v>2</v>
      </c>
      <c r="P16" s="81" t="s">
        <v>2</v>
      </c>
      <c r="Q16" s="218" t="s">
        <v>29</v>
      </c>
      <c r="R16" s="208" t="s">
        <v>1</v>
      </c>
      <c r="S16" s="208" t="s">
        <v>1</v>
      </c>
      <c r="T16" s="81" t="s">
        <v>2</v>
      </c>
      <c r="U16" s="81" t="s">
        <v>2</v>
      </c>
      <c r="V16" s="81" t="s">
        <v>2</v>
      </c>
      <c r="W16" s="199" t="s">
        <v>1</v>
      </c>
      <c r="X16" s="199" t="s">
        <v>1</v>
      </c>
      <c r="Y16" s="81" t="s">
        <v>2</v>
      </c>
      <c r="Z16" s="81" t="s">
        <v>2</v>
      </c>
      <c r="AA16" s="81" t="s">
        <v>2</v>
      </c>
      <c r="AB16" s="81" t="s">
        <v>2</v>
      </c>
      <c r="AC16" s="81" t="s">
        <v>2</v>
      </c>
      <c r="AD16" s="199" t="s">
        <v>1</v>
      </c>
      <c r="AE16" s="199" t="s">
        <v>1</v>
      </c>
      <c r="AF16" s="81" t="s">
        <v>2</v>
      </c>
      <c r="AG16" s="81" t="s">
        <v>2</v>
      </c>
      <c r="AH16" s="81" t="s">
        <v>2</v>
      </c>
      <c r="AI16" s="80"/>
      <c r="AJ16" s="82">
        <f t="shared" si="0"/>
        <v>8</v>
      </c>
      <c r="AK16" s="83">
        <f t="shared" si="1"/>
        <v>22</v>
      </c>
      <c r="AL16" s="207">
        <f>'Произв календарь'!$C$19-AJ16+октябрь!AL16</f>
        <v>1</v>
      </c>
      <c r="AM16" s="88"/>
      <c r="AN16" s="88"/>
    </row>
    <row r="17" spans="1:40" s="20" customFormat="1" ht="15.75" thickBot="1">
      <c r="A17" s="66">
        <v>7</v>
      </c>
      <c r="B17" s="182">
        <v>41647</v>
      </c>
      <c r="C17" s="183" t="s">
        <v>98</v>
      </c>
      <c r="D17" s="180" t="s">
        <v>103</v>
      </c>
      <c r="E17" s="81" t="s">
        <v>2</v>
      </c>
      <c r="F17" s="195" t="s">
        <v>69</v>
      </c>
      <c r="G17" s="199" t="s">
        <v>1</v>
      </c>
      <c r="H17" s="81" t="s">
        <v>2</v>
      </c>
      <c r="I17" s="195" t="s">
        <v>68</v>
      </c>
      <c r="J17" s="218" t="s">
        <v>29</v>
      </c>
      <c r="K17" s="199" t="s">
        <v>1</v>
      </c>
      <c r="L17" s="81" t="s">
        <v>2</v>
      </c>
      <c r="M17" s="81" t="s">
        <v>2</v>
      </c>
      <c r="N17" s="199" t="s">
        <v>1</v>
      </c>
      <c r="O17" s="81" t="s">
        <v>2</v>
      </c>
      <c r="P17" s="81" t="s">
        <v>2</v>
      </c>
      <c r="Q17" s="218" t="s">
        <v>29</v>
      </c>
      <c r="R17" s="199" t="s">
        <v>1</v>
      </c>
      <c r="S17" s="195" t="s">
        <v>68</v>
      </c>
      <c r="T17" s="194" t="s">
        <v>3</v>
      </c>
      <c r="U17" s="195" t="s">
        <v>68</v>
      </c>
      <c r="V17" s="195" t="s">
        <v>69</v>
      </c>
      <c r="W17" s="199" t="s">
        <v>1</v>
      </c>
      <c r="X17" s="235" t="s">
        <v>29</v>
      </c>
      <c r="Y17" s="199" t="s">
        <v>1</v>
      </c>
      <c r="Z17" s="81" t="s">
        <v>2</v>
      </c>
      <c r="AA17" s="81" t="s">
        <v>2</v>
      </c>
      <c r="AB17" s="199" t="s">
        <v>1</v>
      </c>
      <c r="AC17" s="195" t="s">
        <v>68</v>
      </c>
      <c r="AD17" s="195" t="s">
        <v>69</v>
      </c>
      <c r="AE17" s="266" t="s">
        <v>29</v>
      </c>
      <c r="AF17" s="199" t="s">
        <v>1</v>
      </c>
      <c r="AG17" s="195" t="s">
        <v>68</v>
      </c>
      <c r="AH17" s="195" t="s">
        <v>68</v>
      </c>
      <c r="AI17" s="86"/>
      <c r="AJ17" s="82">
        <f t="shared" si="0"/>
        <v>8</v>
      </c>
      <c r="AK17" s="83">
        <f t="shared" si="1"/>
        <v>22</v>
      </c>
      <c r="AL17" s="207">
        <f>'Произв календарь'!$C$19-AJ17+октябрь!AL17</f>
        <v>1</v>
      </c>
      <c r="AM17" s="88"/>
      <c r="AN17" s="88"/>
    </row>
    <row r="18" spans="1:40" s="20" customFormat="1" ht="15.75" thickBot="1">
      <c r="A18" s="66">
        <v>8</v>
      </c>
      <c r="B18" s="203"/>
      <c r="C18" s="183" t="s">
        <v>98</v>
      </c>
      <c r="D18" s="204" t="s">
        <v>120</v>
      </c>
      <c r="E18" s="199" t="s">
        <v>1</v>
      </c>
      <c r="F18" s="81" t="s">
        <v>2</v>
      </c>
      <c r="G18" s="81" t="s">
        <v>2</v>
      </c>
      <c r="H18" s="199" t="s">
        <v>1</v>
      </c>
      <c r="I18" s="81" t="s">
        <v>2</v>
      </c>
      <c r="J18" s="81" t="s">
        <v>2</v>
      </c>
      <c r="K18" s="230" t="s">
        <v>68</v>
      </c>
      <c r="L18" s="199" t="s">
        <v>1</v>
      </c>
      <c r="M18" s="81" t="s">
        <v>2</v>
      </c>
      <c r="N18" s="81" t="s">
        <v>2</v>
      </c>
      <c r="O18" s="81" t="s">
        <v>2</v>
      </c>
      <c r="P18" s="199" t="s">
        <v>1</v>
      </c>
      <c r="Q18" s="218" t="s">
        <v>29</v>
      </c>
      <c r="R18" s="199" t="s">
        <v>1</v>
      </c>
      <c r="S18" s="81" t="s">
        <v>2</v>
      </c>
      <c r="T18" s="81" t="s">
        <v>2</v>
      </c>
      <c r="U18" s="81" t="s">
        <v>2</v>
      </c>
      <c r="V18" s="199" t="s">
        <v>1</v>
      </c>
      <c r="W18" s="194" t="s">
        <v>3</v>
      </c>
      <c r="X18" s="81" t="s">
        <v>2</v>
      </c>
      <c r="Y18" s="199" t="s">
        <v>1</v>
      </c>
      <c r="Z18" s="81" t="s">
        <v>2</v>
      </c>
      <c r="AA18" s="81" t="s">
        <v>2</v>
      </c>
      <c r="AB18" s="81" t="s">
        <v>2</v>
      </c>
      <c r="AC18" s="199" t="s">
        <v>1</v>
      </c>
      <c r="AD18" s="81" t="s">
        <v>2</v>
      </c>
      <c r="AE18" s="81" t="s">
        <v>2</v>
      </c>
      <c r="AF18" s="195" t="s">
        <v>68</v>
      </c>
      <c r="AG18" s="194" t="s">
        <v>3</v>
      </c>
      <c r="AH18" s="199" t="s">
        <v>1</v>
      </c>
      <c r="AI18" s="87"/>
      <c r="AJ18" s="82">
        <f t="shared" si="0"/>
        <v>9</v>
      </c>
      <c r="AK18" s="83">
        <f t="shared" si="1"/>
        <v>21</v>
      </c>
      <c r="AL18" s="207">
        <f>'Произв календарь'!$C$19-AJ18+октябрь!AL18</f>
        <v>0</v>
      </c>
      <c r="AM18" s="88"/>
      <c r="AN18" s="88"/>
    </row>
    <row r="19" spans="1:40" s="20" customFormat="1" ht="15.75" thickBot="1">
      <c r="A19" s="82">
        <v>10</v>
      </c>
      <c r="B19" s="181">
        <v>5381</v>
      </c>
      <c r="C19" s="177" t="s">
        <v>98</v>
      </c>
      <c r="D19" s="184" t="s">
        <v>104</v>
      </c>
      <c r="E19" s="195" t="s">
        <v>69</v>
      </c>
      <c r="F19" s="199" t="s">
        <v>1</v>
      </c>
      <c r="G19" s="199" t="s">
        <v>1</v>
      </c>
      <c r="H19" s="194" t="s">
        <v>3</v>
      </c>
      <c r="I19" s="195" t="s">
        <v>69</v>
      </c>
      <c r="J19" s="218" t="s">
        <v>29</v>
      </c>
      <c r="K19" s="199" t="s">
        <v>1</v>
      </c>
      <c r="L19" s="194" t="s">
        <v>3</v>
      </c>
      <c r="M19" s="195" t="s">
        <v>69</v>
      </c>
      <c r="N19" s="199" t="s">
        <v>1</v>
      </c>
      <c r="O19" s="199" t="s">
        <v>1</v>
      </c>
      <c r="P19" s="195" t="s">
        <v>69</v>
      </c>
      <c r="Q19" s="218" t="s">
        <v>29</v>
      </c>
      <c r="R19" s="199" t="s">
        <v>1</v>
      </c>
      <c r="S19" s="199" t="s">
        <v>1</v>
      </c>
      <c r="T19" s="194" t="s">
        <v>3</v>
      </c>
      <c r="U19" s="195" t="s">
        <v>69</v>
      </c>
      <c r="V19" s="199" t="s">
        <v>1</v>
      </c>
      <c r="W19" s="199" t="s">
        <v>1</v>
      </c>
      <c r="X19" s="194" t="s">
        <v>3</v>
      </c>
      <c r="Y19" s="195" t="s">
        <v>69</v>
      </c>
      <c r="Z19" s="199" t="s">
        <v>1</v>
      </c>
      <c r="AA19" s="199" t="s">
        <v>1</v>
      </c>
      <c r="AB19" s="194" t="s">
        <v>3</v>
      </c>
      <c r="AC19" s="195" t="s">
        <v>69</v>
      </c>
      <c r="AD19" s="199" t="s">
        <v>1</v>
      </c>
      <c r="AE19" s="235" t="s">
        <v>29</v>
      </c>
      <c r="AF19" s="199" t="s">
        <v>1</v>
      </c>
      <c r="AG19" s="195" t="s">
        <v>69</v>
      </c>
      <c r="AH19" s="199" t="s">
        <v>1</v>
      </c>
      <c r="AI19" s="199"/>
      <c r="AJ19" s="82">
        <f t="shared" si="0"/>
        <v>14</v>
      </c>
      <c r="AK19" s="83">
        <f t="shared" si="1"/>
        <v>16</v>
      </c>
      <c r="AL19" s="84"/>
      <c r="AM19" s="85"/>
      <c r="AN19" s="85"/>
    </row>
    <row r="20" spans="1:40" s="20" customFormat="1" ht="15.75" thickBot="1">
      <c r="A20" s="82">
        <v>11</v>
      </c>
      <c r="B20" s="181">
        <v>18739</v>
      </c>
      <c r="C20" s="177" t="s">
        <v>98</v>
      </c>
      <c r="D20" s="185" t="s">
        <v>105</v>
      </c>
      <c r="E20" s="199" t="s">
        <v>1</v>
      </c>
      <c r="F20" s="199" t="s">
        <v>1</v>
      </c>
      <c r="G20" s="194" t="s">
        <v>3</v>
      </c>
      <c r="H20" s="195" t="s">
        <v>69</v>
      </c>
      <c r="I20" s="199" t="s">
        <v>1</v>
      </c>
      <c r="J20" s="218" t="s">
        <v>29</v>
      </c>
      <c r="K20" s="199" t="s">
        <v>1</v>
      </c>
      <c r="L20" s="195" t="s">
        <v>69</v>
      </c>
      <c r="M20" s="199" t="s">
        <v>1</v>
      </c>
      <c r="N20" s="199" t="s">
        <v>1</v>
      </c>
      <c r="O20" s="194" t="s">
        <v>3</v>
      </c>
      <c r="P20" s="194" t="s">
        <v>3</v>
      </c>
      <c r="Q20" s="81" t="s">
        <v>2</v>
      </c>
      <c r="R20" s="194" t="s">
        <v>3</v>
      </c>
      <c r="S20" s="199" t="s">
        <v>1</v>
      </c>
      <c r="T20" s="195" t="s">
        <v>69</v>
      </c>
      <c r="U20" s="199" t="s">
        <v>1</v>
      </c>
      <c r="V20" s="199" t="s">
        <v>1</v>
      </c>
      <c r="W20" s="194" t="s">
        <v>3</v>
      </c>
      <c r="X20" s="235" t="s">
        <v>29</v>
      </c>
      <c r="Y20" s="199" t="s">
        <v>1</v>
      </c>
      <c r="Z20" s="199" t="s">
        <v>1</v>
      </c>
      <c r="AA20" s="194" t="s">
        <v>3</v>
      </c>
      <c r="AB20" s="195" t="s">
        <v>69</v>
      </c>
      <c r="AC20" s="199" t="s">
        <v>1</v>
      </c>
      <c r="AD20" s="199" t="s">
        <v>1</v>
      </c>
      <c r="AE20" s="194" t="s">
        <v>3</v>
      </c>
      <c r="AF20" s="195" t="s">
        <v>69</v>
      </c>
      <c r="AG20" s="199" t="s">
        <v>1</v>
      </c>
      <c r="AH20" s="199" t="s">
        <v>1</v>
      </c>
      <c r="AI20" s="194"/>
      <c r="AJ20" s="82">
        <f t="shared" si="0"/>
        <v>15</v>
      </c>
      <c r="AK20" s="83">
        <f t="shared" si="1"/>
        <v>15</v>
      </c>
      <c r="AL20" s="84"/>
      <c r="AM20" s="85"/>
      <c r="AN20" s="85"/>
    </row>
    <row r="21" spans="1:40" s="20" customFormat="1" ht="15.75" thickBot="1">
      <c r="A21" s="66">
        <v>12</v>
      </c>
      <c r="B21" s="186">
        <v>32359</v>
      </c>
      <c r="C21" s="177" t="s">
        <v>98</v>
      </c>
      <c r="D21" s="187" t="s">
        <v>106</v>
      </c>
      <c r="E21" s="199" t="s">
        <v>1</v>
      </c>
      <c r="F21" s="194" t="s">
        <v>3</v>
      </c>
      <c r="G21" s="195" t="s">
        <v>69</v>
      </c>
      <c r="H21" s="199" t="s">
        <v>1</v>
      </c>
      <c r="I21" s="199" t="s">
        <v>1</v>
      </c>
      <c r="J21" s="218" t="s">
        <v>29</v>
      </c>
      <c r="K21" s="199" t="s">
        <v>1</v>
      </c>
      <c r="L21" s="199" t="s">
        <v>1</v>
      </c>
      <c r="M21" s="199" t="s">
        <v>1</v>
      </c>
      <c r="N21" s="194" t="s">
        <v>3</v>
      </c>
      <c r="O21" s="195" t="s">
        <v>69</v>
      </c>
      <c r="P21" s="199" t="s">
        <v>1</v>
      </c>
      <c r="Q21" s="199" t="s">
        <v>1</v>
      </c>
      <c r="R21" s="195" t="s">
        <v>69</v>
      </c>
      <c r="S21" s="195" t="s">
        <v>69</v>
      </c>
      <c r="T21" s="199" t="s">
        <v>1</v>
      </c>
      <c r="U21" s="199" t="s">
        <v>1</v>
      </c>
      <c r="V21" s="194" t="s">
        <v>3</v>
      </c>
      <c r="W21" s="195" t="s">
        <v>69</v>
      </c>
      <c r="X21" s="199" t="s">
        <v>1</v>
      </c>
      <c r="Y21" s="81" t="s">
        <v>2</v>
      </c>
      <c r="Z21" s="194" t="s">
        <v>3</v>
      </c>
      <c r="AA21" s="195" t="s">
        <v>69</v>
      </c>
      <c r="AB21" s="199" t="s">
        <v>1</v>
      </c>
      <c r="AC21" s="199" t="s">
        <v>1</v>
      </c>
      <c r="AD21" s="194" t="s">
        <v>3</v>
      </c>
      <c r="AE21" s="195" t="s">
        <v>69</v>
      </c>
      <c r="AF21" s="199" t="s">
        <v>1</v>
      </c>
      <c r="AG21" s="199" t="s">
        <v>1</v>
      </c>
      <c r="AH21" s="194" t="s">
        <v>3</v>
      </c>
      <c r="AI21" s="195"/>
      <c r="AJ21" s="82">
        <f t="shared" si="0"/>
        <v>15</v>
      </c>
      <c r="AK21" s="83">
        <f t="shared" si="1"/>
        <v>15</v>
      </c>
      <c r="AL21" s="84"/>
      <c r="AM21" s="88"/>
      <c r="AN21" s="88"/>
    </row>
    <row r="22" spans="1:40" s="20" customFormat="1">
      <c r="A22" s="63"/>
      <c r="B22" s="89"/>
      <c r="C22" s="89"/>
      <c r="D22" s="90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2"/>
      <c r="AJ22" s="63"/>
      <c r="AK22" s="93"/>
      <c r="AL22" s="93"/>
      <c r="AM22" s="94"/>
      <c r="AN22" s="94"/>
    </row>
    <row r="23" spans="1:40" s="20" customFormat="1" ht="27" customHeight="1">
      <c r="A23" s="61"/>
      <c r="B23" s="69"/>
      <c r="C23" s="69"/>
      <c r="D23" s="95" t="s">
        <v>50</v>
      </c>
      <c r="E23" s="433"/>
      <c r="F23" s="433"/>
      <c r="G23" s="433"/>
      <c r="H23" s="433"/>
      <c r="I23" s="433"/>
      <c r="J23" s="433"/>
      <c r="K23" s="433"/>
      <c r="L23" s="122"/>
      <c r="M23" s="122"/>
      <c r="N23" s="122"/>
      <c r="O23" s="123"/>
      <c r="P23" s="123"/>
      <c r="Q23" s="123"/>
      <c r="R23" s="123"/>
      <c r="S23" s="123"/>
      <c r="T23" s="122"/>
      <c r="U23" s="122"/>
      <c r="V23" s="437"/>
      <c r="W23" s="437"/>
      <c r="X23" s="437"/>
      <c r="Y23" s="437"/>
      <c r="Z23" s="437"/>
      <c r="AA23" s="437"/>
      <c r="AB23" s="124"/>
      <c r="AC23" s="124"/>
      <c r="AD23" s="124"/>
      <c r="AE23" s="435"/>
      <c r="AF23" s="436"/>
      <c r="AG23" s="436"/>
      <c r="AH23" s="436"/>
      <c r="AI23" s="63"/>
      <c r="AJ23" s="63"/>
      <c r="AK23" s="93"/>
      <c r="AL23" s="93"/>
      <c r="AM23" s="67"/>
      <c r="AN23" s="67"/>
    </row>
    <row r="24" spans="1:40" s="20" customFormat="1">
      <c r="A24" s="98"/>
      <c r="B24" s="99"/>
      <c r="C24" s="99"/>
      <c r="D24" s="98"/>
      <c r="E24" s="434" t="s">
        <v>47</v>
      </c>
      <c r="F24" s="434"/>
      <c r="G24" s="434"/>
      <c r="H24" s="434"/>
      <c r="I24" s="434"/>
      <c r="J24" s="434"/>
      <c r="K24" s="434"/>
      <c r="L24" s="125"/>
      <c r="M24" s="125"/>
      <c r="N24" s="125"/>
      <c r="O24" s="434" t="s">
        <v>45</v>
      </c>
      <c r="P24" s="434"/>
      <c r="Q24" s="434"/>
      <c r="R24" s="434"/>
      <c r="S24" s="434"/>
      <c r="T24" s="125"/>
      <c r="U24" s="125"/>
      <c r="V24" s="438" t="s">
        <v>51</v>
      </c>
      <c r="W24" s="438"/>
      <c r="X24" s="438"/>
      <c r="Y24" s="438"/>
      <c r="Z24" s="438"/>
      <c r="AA24" s="438"/>
      <c r="AB24" s="125"/>
      <c r="AC24" s="125"/>
      <c r="AD24" s="125"/>
      <c r="AE24" s="434" t="s">
        <v>52</v>
      </c>
      <c r="AF24" s="434"/>
      <c r="AG24" s="434"/>
      <c r="AH24" s="434"/>
      <c r="AI24" s="98"/>
      <c r="AJ24" s="98"/>
      <c r="AK24" s="100"/>
      <c r="AL24" s="100"/>
      <c r="AM24" s="98"/>
      <c r="AN24" s="98"/>
    </row>
    <row r="25" spans="1:40" s="20" customFormat="1">
      <c r="A25" s="61"/>
      <c r="B25" s="101" t="s">
        <v>53</v>
      </c>
      <c r="C25" s="101"/>
      <c r="D25" s="62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63"/>
      <c r="AJ25" s="63"/>
      <c r="AK25" s="93"/>
      <c r="AL25" s="93"/>
      <c r="AM25" s="67"/>
      <c r="AN25" s="67"/>
    </row>
    <row r="26" spans="1:40" s="20" customFormat="1" ht="33" customHeight="1">
      <c r="A26" s="64"/>
      <c r="B26" s="102" t="s">
        <v>54</v>
      </c>
      <c r="C26" s="102"/>
      <c r="D26" s="103" t="s">
        <v>91</v>
      </c>
      <c r="E26" s="136">
        <v>1</v>
      </c>
      <c r="F26" s="136">
        <v>2</v>
      </c>
      <c r="G26" s="136">
        <v>3</v>
      </c>
      <c r="H26" s="120">
        <v>4</v>
      </c>
      <c r="I26" s="120">
        <v>5</v>
      </c>
      <c r="J26" s="120">
        <v>6</v>
      </c>
      <c r="K26" s="136">
        <v>7</v>
      </c>
      <c r="L26" s="136">
        <v>8</v>
      </c>
      <c r="M26" s="136">
        <v>9</v>
      </c>
      <c r="N26" s="136">
        <v>10</v>
      </c>
      <c r="O26" s="120">
        <v>11</v>
      </c>
      <c r="P26" s="120">
        <v>12</v>
      </c>
      <c r="Q26" s="136">
        <v>13</v>
      </c>
      <c r="R26" s="136">
        <v>14</v>
      </c>
      <c r="S26" s="136">
        <v>15</v>
      </c>
      <c r="T26" s="136">
        <v>16</v>
      </c>
      <c r="U26" s="136">
        <v>17</v>
      </c>
      <c r="V26" s="120">
        <v>18</v>
      </c>
      <c r="W26" s="120">
        <v>19</v>
      </c>
      <c r="X26" s="136">
        <v>20</v>
      </c>
      <c r="Y26" s="136">
        <v>21</v>
      </c>
      <c r="Z26" s="136">
        <v>22</v>
      </c>
      <c r="AA26" s="136">
        <v>23</v>
      </c>
      <c r="AB26" s="136">
        <v>24</v>
      </c>
      <c r="AC26" s="120">
        <v>25</v>
      </c>
      <c r="AD26" s="120">
        <v>26</v>
      </c>
      <c r="AE26" s="136">
        <v>27</v>
      </c>
      <c r="AF26" s="136">
        <v>28</v>
      </c>
      <c r="AG26" s="136">
        <v>29</v>
      </c>
      <c r="AH26" s="104">
        <v>30</v>
      </c>
      <c r="AI26" s="104"/>
      <c r="AJ26" s="67"/>
      <c r="AK26" s="67"/>
      <c r="AL26" s="67"/>
      <c r="AM26" s="68"/>
      <c r="AN26" s="68"/>
    </row>
    <row r="27" spans="1:40" ht="15" customHeight="1">
      <c r="A27" s="105"/>
      <c r="B27" s="106" t="s">
        <v>2</v>
      </c>
      <c r="C27" s="106"/>
      <c r="D27" s="107" t="s">
        <v>71</v>
      </c>
      <c r="E27" s="137">
        <f t="shared" ref="E27:N35" si="2">COUNTIF(E$11:E$21,$B27)</f>
        <v>5</v>
      </c>
      <c r="F27" s="137">
        <f t="shared" si="2"/>
        <v>7</v>
      </c>
      <c r="G27" s="137">
        <f t="shared" si="2"/>
        <v>5</v>
      </c>
      <c r="H27" s="121">
        <f t="shared" si="2"/>
        <v>5</v>
      </c>
      <c r="I27" s="121">
        <f t="shared" si="2"/>
        <v>4</v>
      </c>
      <c r="J27" s="121">
        <f t="shared" si="2"/>
        <v>1</v>
      </c>
      <c r="K27" s="137">
        <f t="shared" si="2"/>
        <v>1</v>
      </c>
      <c r="L27" s="137">
        <f t="shared" si="2"/>
        <v>5</v>
      </c>
      <c r="M27" s="137">
        <f t="shared" si="2"/>
        <v>7</v>
      </c>
      <c r="N27" s="137">
        <f t="shared" si="2"/>
        <v>5</v>
      </c>
      <c r="O27" s="121">
        <f t="shared" ref="O27:X35" si="3">COUNTIF(O$11:O$21,$B27)</f>
        <v>6</v>
      </c>
      <c r="P27" s="121">
        <f t="shared" si="3"/>
        <v>6</v>
      </c>
      <c r="Q27" s="137">
        <f t="shared" si="3"/>
        <v>2</v>
      </c>
      <c r="R27" s="137">
        <f t="shared" si="3"/>
        <v>1</v>
      </c>
      <c r="S27" s="137">
        <f t="shared" si="3"/>
        <v>3</v>
      </c>
      <c r="T27" s="137">
        <f t="shared" si="3"/>
        <v>6</v>
      </c>
      <c r="U27" s="137">
        <f t="shared" si="3"/>
        <v>5</v>
      </c>
      <c r="V27" s="121">
        <f t="shared" si="3"/>
        <v>5</v>
      </c>
      <c r="W27" s="121">
        <f t="shared" si="3"/>
        <v>2</v>
      </c>
      <c r="X27" s="137">
        <f t="shared" si="3"/>
        <v>3</v>
      </c>
      <c r="Y27" s="137">
        <f t="shared" ref="Y27:AI35" si="4">COUNTIF(Y$11:Y$21,$B27)</f>
        <v>4</v>
      </c>
      <c r="Z27" s="137">
        <f t="shared" si="4"/>
        <v>6</v>
      </c>
      <c r="AA27" s="137">
        <f t="shared" si="4"/>
        <v>5</v>
      </c>
      <c r="AB27" s="137">
        <f t="shared" si="4"/>
        <v>5</v>
      </c>
      <c r="AC27" s="121">
        <f t="shared" si="4"/>
        <v>4</v>
      </c>
      <c r="AD27" s="121">
        <f t="shared" si="4"/>
        <v>3</v>
      </c>
      <c r="AE27" s="137">
        <f t="shared" si="4"/>
        <v>2</v>
      </c>
      <c r="AF27" s="137">
        <f t="shared" si="4"/>
        <v>2</v>
      </c>
      <c r="AG27" s="137">
        <f t="shared" si="4"/>
        <v>2</v>
      </c>
      <c r="AH27" s="108">
        <f t="shared" si="4"/>
        <v>3</v>
      </c>
      <c r="AI27" s="108">
        <f t="shared" si="4"/>
        <v>0</v>
      </c>
      <c r="AJ27" s="109"/>
      <c r="AK27" s="109"/>
      <c r="AL27" s="109"/>
      <c r="AM27" s="71"/>
      <c r="AN27" s="71"/>
    </row>
    <row r="28" spans="1:40" ht="15" customHeight="1">
      <c r="A28" s="105"/>
      <c r="B28" s="106" t="s">
        <v>81</v>
      </c>
      <c r="C28" s="106"/>
      <c r="D28" s="107" t="s">
        <v>82</v>
      </c>
      <c r="E28" s="137">
        <f t="shared" si="2"/>
        <v>0</v>
      </c>
      <c r="F28" s="137">
        <f t="shared" si="2"/>
        <v>0</v>
      </c>
      <c r="G28" s="137">
        <f t="shared" si="2"/>
        <v>0</v>
      </c>
      <c r="H28" s="121">
        <f t="shared" si="2"/>
        <v>0</v>
      </c>
      <c r="I28" s="121">
        <f t="shared" si="2"/>
        <v>0</v>
      </c>
      <c r="J28" s="121">
        <f t="shared" si="2"/>
        <v>0</v>
      </c>
      <c r="K28" s="137">
        <f t="shared" si="2"/>
        <v>0</v>
      </c>
      <c r="L28" s="137">
        <f t="shared" si="2"/>
        <v>0</v>
      </c>
      <c r="M28" s="137">
        <f t="shared" si="2"/>
        <v>0</v>
      </c>
      <c r="N28" s="137">
        <f t="shared" si="2"/>
        <v>0</v>
      </c>
      <c r="O28" s="121">
        <f t="shared" si="3"/>
        <v>0</v>
      </c>
      <c r="P28" s="121">
        <f t="shared" si="3"/>
        <v>0</v>
      </c>
      <c r="Q28" s="137">
        <f t="shared" si="3"/>
        <v>0</v>
      </c>
      <c r="R28" s="137">
        <f t="shared" si="3"/>
        <v>0</v>
      </c>
      <c r="S28" s="137">
        <f t="shared" si="3"/>
        <v>0</v>
      </c>
      <c r="T28" s="137">
        <f t="shared" si="3"/>
        <v>0</v>
      </c>
      <c r="U28" s="137">
        <f t="shared" si="3"/>
        <v>0</v>
      </c>
      <c r="V28" s="121">
        <f t="shared" si="3"/>
        <v>0</v>
      </c>
      <c r="W28" s="121">
        <f t="shared" si="3"/>
        <v>0</v>
      </c>
      <c r="X28" s="137">
        <f t="shared" si="3"/>
        <v>0</v>
      </c>
      <c r="Y28" s="137">
        <f t="shared" si="4"/>
        <v>0</v>
      </c>
      <c r="Z28" s="137">
        <f t="shared" si="4"/>
        <v>0</v>
      </c>
      <c r="AA28" s="137">
        <f t="shared" si="4"/>
        <v>0</v>
      </c>
      <c r="AB28" s="137">
        <f t="shared" si="4"/>
        <v>0</v>
      </c>
      <c r="AC28" s="121">
        <f t="shared" si="4"/>
        <v>0</v>
      </c>
      <c r="AD28" s="121">
        <f t="shared" si="4"/>
        <v>0</v>
      </c>
      <c r="AE28" s="137">
        <f t="shared" si="4"/>
        <v>0</v>
      </c>
      <c r="AF28" s="137">
        <f t="shared" si="4"/>
        <v>0</v>
      </c>
      <c r="AG28" s="137">
        <f t="shared" si="4"/>
        <v>0</v>
      </c>
      <c r="AH28" s="108">
        <f t="shared" si="4"/>
        <v>0</v>
      </c>
      <c r="AI28" s="108">
        <f t="shared" si="4"/>
        <v>0</v>
      </c>
      <c r="AJ28" s="109"/>
      <c r="AK28" s="109"/>
      <c r="AL28" s="109"/>
      <c r="AM28" s="71"/>
      <c r="AN28" s="71"/>
    </row>
    <row r="29" spans="1:40" ht="15" customHeight="1">
      <c r="A29" s="105"/>
      <c r="B29" s="106" t="s">
        <v>3</v>
      </c>
      <c r="C29" s="106"/>
      <c r="D29" s="107" t="s">
        <v>73</v>
      </c>
      <c r="E29" s="137">
        <f t="shared" si="2"/>
        <v>0</v>
      </c>
      <c r="F29" s="137">
        <f t="shared" si="2"/>
        <v>1</v>
      </c>
      <c r="G29" s="137">
        <f t="shared" si="2"/>
        <v>1</v>
      </c>
      <c r="H29" s="121">
        <f t="shared" si="2"/>
        <v>1</v>
      </c>
      <c r="I29" s="121">
        <f t="shared" si="2"/>
        <v>0</v>
      </c>
      <c r="J29" s="121">
        <f t="shared" si="2"/>
        <v>0</v>
      </c>
      <c r="K29" s="137">
        <f t="shared" si="2"/>
        <v>0</v>
      </c>
      <c r="L29" s="137">
        <f t="shared" si="2"/>
        <v>1</v>
      </c>
      <c r="M29" s="137">
        <f t="shared" si="2"/>
        <v>0</v>
      </c>
      <c r="N29" s="137">
        <f t="shared" si="2"/>
        <v>1</v>
      </c>
      <c r="O29" s="121">
        <f t="shared" si="3"/>
        <v>1</v>
      </c>
      <c r="P29" s="121">
        <f t="shared" si="3"/>
        <v>1</v>
      </c>
      <c r="Q29" s="137">
        <f t="shared" si="3"/>
        <v>0</v>
      </c>
      <c r="R29" s="137">
        <f t="shared" si="3"/>
        <v>1</v>
      </c>
      <c r="S29" s="137">
        <f t="shared" si="3"/>
        <v>1</v>
      </c>
      <c r="T29" s="137">
        <f t="shared" si="3"/>
        <v>2</v>
      </c>
      <c r="U29" s="137">
        <f t="shared" si="3"/>
        <v>0</v>
      </c>
      <c r="V29" s="121">
        <f t="shared" si="3"/>
        <v>1</v>
      </c>
      <c r="W29" s="121">
        <f t="shared" si="3"/>
        <v>2</v>
      </c>
      <c r="X29" s="137">
        <f t="shared" si="3"/>
        <v>1</v>
      </c>
      <c r="Y29" s="137">
        <f t="shared" si="4"/>
        <v>0</v>
      </c>
      <c r="Z29" s="137">
        <f t="shared" si="4"/>
        <v>1</v>
      </c>
      <c r="AA29" s="137">
        <f t="shared" si="4"/>
        <v>1</v>
      </c>
      <c r="AB29" s="137">
        <f t="shared" si="4"/>
        <v>1</v>
      </c>
      <c r="AC29" s="121">
        <f t="shared" si="4"/>
        <v>0</v>
      </c>
      <c r="AD29" s="121">
        <f t="shared" si="4"/>
        <v>1</v>
      </c>
      <c r="AE29" s="137">
        <f t="shared" si="4"/>
        <v>1</v>
      </c>
      <c r="AF29" s="137">
        <f t="shared" si="4"/>
        <v>0</v>
      </c>
      <c r="AG29" s="137">
        <f t="shared" si="4"/>
        <v>2</v>
      </c>
      <c r="AH29" s="108">
        <f t="shared" si="4"/>
        <v>1</v>
      </c>
      <c r="AI29" s="108">
        <f t="shared" si="4"/>
        <v>0</v>
      </c>
      <c r="AJ29" s="109"/>
      <c r="AK29" s="109"/>
      <c r="AL29" s="109"/>
      <c r="AM29" s="71"/>
      <c r="AN29" s="71"/>
    </row>
    <row r="30" spans="1:40" s="36" customFormat="1" ht="15" customHeight="1">
      <c r="A30" s="105"/>
      <c r="B30" s="106" t="s">
        <v>68</v>
      </c>
      <c r="C30" s="106"/>
      <c r="D30" s="107" t="s">
        <v>74</v>
      </c>
      <c r="E30" s="137">
        <f t="shared" si="2"/>
        <v>1</v>
      </c>
      <c r="F30" s="137">
        <f t="shared" si="2"/>
        <v>0</v>
      </c>
      <c r="G30" s="137">
        <f t="shared" si="2"/>
        <v>0</v>
      </c>
      <c r="H30" s="121">
        <f t="shared" si="2"/>
        <v>0</v>
      </c>
      <c r="I30" s="121">
        <f t="shared" si="2"/>
        <v>1</v>
      </c>
      <c r="J30" s="121">
        <f t="shared" si="2"/>
        <v>1</v>
      </c>
      <c r="K30" s="137">
        <f t="shared" si="2"/>
        <v>1</v>
      </c>
      <c r="L30" s="137">
        <f t="shared" si="2"/>
        <v>0</v>
      </c>
      <c r="M30" s="137">
        <f t="shared" si="2"/>
        <v>1</v>
      </c>
      <c r="N30" s="137">
        <f t="shared" si="2"/>
        <v>0</v>
      </c>
      <c r="O30" s="121">
        <f t="shared" si="3"/>
        <v>0</v>
      </c>
      <c r="P30" s="121">
        <f t="shared" si="3"/>
        <v>1</v>
      </c>
      <c r="Q30" s="137">
        <f t="shared" si="3"/>
        <v>0</v>
      </c>
      <c r="R30" s="137">
        <f t="shared" si="3"/>
        <v>0</v>
      </c>
      <c r="S30" s="137">
        <f t="shared" si="3"/>
        <v>1</v>
      </c>
      <c r="T30" s="137">
        <f t="shared" si="3"/>
        <v>0</v>
      </c>
      <c r="U30" s="137">
        <f t="shared" si="3"/>
        <v>1</v>
      </c>
      <c r="V30" s="121">
        <f t="shared" si="3"/>
        <v>0</v>
      </c>
      <c r="W30" s="121">
        <f t="shared" si="3"/>
        <v>0</v>
      </c>
      <c r="X30" s="137">
        <f t="shared" si="3"/>
        <v>0</v>
      </c>
      <c r="Y30" s="137">
        <f t="shared" si="4"/>
        <v>1</v>
      </c>
      <c r="Z30" s="137">
        <f t="shared" si="4"/>
        <v>0</v>
      </c>
      <c r="AA30" s="137">
        <f t="shared" si="4"/>
        <v>0</v>
      </c>
      <c r="AB30" s="137">
        <f t="shared" si="4"/>
        <v>0</v>
      </c>
      <c r="AC30" s="121">
        <f t="shared" si="4"/>
        <v>1</v>
      </c>
      <c r="AD30" s="121">
        <f t="shared" si="4"/>
        <v>0</v>
      </c>
      <c r="AE30" s="137">
        <f t="shared" si="4"/>
        <v>0</v>
      </c>
      <c r="AF30" s="137">
        <f t="shared" si="4"/>
        <v>1</v>
      </c>
      <c r="AG30" s="137">
        <f t="shared" si="4"/>
        <v>2</v>
      </c>
      <c r="AH30" s="108">
        <f t="shared" si="4"/>
        <v>1</v>
      </c>
      <c r="AI30" s="108">
        <f t="shared" si="4"/>
        <v>0</v>
      </c>
      <c r="AJ30" s="109"/>
      <c r="AK30" s="109"/>
      <c r="AL30" s="109"/>
      <c r="AM30" s="71"/>
      <c r="AN30" s="71"/>
    </row>
    <row r="31" spans="1:40" ht="15" customHeight="1">
      <c r="A31" s="105"/>
      <c r="B31" s="110" t="s">
        <v>69</v>
      </c>
      <c r="C31" s="110"/>
      <c r="D31" s="107" t="s">
        <v>75</v>
      </c>
      <c r="E31" s="137">
        <f t="shared" si="2"/>
        <v>1</v>
      </c>
      <c r="F31" s="137">
        <f t="shared" si="2"/>
        <v>1</v>
      </c>
      <c r="G31" s="137">
        <f t="shared" si="2"/>
        <v>1</v>
      </c>
      <c r="H31" s="121">
        <f t="shared" si="2"/>
        <v>1</v>
      </c>
      <c r="I31" s="121">
        <f t="shared" si="2"/>
        <v>1</v>
      </c>
      <c r="J31" s="121">
        <f t="shared" si="2"/>
        <v>0</v>
      </c>
      <c r="K31" s="137">
        <f t="shared" si="2"/>
        <v>1</v>
      </c>
      <c r="L31" s="137">
        <f t="shared" si="2"/>
        <v>1</v>
      </c>
      <c r="M31" s="137">
        <f t="shared" si="2"/>
        <v>1</v>
      </c>
      <c r="N31" s="137">
        <f t="shared" si="2"/>
        <v>1</v>
      </c>
      <c r="O31" s="121">
        <f t="shared" si="3"/>
        <v>1</v>
      </c>
      <c r="P31" s="121">
        <f t="shared" si="3"/>
        <v>1</v>
      </c>
      <c r="Q31" s="137">
        <f t="shared" si="3"/>
        <v>0</v>
      </c>
      <c r="R31" s="137">
        <f t="shared" si="3"/>
        <v>1</v>
      </c>
      <c r="S31" s="137">
        <f t="shared" si="3"/>
        <v>1</v>
      </c>
      <c r="T31" s="137">
        <f t="shared" si="3"/>
        <v>1</v>
      </c>
      <c r="U31" s="137">
        <f t="shared" si="3"/>
        <v>1</v>
      </c>
      <c r="V31" s="121">
        <f t="shared" si="3"/>
        <v>1</v>
      </c>
      <c r="W31" s="121">
        <f t="shared" si="3"/>
        <v>1</v>
      </c>
      <c r="X31" s="137">
        <f t="shared" si="3"/>
        <v>1</v>
      </c>
      <c r="Y31" s="137">
        <f t="shared" si="4"/>
        <v>1</v>
      </c>
      <c r="Z31" s="137">
        <f t="shared" si="4"/>
        <v>1</v>
      </c>
      <c r="AA31" s="137">
        <f t="shared" si="4"/>
        <v>1</v>
      </c>
      <c r="AB31" s="137">
        <f t="shared" si="4"/>
        <v>1</v>
      </c>
      <c r="AC31" s="121">
        <f t="shared" si="4"/>
        <v>1</v>
      </c>
      <c r="AD31" s="121">
        <f t="shared" si="4"/>
        <v>1</v>
      </c>
      <c r="AE31" s="137">
        <f t="shared" si="4"/>
        <v>1</v>
      </c>
      <c r="AF31" s="137">
        <f t="shared" si="4"/>
        <v>1</v>
      </c>
      <c r="AG31" s="137">
        <f t="shared" si="4"/>
        <v>1</v>
      </c>
      <c r="AH31" s="108">
        <f t="shared" si="4"/>
        <v>1</v>
      </c>
      <c r="AI31" s="108">
        <f t="shared" si="4"/>
        <v>0</v>
      </c>
      <c r="AJ31" s="109"/>
      <c r="AK31" s="109"/>
      <c r="AL31" s="109"/>
      <c r="AM31" s="71"/>
      <c r="AN31" s="71"/>
    </row>
    <row r="32" spans="1:40" ht="15" customHeight="1">
      <c r="A32" s="105"/>
      <c r="B32" s="110" t="s">
        <v>83</v>
      </c>
      <c r="C32" s="110"/>
      <c r="D32" s="107" t="s">
        <v>84</v>
      </c>
      <c r="E32" s="137">
        <f t="shared" si="2"/>
        <v>0</v>
      </c>
      <c r="F32" s="137">
        <f t="shared" si="2"/>
        <v>0</v>
      </c>
      <c r="G32" s="137">
        <f t="shared" si="2"/>
        <v>0</v>
      </c>
      <c r="H32" s="121">
        <f t="shared" si="2"/>
        <v>0</v>
      </c>
      <c r="I32" s="121">
        <f t="shared" si="2"/>
        <v>0</v>
      </c>
      <c r="J32" s="121">
        <f t="shared" si="2"/>
        <v>0</v>
      </c>
      <c r="K32" s="137">
        <f t="shared" si="2"/>
        <v>0</v>
      </c>
      <c r="L32" s="137">
        <f t="shared" si="2"/>
        <v>0</v>
      </c>
      <c r="M32" s="137">
        <f t="shared" si="2"/>
        <v>0</v>
      </c>
      <c r="N32" s="137">
        <f t="shared" si="2"/>
        <v>0</v>
      </c>
      <c r="O32" s="121">
        <f t="shared" si="3"/>
        <v>0</v>
      </c>
      <c r="P32" s="121">
        <f t="shared" si="3"/>
        <v>0</v>
      </c>
      <c r="Q32" s="137">
        <f t="shared" si="3"/>
        <v>0</v>
      </c>
      <c r="R32" s="137">
        <f t="shared" si="3"/>
        <v>0</v>
      </c>
      <c r="S32" s="137">
        <f t="shared" si="3"/>
        <v>0</v>
      </c>
      <c r="T32" s="137">
        <f t="shared" si="3"/>
        <v>0</v>
      </c>
      <c r="U32" s="137">
        <f t="shared" si="3"/>
        <v>0</v>
      </c>
      <c r="V32" s="121">
        <f t="shared" si="3"/>
        <v>0</v>
      </c>
      <c r="W32" s="121">
        <f t="shared" si="3"/>
        <v>0</v>
      </c>
      <c r="X32" s="137">
        <f t="shared" si="3"/>
        <v>0</v>
      </c>
      <c r="Y32" s="137">
        <f t="shared" si="4"/>
        <v>0</v>
      </c>
      <c r="Z32" s="137">
        <f t="shared" si="4"/>
        <v>0</v>
      </c>
      <c r="AA32" s="137">
        <f t="shared" si="4"/>
        <v>0</v>
      </c>
      <c r="AB32" s="137">
        <f t="shared" si="4"/>
        <v>0</v>
      </c>
      <c r="AC32" s="121">
        <f t="shared" si="4"/>
        <v>0</v>
      </c>
      <c r="AD32" s="121">
        <f t="shared" si="4"/>
        <v>0</v>
      </c>
      <c r="AE32" s="137">
        <f t="shared" si="4"/>
        <v>0</v>
      </c>
      <c r="AF32" s="137">
        <f t="shared" si="4"/>
        <v>0</v>
      </c>
      <c r="AG32" s="137">
        <f t="shared" si="4"/>
        <v>0</v>
      </c>
      <c r="AH32" s="108">
        <f t="shared" si="4"/>
        <v>0</v>
      </c>
      <c r="AI32" s="108">
        <f t="shared" si="4"/>
        <v>0</v>
      </c>
      <c r="AJ32" s="109"/>
      <c r="AK32" s="109"/>
      <c r="AL32" s="109"/>
      <c r="AM32" s="71"/>
      <c r="AN32" s="71"/>
    </row>
    <row r="33" spans="1:44" ht="15" customHeight="1">
      <c r="A33" s="105"/>
      <c r="B33" s="106" t="s">
        <v>65</v>
      </c>
      <c r="C33" s="106"/>
      <c r="D33" s="111" t="s">
        <v>76</v>
      </c>
      <c r="E33" s="137">
        <f t="shared" si="2"/>
        <v>4</v>
      </c>
      <c r="F33" s="137">
        <f t="shared" si="2"/>
        <v>2</v>
      </c>
      <c r="G33" s="137">
        <f t="shared" si="2"/>
        <v>4</v>
      </c>
      <c r="H33" s="121">
        <f t="shared" si="2"/>
        <v>3</v>
      </c>
      <c r="I33" s="121">
        <f t="shared" si="2"/>
        <v>4</v>
      </c>
      <c r="J33" s="121">
        <f t="shared" si="2"/>
        <v>0</v>
      </c>
      <c r="K33" s="137">
        <f t="shared" si="2"/>
        <v>8</v>
      </c>
      <c r="L33" s="137">
        <f t="shared" si="2"/>
        <v>4</v>
      </c>
      <c r="M33" s="137">
        <f t="shared" si="2"/>
        <v>2</v>
      </c>
      <c r="N33" s="137">
        <f t="shared" si="2"/>
        <v>4</v>
      </c>
      <c r="O33" s="121">
        <f t="shared" si="3"/>
        <v>3</v>
      </c>
      <c r="P33" s="121">
        <f t="shared" si="3"/>
        <v>2</v>
      </c>
      <c r="Q33" s="137">
        <f t="shared" si="3"/>
        <v>1</v>
      </c>
      <c r="R33" s="137">
        <f t="shared" si="3"/>
        <v>8</v>
      </c>
      <c r="S33" s="137">
        <f t="shared" si="3"/>
        <v>5</v>
      </c>
      <c r="T33" s="137">
        <f t="shared" si="3"/>
        <v>2</v>
      </c>
      <c r="U33" s="137">
        <f t="shared" si="3"/>
        <v>4</v>
      </c>
      <c r="V33" s="121">
        <f t="shared" si="3"/>
        <v>4</v>
      </c>
      <c r="W33" s="121">
        <f t="shared" si="3"/>
        <v>4</v>
      </c>
      <c r="X33" s="137">
        <f t="shared" si="3"/>
        <v>2</v>
      </c>
      <c r="Y33" s="137">
        <f t="shared" si="4"/>
        <v>5</v>
      </c>
      <c r="Z33" s="137">
        <f t="shared" si="4"/>
        <v>3</v>
      </c>
      <c r="AA33" s="137">
        <f t="shared" si="4"/>
        <v>4</v>
      </c>
      <c r="AB33" s="137">
        <f t="shared" si="4"/>
        <v>4</v>
      </c>
      <c r="AC33" s="121">
        <f t="shared" si="4"/>
        <v>4</v>
      </c>
      <c r="AD33" s="121">
        <f t="shared" si="4"/>
        <v>4</v>
      </c>
      <c r="AE33" s="137">
        <f t="shared" si="4"/>
        <v>1</v>
      </c>
      <c r="AF33" s="137">
        <f t="shared" si="4"/>
        <v>6</v>
      </c>
      <c r="AG33" s="137">
        <f t="shared" si="4"/>
        <v>3</v>
      </c>
      <c r="AH33" s="108">
        <f t="shared" si="4"/>
        <v>3</v>
      </c>
      <c r="AI33" s="108">
        <f t="shared" si="4"/>
        <v>0</v>
      </c>
      <c r="AJ33" s="109"/>
      <c r="AK33" s="109"/>
      <c r="AL33" s="109"/>
      <c r="AM33" s="71"/>
      <c r="AN33" s="71"/>
    </row>
    <row r="34" spans="1:44" ht="15" customHeight="1">
      <c r="A34" s="105"/>
      <c r="B34" s="106" t="s">
        <v>64</v>
      </c>
      <c r="C34" s="106"/>
      <c r="D34" s="112" t="s">
        <v>66</v>
      </c>
      <c r="E34" s="137">
        <f t="shared" si="2"/>
        <v>0</v>
      </c>
      <c r="F34" s="137">
        <f t="shared" si="2"/>
        <v>0</v>
      </c>
      <c r="G34" s="137">
        <f t="shared" si="2"/>
        <v>0</v>
      </c>
      <c r="H34" s="121">
        <f t="shared" si="2"/>
        <v>0</v>
      </c>
      <c r="I34" s="121">
        <f t="shared" si="2"/>
        <v>0</v>
      </c>
      <c r="J34" s="121">
        <f t="shared" si="2"/>
        <v>0</v>
      </c>
      <c r="K34" s="137">
        <f t="shared" si="2"/>
        <v>0</v>
      </c>
      <c r="L34" s="137">
        <f t="shared" si="2"/>
        <v>0</v>
      </c>
      <c r="M34" s="137">
        <f t="shared" si="2"/>
        <v>0</v>
      </c>
      <c r="N34" s="137">
        <f t="shared" si="2"/>
        <v>0</v>
      </c>
      <c r="O34" s="121">
        <f t="shared" si="3"/>
        <v>0</v>
      </c>
      <c r="P34" s="121">
        <f t="shared" si="3"/>
        <v>0</v>
      </c>
      <c r="Q34" s="137">
        <f t="shared" si="3"/>
        <v>0</v>
      </c>
      <c r="R34" s="137">
        <f t="shared" si="3"/>
        <v>0</v>
      </c>
      <c r="S34" s="137">
        <f t="shared" si="3"/>
        <v>0</v>
      </c>
      <c r="T34" s="137">
        <f t="shared" si="3"/>
        <v>0</v>
      </c>
      <c r="U34" s="137">
        <f t="shared" si="3"/>
        <v>0</v>
      </c>
      <c r="V34" s="121">
        <f t="shared" si="3"/>
        <v>0</v>
      </c>
      <c r="W34" s="121">
        <f t="shared" si="3"/>
        <v>0</v>
      </c>
      <c r="X34" s="137">
        <f t="shared" si="3"/>
        <v>0</v>
      </c>
      <c r="Y34" s="137">
        <f t="shared" si="4"/>
        <v>0</v>
      </c>
      <c r="Z34" s="137">
        <f t="shared" si="4"/>
        <v>0</v>
      </c>
      <c r="AA34" s="137">
        <f t="shared" si="4"/>
        <v>0</v>
      </c>
      <c r="AB34" s="137">
        <f t="shared" si="4"/>
        <v>0</v>
      </c>
      <c r="AC34" s="121">
        <f t="shared" si="4"/>
        <v>0</v>
      </c>
      <c r="AD34" s="121">
        <f t="shared" si="4"/>
        <v>0</v>
      </c>
      <c r="AE34" s="137">
        <f t="shared" si="4"/>
        <v>0</v>
      </c>
      <c r="AF34" s="137">
        <f t="shared" si="4"/>
        <v>0</v>
      </c>
      <c r="AG34" s="137">
        <f t="shared" si="4"/>
        <v>0</v>
      </c>
      <c r="AH34" s="108">
        <f t="shared" si="4"/>
        <v>0</v>
      </c>
      <c r="AI34" s="108">
        <f t="shared" si="4"/>
        <v>0</v>
      </c>
      <c r="AJ34" s="71"/>
      <c r="AK34" s="71"/>
      <c r="AL34" s="71"/>
      <c r="AM34" s="71"/>
      <c r="AN34" s="71"/>
    </row>
    <row r="35" spans="1:44" ht="15" customHeight="1">
      <c r="A35" s="71"/>
      <c r="B35" s="106" t="s">
        <v>29</v>
      </c>
      <c r="C35" s="106"/>
      <c r="D35" s="113" t="s">
        <v>77</v>
      </c>
      <c r="E35" s="137">
        <f t="shared" si="2"/>
        <v>0</v>
      </c>
      <c r="F35" s="137">
        <f t="shared" si="2"/>
        <v>0</v>
      </c>
      <c r="G35" s="137">
        <f t="shared" si="2"/>
        <v>0</v>
      </c>
      <c r="H35" s="121">
        <f t="shared" si="2"/>
        <v>0</v>
      </c>
      <c r="I35" s="121">
        <f t="shared" si="2"/>
        <v>0</v>
      </c>
      <c r="J35" s="121">
        <f t="shared" si="2"/>
        <v>9</v>
      </c>
      <c r="K35" s="137">
        <f t="shared" si="2"/>
        <v>0</v>
      </c>
      <c r="L35" s="137">
        <f t="shared" si="2"/>
        <v>0</v>
      </c>
      <c r="M35" s="137">
        <f t="shared" si="2"/>
        <v>0</v>
      </c>
      <c r="N35" s="137">
        <f t="shared" si="2"/>
        <v>0</v>
      </c>
      <c r="O35" s="121">
        <f t="shared" si="3"/>
        <v>0</v>
      </c>
      <c r="P35" s="121">
        <f t="shared" si="3"/>
        <v>0</v>
      </c>
      <c r="Q35" s="137">
        <f t="shared" si="3"/>
        <v>8</v>
      </c>
      <c r="R35" s="137">
        <f t="shared" si="3"/>
        <v>0</v>
      </c>
      <c r="S35" s="137">
        <f t="shared" si="3"/>
        <v>0</v>
      </c>
      <c r="T35" s="137">
        <f t="shared" si="3"/>
        <v>0</v>
      </c>
      <c r="U35" s="137">
        <f t="shared" si="3"/>
        <v>0</v>
      </c>
      <c r="V35" s="121">
        <f t="shared" si="3"/>
        <v>0</v>
      </c>
      <c r="W35" s="121">
        <f t="shared" si="3"/>
        <v>0</v>
      </c>
      <c r="X35" s="137">
        <f t="shared" si="3"/>
        <v>4</v>
      </c>
      <c r="Y35" s="137">
        <f t="shared" si="4"/>
        <v>0</v>
      </c>
      <c r="Z35" s="137">
        <f t="shared" si="4"/>
        <v>0</v>
      </c>
      <c r="AA35" s="137">
        <f t="shared" si="4"/>
        <v>0</v>
      </c>
      <c r="AB35" s="137">
        <f t="shared" si="4"/>
        <v>0</v>
      </c>
      <c r="AC35" s="121">
        <f t="shared" si="4"/>
        <v>0</v>
      </c>
      <c r="AD35" s="121">
        <f t="shared" si="4"/>
        <v>0</v>
      </c>
      <c r="AE35" s="137">
        <f t="shared" si="4"/>
        <v>4</v>
      </c>
      <c r="AF35" s="137">
        <f t="shared" si="4"/>
        <v>0</v>
      </c>
      <c r="AG35" s="137">
        <f t="shared" si="4"/>
        <v>0</v>
      </c>
      <c r="AH35" s="108">
        <f t="shared" si="4"/>
        <v>0</v>
      </c>
      <c r="AI35" s="108">
        <f t="shared" si="4"/>
        <v>0</v>
      </c>
      <c r="AJ35" s="71"/>
      <c r="AK35" s="71"/>
      <c r="AL35" s="71"/>
      <c r="AM35" s="71"/>
      <c r="AN35" s="71"/>
    </row>
    <row r="36" spans="1:44" ht="15" customHeight="1">
      <c r="A36" s="71"/>
      <c r="B36" s="392" t="s">
        <v>78</v>
      </c>
      <c r="C36" s="393"/>
      <c r="D36" s="393"/>
      <c r="E36" s="138">
        <f>E33+E34</f>
        <v>4</v>
      </c>
      <c r="F36" s="138">
        <f t="shared" ref="F36:AI36" si="5">F33+F34</f>
        <v>2</v>
      </c>
      <c r="G36" s="138">
        <f t="shared" si="5"/>
        <v>4</v>
      </c>
      <c r="H36" s="138">
        <f t="shared" si="5"/>
        <v>3</v>
      </c>
      <c r="I36" s="138">
        <f t="shared" si="5"/>
        <v>4</v>
      </c>
      <c r="J36" s="138">
        <f t="shared" si="5"/>
        <v>0</v>
      </c>
      <c r="K36" s="138">
        <f t="shared" si="5"/>
        <v>8</v>
      </c>
      <c r="L36" s="138">
        <f t="shared" si="5"/>
        <v>4</v>
      </c>
      <c r="M36" s="138">
        <f t="shared" si="5"/>
        <v>2</v>
      </c>
      <c r="N36" s="138">
        <f t="shared" si="5"/>
        <v>4</v>
      </c>
      <c r="O36" s="138">
        <f t="shared" si="5"/>
        <v>3</v>
      </c>
      <c r="P36" s="138">
        <f t="shared" si="5"/>
        <v>2</v>
      </c>
      <c r="Q36" s="138">
        <f t="shared" si="5"/>
        <v>1</v>
      </c>
      <c r="R36" s="138">
        <f t="shared" si="5"/>
        <v>8</v>
      </c>
      <c r="S36" s="138">
        <f t="shared" si="5"/>
        <v>5</v>
      </c>
      <c r="T36" s="138">
        <f t="shared" si="5"/>
        <v>2</v>
      </c>
      <c r="U36" s="138">
        <f t="shared" si="5"/>
        <v>4</v>
      </c>
      <c r="V36" s="138">
        <f t="shared" si="5"/>
        <v>4</v>
      </c>
      <c r="W36" s="138">
        <f t="shared" si="5"/>
        <v>4</v>
      </c>
      <c r="X36" s="138">
        <f t="shared" si="5"/>
        <v>2</v>
      </c>
      <c r="Y36" s="138">
        <f t="shared" si="5"/>
        <v>5</v>
      </c>
      <c r="Z36" s="138">
        <f t="shared" si="5"/>
        <v>3</v>
      </c>
      <c r="AA36" s="138">
        <f t="shared" si="5"/>
        <v>4</v>
      </c>
      <c r="AB36" s="138">
        <f t="shared" si="5"/>
        <v>4</v>
      </c>
      <c r="AC36" s="138">
        <f t="shared" si="5"/>
        <v>4</v>
      </c>
      <c r="AD36" s="138">
        <f t="shared" si="5"/>
        <v>4</v>
      </c>
      <c r="AE36" s="138">
        <f t="shared" si="5"/>
        <v>1</v>
      </c>
      <c r="AF36" s="138">
        <f t="shared" si="5"/>
        <v>6</v>
      </c>
      <c r="AG36" s="138">
        <f t="shared" si="5"/>
        <v>3</v>
      </c>
      <c r="AH36" s="114">
        <f t="shared" si="5"/>
        <v>3</v>
      </c>
      <c r="AI36" s="114">
        <f t="shared" si="5"/>
        <v>0</v>
      </c>
      <c r="AJ36" s="71"/>
      <c r="AK36" s="71"/>
      <c r="AL36" s="71"/>
      <c r="AM36" s="71"/>
      <c r="AN36" s="71"/>
    </row>
    <row r="37" spans="1:44" ht="15" customHeight="1">
      <c r="A37" s="71"/>
      <c r="B37" s="394" t="s">
        <v>79</v>
      </c>
      <c r="C37" s="395"/>
      <c r="D37" s="395"/>
      <c r="E37" s="126">
        <f>E27+E29+E30+E31</f>
        <v>7</v>
      </c>
      <c r="F37" s="126">
        <f t="shared" ref="F37:AI37" si="6">F27+F29+F30+F31</f>
        <v>9</v>
      </c>
      <c r="G37" s="126">
        <f t="shared" si="6"/>
        <v>7</v>
      </c>
      <c r="H37" s="126">
        <f t="shared" si="6"/>
        <v>7</v>
      </c>
      <c r="I37" s="126">
        <f t="shared" si="6"/>
        <v>6</v>
      </c>
      <c r="J37" s="126">
        <f t="shared" si="6"/>
        <v>2</v>
      </c>
      <c r="K37" s="126">
        <f t="shared" si="6"/>
        <v>3</v>
      </c>
      <c r="L37" s="126">
        <f t="shared" si="6"/>
        <v>7</v>
      </c>
      <c r="M37" s="126">
        <f t="shared" si="6"/>
        <v>9</v>
      </c>
      <c r="N37" s="126">
        <f t="shared" si="6"/>
        <v>7</v>
      </c>
      <c r="O37" s="126">
        <f t="shared" si="6"/>
        <v>8</v>
      </c>
      <c r="P37" s="126">
        <f t="shared" si="6"/>
        <v>9</v>
      </c>
      <c r="Q37" s="126">
        <f t="shared" si="6"/>
        <v>2</v>
      </c>
      <c r="R37" s="126">
        <f t="shared" si="6"/>
        <v>3</v>
      </c>
      <c r="S37" s="126">
        <f t="shared" si="6"/>
        <v>6</v>
      </c>
      <c r="T37" s="126">
        <f t="shared" si="6"/>
        <v>9</v>
      </c>
      <c r="U37" s="126">
        <f t="shared" si="6"/>
        <v>7</v>
      </c>
      <c r="V37" s="126">
        <f t="shared" si="6"/>
        <v>7</v>
      </c>
      <c r="W37" s="126">
        <f t="shared" si="6"/>
        <v>5</v>
      </c>
      <c r="X37" s="126">
        <f t="shared" si="6"/>
        <v>5</v>
      </c>
      <c r="Y37" s="126">
        <f t="shared" si="6"/>
        <v>6</v>
      </c>
      <c r="Z37" s="126">
        <f t="shared" si="6"/>
        <v>8</v>
      </c>
      <c r="AA37" s="126">
        <f t="shared" si="6"/>
        <v>7</v>
      </c>
      <c r="AB37" s="126">
        <f t="shared" si="6"/>
        <v>7</v>
      </c>
      <c r="AC37" s="126">
        <f t="shared" si="6"/>
        <v>6</v>
      </c>
      <c r="AD37" s="126">
        <f t="shared" si="6"/>
        <v>5</v>
      </c>
      <c r="AE37" s="126">
        <f t="shared" si="6"/>
        <v>4</v>
      </c>
      <c r="AF37" s="126">
        <f t="shared" si="6"/>
        <v>4</v>
      </c>
      <c r="AG37" s="126">
        <f t="shared" si="6"/>
        <v>7</v>
      </c>
      <c r="AH37" s="126">
        <f t="shared" si="6"/>
        <v>6</v>
      </c>
      <c r="AI37" s="126">
        <f t="shared" si="6"/>
        <v>0</v>
      </c>
      <c r="AJ37" s="71"/>
      <c r="AK37" s="71"/>
      <c r="AL37" s="71"/>
      <c r="AM37" s="71"/>
      <c r="AN37" s="71"/>
    </row>
    <row r="38" spans="1:44" ht="24.75" thickBot="1">
      <c r="A38" s="71"/>
      <c r="B38" s="396" t="s">
        <v>67</v>
      </c>
      <c r="C38" s="396"/>
      <c r="D38" s="397"/>
      <c r="E38" s="397"/>
      <c r="F38" s="397"/>
      <c r="G38" s="397"/>
      <c r="H38" s="397"/>
      <c r="I38" s="397"/>
      <c r="J38" s="397"/>
      <c r="K38" s="398"/>
      <c r="L38" s="399"/>
      <c r="M38" s="400"/>
      <c r="N38" s="400"/>
      <c r="O38" s="400"/>
      <c r="P38" s="400"/>
      <c r="Q38" s="40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</row>
    <row r="39" spans="1:44" ht="14.25" thickTop="1" thickBot="1">
      <c r="D39" t="s">
        <v>87</v>
      </c>
    </row>
    <row r="40" spans="1:44">
      <c r="D40" s="128" t="s">
        <v>86</v>
      </c>
      <c r="E40" s="391" t="s">
        <v>88</v>
      </c>
      <c r="F40" s="391"/>
      <c r="G40" s="391"/>
      <c r="H40" s="391"/>
      <c r="I40" s="391" t="s">
        <v>89</v>
      </c>
      <c r="J40" s="391"/>
      <c r="K40" s="391"/>
      <c r="L40" s="391"/>
      <c r="M40" s="391" t="s">
        <v>90</v>
      </c>
      <c r="N40" s="391"/>
      <c r="O40" s="391"/>
      <c r="P40" s="391"/>
      <c r="AN40" s="7"/>
      <c r="AO40" s="7"/>
      <c r="AP40" s="7"/>
      <c r="AQ40" s="7"/>
      <c r="AR40" s="7"/>
    </row>
    <row r="41" spans="1:44">
      <c r="D41" s="129" t="s">
        <v>2</v>
      </c>
      <c r="E41" s="391"/>
      <c r="F41" s="391"/>
      <c r="G41" s="391"/>
      <c r="H41" s="391"/>
      <c r="I41" s="391"/>
      <c r="J41" s="391"/>
      <c r="K41" s="391"/>
      <c r="L41" s="391"/>
      <c r="M41" s="391"/>
      <c r="N41" s="391"/>
      <c r="O41" s="391"/>
      <c r="P41" s="391"/>
      <c r="AN41" s="7"/>
      <c r="AO41" s="7"/>
      <c r="AP41" s="7"/>
      <c r="AQ41" s="7"/>
      <c r="AR41" s="7"/>
    </row>
    <row r="42" spans="1:44">
      <c r="D42" s="129" t="s">
        <v>81</v>
      </c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1"/>
      <c r="P42" s="391"/>
      <c r="AN42" s="7"/>
      <c r="AO42" s="7"/>
      <c r="AP42" s="7"/>
      <c r="AQ42" s="7"/>
      <c r="AR42" s="7"/>
    </row>
    <row r="43" spans="1:44" ht="36.75" customHeight="1">
      <c r="D43" s="129" t="s">
        <v>3</v>
      </c>
      <c r="E43" s="391"/>
      <c r="F43" s="391"/>
      <c r="G43" s="391"/>
      <c r="H43" s="391"/>
      <c r="I43" s="391"/>
      <c r="J43" s="391"/>
      <c r="K43" s="391"/>
      <c r="L43" s="391"/>
      <c r="M43" s="391"/>
      <c r="N43" s="391"/>
      <c r="O43" s="391"/>
      <c r="P43" s="391"/>
      <c r="AN43" s="7"/>
      <c r="AO43" s="131"/>
      <c r="AP43" s="131"/>
      <c r="AQ43" s="131"/>
      <c r="AR43" s="8"/>
    </row>
    <row r="44" spans="1:44">
      <c r="D44" s="129" t="s">
        <v>68</v>
      </c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AN44" s="7"/>
      <c r="AO44" s="7"/>
      <c r="AP44" s="7"/>
      <c r="AQ44" s="7"/>
      <c r="AR44" s="132"/>
    </row>
    <row r="45" spans="1:44">
      <c r="D45" s="129" t="s">
        <v>69</v>
      </c>
      <c r="E45" s="391"/>
      <c r="F45" s="391"/>
      <c r="G45" s="391"/>
      <c r="H45" s="391"/>
      <c r="I45" s="391"/>
      <c r="J45" s="391"/>
      <c r="K45" s="391"/>
      <c r="L45" s="391"/>
      <c r="M45" s="391"/>
      <c r="N45" s="391"/>
      <c r="O45" s="391"/>
      <c r="P45" s="391"/>
      <c r="AN45" s="7"/>
      <c r="AO45" s="7"/>
      <c r="AP45" s="7"/>
      <c r="AQ45" s="7"/>
      <c r="AR45" s="132"/>
    </row>
    <row r="46" spans="1:44">
      <c r="B46"/>
      <c r="C46"/>
      <c r="D46" s="129" t="s">
        <v>83</v>
      </c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1"/>
      <c r="P46" s="391"/>
      <c r="AN46" s="7"/>
      <c r="AO46" s="7"/>
      <c r="AP46" s="7"/>
      <c r="AQ46" s="7"/>
      <c r="AR46" s="132"/>
    </row>
    <row r="47" spans="1:44" ht="13.5" thickBot="1">
      <c r="B47"/>
      <c r="C47"/>
      <c r="D47" s="130" t="s">
        <v>29</v>
      </c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1"/>
      <c r="P47" s="391"/>
      <c r="AN47" s="7"/>
      <c r="AO47" s="7"/>
      <c r="AP47" s="7"/>
      <c r="AQ47" s="7"/>
      <c r="AR47" s="132"/>
    </row>
    <row r="48" spans="1:44">
      <c r="B48"/>
      <c r="C48"/>
      <c r="AN48" s="7"/>
      <c r="AO48" s="7"/>
      <c r="AP48" s="7"/>
      <c r="AQ48" s="7"/>
      <c r="AR48" s="132"/>
    </row>
    <row r="49" spans="2:44">
      <c r="B49"/>
      <c r="C49"/>
      <c r="AN49" s="7"/>
      <c r="AO49" s="7"/>
      <c r="AP49" s="7"/>
      <c r="AQ49" s="7"/>
      <c r="AR49" s="132"/>
    </row>
    <row r="50" spans="2:44">
      <c r="B50"/>
      <c r="C50"/>
      <c r="AN50" s="7"/>
      <c r="AO50" s="7"/>
      <c r="AP50" s="7"/>
      <c r="AQ50" s="7"/>
      <c r="AR50" s="133"/>
    </row>
  </sheetData>
  <customSheetViews>
    <customSheetView guid="{44000AF6-2F70-438F-A228-738D1ACAC596}" scale="93" zeroValues="0" topLeftCell="C1">
      <selection activeCell="G15" sqref="F15:G15"/>
      <pageMargins left="0" right="0" top="0.57999999999999996" bottom="0" header="0.31496062992125984" footer="0.27559055118110237"/>
      <printOptions horizontalCentered="1"/>
      <pageSetup paperSize="9" scale="63" orientation="landscape" r:id="rId1"/>
      <headerFooter alignWithMargins="0"/>
    </customSheetView>
    <customSheetView guid="{07E4F119-D40A-4771-B80D-03929F6F2FDC}" scale="93" zeroValues="0" topLeftCell="C1">
      <selection activeCell="AM25" sqref="AM25"/>
      <pageMargins left="0" right="0" top="0.57999999999999996" bottom="0" header="0.31496062992125984" footer="0.27559055118110237"/>
      <printOptions horizontalCentered="1"/>
      <pageSetup paperSize="9" scale="63" orientation="landscape" r:id="rId2"/>
      <headerFooter alignWithMargins="0"/>
    </customSheetView>
    <customSheetView guid="{19310C07-343B-4DAF-92D5-946EAA33A2FB}" zeroValues="0" topLeftCell="A2">
      <selection activeCell="Z2" sqref="Z1:Z1048576"/>
      <pageMargins left="0" right="0" top="0.57999999999999996" bottom="0" header="0.31496062992125984" footer="0.27559055118110237"/>
      <printOptions horizontalCentered="1"/>
      <pageSetup paperSize="9" scale="63" orientation="landscape" r:id="rId3"/>
      <headerFooter alignWithMargins="0"/>
    </customSheetView>
  </customSheetViews>
  <mergeCells count="50">
    <mergeCell ref="M44:P44"/>
    <mergeCell ref="E42:H42"/>
    <mergeCell ref="I42:L42"/>
    <mergeCell ref="M42:P42"/>
    <mergeCell ref="E43:H43"/>
    <mergeCell ref="I43:L43"/>
    <mergeCell ref="M43:P43"/>
    <mergeCell ref="E44:H44"/>
    <mergeCell ref="I44:L44"/>
    <mergeCell ref="E47:H47"/>
    <mergeCell ref="I47:L47"/>
    <mergeCell ref="M47:P47"/>
    <mergeCell ref="E45:H45"/>
    <mergeCell ref="I45:L45"/>
    <mergeCell ref="M45:P45"/>
    <mergeCell ref="E46:H46"/>
    <mergeCell ref="I46:L46"/>
    <mergeCell ref="M46:P46"/>
    <mergeCell ref="B36:D36"/>
    <mergeCell ref="I41:L41"/>
    <mergeCell ref="B37:D37"/>
    <mergeCell ref="B38:K38"/>
    <mergeCell ref="L38:Q38"/>
    <mergeCell ref="M41:P41"/>
    <mergeCell ref="M40:P40"/>
    <mergeCell ref="E40:H40"/>
    <mergeCell ref="I40:L40"/>
    <mergeCell ref="E41:H41"/>
    <mergeCell ref="V24:AA24"/>
    <mergeCell ref="AE24:AH24"/>
    <mergeCell ref="E24:K24"/>
    <mergeCell ref="O24:S24"/>
    <mergeCell ref="A9:A10"/>
    <mergeCell ref="C9:C10"/>
    <mergeCell ref="B9:B10"/>
    <mergeCell ref="V23:AA23"/>
    <mergeCell ref="E23:K23"/>
    <mergeCell ref="AE23:AH23"/>
    <mergeCell ref="AM9:AN9"/>
    <mergeCell ref="AJ9:AK9"/>
    <mergeCell ref="D4:D6"/>
    <mergeCell ref="D9:D10"/>
    <mergeCell ref="E4:AB6"/>
    <mergeCell ref="E9:AI9"/>
    <mergeCell ref="AI5:AM5"/>
    <mergeCell ref="AH1:AM1"/>
    <mergeCell ref="AH2:AM2"/>
    <mergeCell ref="AH3:AM3"/>
    <mergeCell ref="AH4:AM4"/>
    <mergeCell ref="AH7:AM7"/>
  </mergeCells>
  <phoneticPr fontId="3" type="noConversion"/>
  <conditionalFormatting sqref="E25:AI25 L24:N24 AH24:AJ24 T24:U24 AB24:AD24 L23:AJ23 AF24 Q11 AE11:AI11 E11:I11 E22:AI22 X11:AB11 S11:U11 L11:N11 J17 Q14 AI13:AI14 J16:K16 AI16:AI18 W15 T15">
    <cfRule type="cellIs" dxfId="1727" priority="359" stopIfTrue="1" operator="equal">
      <formula>"в"</formula>
    </cfRule>
    <cfRule type="cellIs" dxfId="1726" priority="360" stopIfTrue="1" operator="equal">
      <formula>"от"</formula>
    </cfRule>
  </conditionalFormatting>
  <conditionalFormatting sqref="AL22:AL25">
    <cfRule type="cellIs" dxfId="1725" priority="361" stopIfTrue="1" operator="greaterThan">
      <formula>0</formula>
    </cfRule>
    <cfRule type="cellIs" dxfId="1724" priority="362" stopIfTrue="1" operator="lessThanOrEqual">
      <formula>0</formula>
    </cfRule>
  </conditionalFormatting>
  <conditionalFormatting sqref="E19 U19:Y19 R19:S19 K19:P19 H19:I19">
    <cfRule type="cellIs" dxfId="1723" priority="355" stopIfTrue="1" operator="equal">
      <formula>"в"</formula>
    </cfRule>
    <cfRule type="cellIs" dxfId="1722" priority="356" stopIfTrue="1" operator="equal">
      <formula>"от"</formula>
    </cfRule>
  </conditionalFormatting>
  <conditionalFormatting sqref="Z19:AA19 Y17:Y18 Z17">
    <cfRule type="cellIs" dxfId="1721" priority="353" stopIfTrue="1" operator="equal">
      <formula>"в"</formula>
    </cfRule>
    <cfRule type="cellIs" dxfId="1720" priority="354" stopIfTrue="1" operator="equal">
      <formula>"от"</formula>
    </cfRule>
  </conditionalFormatting>
  <conditionalFormatting sqref="T19">
    <cfRule type="cellIs" dxfId="1719" priority="351" stopIfTrue="1" operator="equal">
      <formula>"в"</formula>
    </cfRule>
    <cfRule type="cellIs" dxfId="1718" priority="352" stopIfTrue="1" operator="equal">
      <formula>"от"</formula>
    </cfRule>
  </conditionalFormatting>
  <conditionalFormatting sqref="AB19:AC19">
    <cfRule type="cellIs" dxfId="1717" priority="349" stopIfTrue="1" operator="equal">
      <formula>"в"</formula>
    </cfRule>
    <cfRule type="cellIs" dxfId="1716" priority="350" stopIfTrue="1" operator="equal">
      <formula>"от"</formula>
    </cfRule>
  </conditionalFormatting>
  <conditionalFormatting sqref="AD19">
    <cfRule type="cellIs" dxfId="1715" priority="347" stopIfTrue="1" operator="equal">
      <formula>"в"</formula>
    </cfRule>
    <cfRule type="cellIs" dxfId="1714" priority="348" stopIfTrue="1" operator="equal">
      <formula>"от"</formula>
    </cfRule>
  </conditionalFormatting>
  <conditionalFormatting sqref="AG19">
    <cfRule type="cellIs" dxfId="1713" priority="343" stopIfTrue="1" operator="equal">
      <formula>"в"</formula>
    </cfRule>
    <cfRule type="cellIs" dxfId="1712" priority="344" stopIfTrue="1" operator="equal">
      <formula>"от"</formula>
    </cfRule>
  </conditionalFormatting>
  <conditionalFormatting sqref="AH19:AI19 AH18">
    <cfRule type="cellIs" dxfId="1711" priority="341" stopIfTrue="1" operator="equal">
      <formula>"в"</formula>
    </cfRule>
    <cfRule type="cellIs" dxfId="1710" priority="342" stopIfTrue="1" operator="equal">
      <formula>"от"</formula>
    </cfRule>
  </conditionalFormatting>
  <conditionalFormatting sqref="E20:I20 T20:W20 R20 L20:P20">
    <cfRule type="cellIs" dxfId="1709" priority="339" stopIfTrue="1" operator="equal">
      <formula>"в"</formula>
    </cfRule>
    <cfRule type="cellIs" dxfId="1708" priority="340" stopIfTrue="1" operator="equal">
      <formula>"от"</formula>
    </cfRule>
  </conditionalFormatting>
  <conditionalFormatting sqref="Y20:Z20">
    <cfRule type="cellIs" dxfId="1707" priority="337" stopIfTrue="1" operator="equal">
      <formula>"в"</formula>
    </cfRule>
    <cfRule type="cellIs" dxfId="1706" priority="338" stopIfTrue="1" operator="equal">
      <formula>"от"</formula>
    </cfRule>
  </conditionalFormatting>
  <conditionalFormatting sqref="S20">
    <cfRule type="cellIs" dxfId="1705" priority="335" stopIfTrue="1" operator="equal">
      <formula>"в"</formula>
    </cfRule>
    <cfRule type="cellIs" dxfId="1704" priority="336" stopIfTrue="1" operator="equal">
      <formula>"от"</formula>
    </cfRule>
  </conditionalFormatting>
  <conditionalFormatting sqref="AB20">
    <cfRule type="cellIs" dxfId="1703" priority="333" stopIfTrue="1" operator="equal">
      <formula>"в"</formula>
    </cfRule>
    <cfRule type="cellIs" dxfId="1702" priority="334" stopIfTrue="1" operator="equal">
      <formula>"от"</formula>
    </cfRule>
  </conditionalFormatting>
  <conditionalFormatting sqref="AC20:AD20">
    <cfRule type="cellIs" dxfId="1701" priority="331" stopIfTrue="1" operator="equal">
      <formula>"в"</formula>
    </cfRule>
    <cfRule type="cellIs" dxfId="1700" priority="332" stopIfTrue="1" operator="equal">
      <formula>"от"</formula>
    </cfRule>
  </conditionalFormatting>
  <conditionalFormatting sqref="AE20:AF20">
    <cfRule type="cellIs" dxfId="1699" priority="329" stopIfTrue="1" operator="equal">
      <formula>"в"</formula>
    </cfRule>
    <cfRule type="cellIs" dxfId="1698" priority="330" stopIfTrue="1" operator="equal">
      <formula>"от"</formula>
    </cfRule>
  </conditionalFormatting>
  <conditionalFormatting sqref="AG20:AH20">
    <cfRule type="cellIs" dxfId="1697" priority="327" stopIfTrue="1" operator="equal">
      <formula>"в"</formula>
    </cfRule>
    <cfRule type="cellIs" dxfId="1696" priority="328" stopIfTrue="1" operator="equal">
      <formula>"от"</formula>
    </cfRule>
  </conditionalFormatting>
  <conditionalFormatting sqref="AI20">
    <cfRule type="cellIs" dxfId="1695" priority="325" stopIfTrue="1" operator="equal">
      <formula>"в"</formula>
    </cfRule>
    <cfRule type="cellIs" dxfId="1694" priority="326" stopIfTrue="1" operator="equal">
      <formula>"от"</formula>
    </cfRule>
  </conditionalFormatting>
  <conditionalFormatting sqref="E21:I21 W21:X21 S21:U21 L21:P21 Z21:AA21">
    <cfRule type="cellIs" dxfId="1693" priority="323" stopIfTrue="1" operator="equal">
      <formula>"в"</formula>
    </cfRule>
    <cfRule type="cellIs" dxfId="1692" priority="324" stopIfTrue="1" operator="equal">
      <formula>"от"</formula>
    </cfRule>
  </conditionalFormatting>
  <conditionalFormatting sqref="AB21:AC21">
    <cfRule type="cellIs" dxfId="1691" priority="321" stopIfTrue="1" operator="equal">
      <formula>"в"</formula>
    </cfRule>
    <cfRule type="cellIs" dxfId="1690" priority="322" stopIfTrue="1" operator="equal">
      <formula>"от"</formula>
    </cfRule>
  </conditionalFormatting>
  <conditionalFormatting sqref="V21">
    <cfRule type="cellIs" dxfId="1689" priority="319" stopIfTrue="1" operator="equal">
      <formula>"в"</formula>
    </cfRule>
    <cfRule type="cellIs" dxfId="1688" priority="320" stopIfTrue="1" operator="equal">
      <formula>"от"</formula>
    </cfRule>
  </conditionalFormatting>
  <conditionalFormatting sqref="AD21:AE21">
    <cfRule type="cellIs" dxfId="1687" priority="317" stopIfTrue="1" operator="equal">
      <formula>"в"</formula>
    </cfRule>
    <cfRule type="cellIs" dxfId="1686" priority="318" stopIfTrue="1" operator="equal">
      <formula>"от"</formula>
    </cfRule>
  </conditionalFormatting>
  <conditionalFormatting sqref="AF21:AG21">
    <cfRule type="cellIs" dxfId="1685" priority="315" stopIfTrue="1" operator="equal">
      <formula>"в"</formula>
    </cfRule>
    <cfRule type="cellIs" dxfId="1684" priority="316" stopIfTrue="1" operator="equal">
      <formula>"от"</formula>
    </cfRule>
  </conditionalFormatting>
  <conditionalFormatting sqref="AH21:AI21">
    <cfRule type="cellIs" dxfId="1683" priority="313" stopIfTrue="1" operator="equal">
      <formula>"в"</formula>
    </cfRule>
    <cfRule type="cellIs" dxfId="1682" priority="314" stopIfTrue="1" operator="equal">
      <formula>"от"</formula>
    </cfRule>
  </conditionalFormatting>
  <conditionalFormatting sqref="O12">
    <cfRule type="cellIs" dxfId="1681" priority="311" stopIfTrue="1" operator="equal">
      <formula>"в"</formula>
    </cfRule>
    <cfRule type="cellIs" dxfId="1680" priority="312" stopIfTrue="1" operator="equal">
      <formula>"от"</formula>
    </cfRule>
  </conditionalFormatting>
  <conditionalFormatting sqref="U12:V12">
    <cfRule type="cellIs" dxfId="1679" priority="309" stopIfTrue="1" operator="equal">
      <formula>"в"</formula>
    </cfRule>
    <cfRule type="cellIs" dxfId="1678" priority="310" stopIfTrue="1" operator="equal">
      <formula>"от"</formula>
    </cfRule>
  </conditionalFormatting>
  <conditionalFormatting sqref="AB12:AC12">
    <cfRule type="cellIs" dxfId="1677" priority="307" stopIfTrue="1" operator="equal">
      <formula>"в"</formula>
    </cfRule>
    <cfRule type="cellIs" dxfId="1676" priority="308" stopIfTrue="1" operator="equal">
      <formula>"от"</formula>
    </cfRule>
  </conditionalFormatting>
  <conditionalFormatting sqref="O15">
    <cfRule type="cellIs" dxfId="1675" priority="305" stopIfTrue="1" operator="equal">
      <formula>"в"</formula>
    </cfRule>
    <cfRule type="cellIs" dxfId="1674" priority="306" stopIfTrue="1" operator="equal">
      <formula>"от"</formula>
    </cfRule>
  </conditionalFormatting>
  <conditionalFormatting sqref="H15:I15 I16">
    <cfRule type="cellIs" dxfId="1673" priority="299" stopIfTrue="1" operator="equal">
      <formula>"в"</formula>
    </cfRule>
    <cfRule type="cellIs" dxfId="1672" priority="300" stopIfTrue="1" operator="equal">
      <formula>"от"</formula>
    </cfRule>
  </conditionalFormatting>
  <conditionalFormatting sqref="E15:G16 H16 E17">
    <cfRule type="cellIs" dxfId="1671" priority="297" stopIfTrue="1" operator="equal">
      <formula>"в"</formula>
    </cfRule>
    <cfRule type="cellIs" dxfId="1670" priority="298" stopIfTrue="1" operator="equal">
      <formula>"от"</formula>
    </cfRule>
  </conditionalFormatting>
  <conditionalFormatting sqref="M16:O16 L14:L15 O17:O18 P16:P17 N15">
    <cfRule type="cellIs" dxfId="1669" priority="295" stopIfTrue="1" operator="equal">
      <formula>"в"</formula>
    </cfRule>
    <cfRule type="cellIs" dxfId="1668" priority="296" stopIfTrue="1" operator="equal">
      <formula>"от"</formula>
    </cfRule>
  </conditionalFormatting>
  <conditionalFormatting sqref="Q15:S15 T16:V16 U15">
    <cfRule type="cellIs" dxfId="1667" priority="293" stopIfTrue="1" operator="equal">
      <formula>"в"</formula>
    </cfRule>
    <cfRule type="cellIs" dxfId="1666" priority="294" stopIfTrue="1" operator="equal">
      <formula>"от"</formula>
    </cfRule>
  </conditionalFormatting>
  <conditionalFormatting sqref="AF16:AH16 AC14:AD14 AI15">
    <cfRule type="cellIs" dxfId="1665" priority="287" stopIfTrue="1" operator="equal">
      <formula>"в"</formula>
    </cfRule>
    <cfRule type="cellIs" dxfId="1664" priority="288" stopIfTrue="1" operator="equal">
      <formula>"от"</formula>
    </cfRule>
  </conditionalFormatting>
  <conditionalFormatting sqref="Q15">
    <cfRule type="cellIs" dxfId="1663" priority="285" stopIfTrue="1" operator="equal">
      <formula>"в"</formula>
    </cfRule>
    <cfRule type="cellIs" dxfId="1662" priority="286" stopIfTrue="1" operator="equal">
      <formula>"от"</formula>
    </cfRule>
  </conditionalFormatting>
  <conditionalFormatting sqref="Q12:Q13">
    <cfRule type="cellIs" dxfId="1661" priority="281" stopIfTrue="1" operator="equal">
      <formula>"в"</formula>
    </cfRule>
    <cfRule type="cellIs" dxfId="1660" priority="282" stopIfTrue="1" operator="equal">
      <formula>"от"</formula>
    </cfRule>
  </conditionalFormatting>
  <conditionalFormatting sqref="Q17">
    <cfRule type="cellIs" dxfId="1659" priority="279" stopIfTrue="1" operator="equal">
      <formula>"в"</formula>
    </cfRule>
    <cfRule type="cellIs" dxfId="1658" priority="280" stopIfTrue="1" operator="equal">
      <formula>"от"</formula>
    </cfRule>
  </conditionalFormatting>
  <conditionalFormatting sqref="Q19">
    <cfRule type="cellIs" dxfId="1657" priority="277" stopIfTrue="1" operator="equal">
      <formula>"в"</formula>
    </cfRule>
    <cfRule type="cellIs" dxfId="1656" priority="278" stopIfTrue="1" operator="equal">
      <formula>"от"</formula>
    </cfRule>
  </conditionalFormatting>
  <conditionalFormatting sqref="Q20">
    <cfRule type="cellIs" dxfId="1655" priority="275" stopIfTrue="1" operator="equal">
      <formula>"в"</formula>
    </cfRule>
    <cfRule type="cellIs" dxfId="1654" priority="276" stopIfTrue="1" operator="equal">
      <formula>"от"</formula>
    </cfRule>
  </conditionalFormatting>
  <conditionalFormatting sqref="Q21">
    <cfRule type="cellIs" dxfId="1653" priority="273" stopIfTrue="1" operator="equal">
      <formula>"в"</formula>
    </cfRule>
    <cfRule type="cellIs" dxfId="1652" priority="274" stopIfTrue="1" operator="equal">
      <formula>"от"</formula>
    </cfRule>
  </conditionalFormatting>
  <conditionalFormatting sqref="R11:R14">
    <cfRule type="cellIs" dxfId="1651" priority="271" stopIfTrue="1" operator="equal">
      <formula>"в"</formula>
    </cfRule>
    <cfRule type="cellIs" dxfId="1650" priority="272" stopIfTrue="1" operator="equal">
      <formula>"от"</formula>
    </cfRule>
  </conditionalFormatting>
  <conditionalFormatting sqref="R17">
    <cfRule type="cellIs" dxfId="1649" priority="269" stopIfTrue="1" operator="equal">
      <formula>"в"</formula>
    </cfRule>
    <cfRule type="cellIs" dxfId="1648" priority="270" stopIfTrue="1" operator="equal">
      <formula>"от"</formula>
    </cfRule>
  </conditionalFormatting>
  <conditionalFormatting sqref="R21">
    <cfRule type="cellIs" dxfId="1647" priority="267" stopIfTrue="1" operator="equal">
      <formula>"в"</formula>
    </cfRule>
    <cfRule type="cellIs" dxfId="1646" priority="268" stopIfTrue="1" operator="equal">
      <formula>"от"</formula>
    </cfRule>
  </conditionalFormatting>
  <conditionalFormatting sqref="Q18">
    <cfRule type="cellIs" dxfId="1645" priority="265" stopIfTrue="1" operator="equal">
      <formula>"в"</formula>
    </cfRule>
    <cfRule type="cellIs" dxfId="1644" priority="266" stopIfTrue="1" operator="equal">
      <formula>"от"</formula>
    </cfRule>
  </conditionalFormatting>
  <conditionalFormatting sqref="Q18">
    <cfRule type="cellIs" dxfId="1643" priority="263" stopIfTrue="1" operator="equal">
      <formula>"в"</formula>
    </cfRule>
    <cfRule type="cellIs" dxfId="1642" priority="264" stopIfTrue="1" operator="equal">
      <formula>"от"</formula>
    </cfRule>
  </conditionalFormatting>
  <conditionalFormatting sqref="R18">
    <cfRule type="cellIs" dxfId="1641" priority="259" stopIfTrue="1" operator="equal">
      <formula>"в"</formula>
    </cfRule>
    <cfRule type="cellIs" dxfId="1640" priority="260" stopIfTrue="1" operator="equal">
      <formula>"от"</formula>
    </cfRule>
  </conditionalFormatting>
  <conditionalFormatting sqref="J11:J14">
    <cfRule type="cellIs" dxfId="1639" priority="257" stopIfTrue="1" operator="equal">
      <formula>"в"</formula>
    </cfRule>
    <cfRule type="cellIs" dxfId="1638" priority="258" stopIfTrue="1" operator="equal">
      <formula>"от"</formula>
    </cfRule>
  </conditionalFormatting>
  <conditionalFormatting sqref="J19:J21">
    <cfRule type="cellIs" dxfId="1637" priority="255" stopIfTrue="1" operator="equal">
      <formula>"в"</formula>
    </cfRule>
    <cfRule type="cellIs" dxfId="1636" priority="256" stopIfTrue="1" operator="equal">
      <formula>"от"</formula>
    </cfRule>
  </conditionalFormatting>
  <conditionalFormatting sqref="K11:K14">
    <cfRule type="cellIs" dxfId="1635" priority="253" stopIfTrue="1" operator="equal">
      <formula>"в"</formula>
    </cfRule>
    <cfRule type="cellIs" dxfId="1634" priority="254" stopIfTrue="1" operator="equal">
      <formula>"от"</formula>
    </cfRule>
  </conditionalFormatting>
  <conditionalFormatting sqref="J15:K15">
    <cfRule type="cellIs" dxfId="1633" priority="251" stopIfTrue="1" operator="equal">
      <formula>"в"</formula>
    </cfRule>
    <cfRule type="cellIs" dxfId="1632" priority="252" stopIfTrue="1" operator="equal">
      <formula>"от"</formula>
    </cfRule>
  </conditionalFormatting>
  <conditionalFormatting sqref="J15">
    <cfRule type="cellIs" dxfId="1631" priority="249" stopIfTrue="1" operator="equal">
      <formula>"в"</formula>
    </cfRule>
    <cfRule type="cellIs" dxfId="1630" priority="250" stopIfTrue="1" operator="equal">
      <formula>"от"</formula>
    </cfRule>
  </conditionalFormatting>
  <conditionalFormatting sqref="J18">
    <cfRule type="cellIs" dxfId="1629" priority="247" stopIfTrue="1" operator="equal">
      <formula>"в"</formula>
    </cfRule>
    <cfRule type="cellIs" dxfId="1628" priority="248" stopIfTrue="1" operator="equal">
      <formula>"от"</formula>
    </cfRule>
  </conditionalFormatting>
  <conditionalFormatting sqref="J18">
    <cfRule type="cellIs" dxfId="1627" priority="245" stopIfTrue="1" operator="equal">
      <formula>"в"</formula>
    </cfRule>
    <cfRule type="cellIs" dxfId="1626" priority="246" stopIfTrue="1" operator="equal">
      <formula>"от"</formula>
    </cfRule>
  </conditionalFormatting>
  <conditionalFormatting sqref="K18">
    <cfRule type="cellIs" dxfId="1625" priority="243" stopIfTrue="1" operator="equal">
      <formula>"в"</formula>
    </cfRule>
    <cfRule type="cellIs" dxfId="1624" priority="244" stopIfTrue="1" operator="equal">
      <formula>"от"</formula>
    </cfRule>
  </conditionalFormatting>
  <conditionalFormatting sqref="K17">
    <cfRule type="cellIs" dxfId="1623" priority="241" stopIfTrue="1" operator="equal">
      <formula>"в"</formula>
    </cfRule>
    <cfRule type="cellIs" dxfId="1622" priority="242" stopIfTrue="1" operator="equal">
      <formula>"от"</formula>
    </cfRule>
  </conditionalFormatting>
  <conditionalFormatting sqref="K20:K21">
    <cfRule type="cellIs" dxfId="1621" priority="239" stopIfTrue="1" operator="equal">
      <formula>"в"</formula>
    </cfRule>
    <cfRule type="cellIs" dxfId="1620" priority="240" stopIfTrue="1" operator="equal">
      <formula>"от"</formula>
    </cfRule>
  </conditionalFormatting>
  <conditionalFormatting sqref="P18">
    <cfRule type="cellIs" dxfId="1619" priority="237" stopIfTrue="1" operator="equal">
      <formula>"в"</formula>
    </cfRule>
    <cfRule type="cellIs" dxfId="1618" priority="238" stopIfTrue="1" operator="equal">
      <formula>"от"</formula>
    </cfRule>
  </conditionalFormatting>
  <conditionalFormatting sqref="H12">
    <cfRule type="cellIs" dxfId="1617" priority="235" stopIfTrue="1" operator="equal">
      <formula>"в"</formula>
    </cfRule>
    <cfRule type="cellIs" dxfId="1616" priority="236" stopIfTrue="1" operator="equal">
      <formula>"от"</formula>
    </cfRule>
  </conditionalFormatting>
  <conditionalFormatting sqref="L12:N12">
    <cfRule type="cellIs" dxfId="1615" priority="225" stopIfTrue="1" operator="equal">
      <formula>"в"</formula>
    </cfRule>
    <cfRule type="cellIs" dxfId="1614" priority="226" stopIfTrue="1" operator="equal">
      <formula>"от"</formula>
    </cfRule>
  </conditionalFormatting>
  <conditionalFormatting sqref="E12:G12">
    <cfRule type="cellIs" dxfId="1613" priority="233" stopIfTrue="1" operator="equal">
      <formula>"в"</formula>
    </cfRule>
    <cfRule type="cellIs" dxfId="1612" priority="234" stopIfTrue="1" operator="equal">
      <formula>"от"</formula>
    </cfRule>
  </conditionalFormatting>
  <conditionalFormatting sqref="I12">
    <cfRule type="cellIs" dxfId="1611" priority="231" stopIfTrue="1" operator="equal">
      <formula>"в"</formula>
    </cfRule>
    <cfRule type="cellIs" dxfId="1610" priority="232" stopIfTrue="1" operator="equal">
      <formula>"от"</formula>
    </cfRule>
  </conditionalFormatting>
  <conditionalFormatting sqref="P12">
    <cfRule type="cellIs" dxfId="1609" priority="229" stopIfTrue="1" operator="equal">
      <formula>"в"</formula>
    </cfRule>
    <cfRule type="cellIs" dxfId="1608" priority="230" stopIfTrue="1" operator="equal">
      <formula>"от"</formula>
    </cfRule>
  </conditionalFormatting>
  <conditionalFormatting sqref="S12:T12">
    <cfRule type="cellIs" dxfId="1607" priority="227" stopIfTrue="1" operator="equal">
      <formula>"в"</formula>
    </cfRule>
    <cfRule type="cellIs" dxfId="1606" priority="228" stopIfTrue="1" operator="equal">
      <formula>"от"</formula>
    </cfRule>
  </conditionalFormatting>
  <conditionalFormatting sqref="W12 Z12:AA12">
    <cfRule type="cellIs" dxfId="1605" priority="223" stopIfTrue="1" operator="equal">
      <formula>"в"</formula>
    </cfRule>
    <cfRule type="cellIs" dxfId="1604" priority="224" stopIfTrue="1" operator="equal">
      <formula>"от"</formula>
    </cfRule>
  </conditionalFormatting>
  <conditionalFormatting sqref="AD12:AI12">
    <cfRule type="cellIs" dxfId="1603" priority="221" stopIfTrue="1" operator="equal">
      <formula>"в"</formula>
    </cfRule>
    <cfRule type="cellIs" dxfId="1602" priority="222" stopIfTrue="1" operator="equal">
      <formula>"от"</formula>
    </cfRule>
  </conditionalFormatting>
  <conditionalFormatting sqref="F17">
    <cfRule type="cellIs" dxfId="1601" priority="219" stopIfTrue="1" operator="equal">
      <formula>"в"</formula>
    </cfRule>
    <cfRule type="cellIs" dxfId="1600" priority="220" stopIfTrue="1" operator="equal">
      <formula>"от"</formula>
    </cfRule>
  </conditionalFormatting>
  <conditionalFormatting sqref="N14">
    <cfRule type="cellIs" dxfId="1599" priority="217" stopIfTrue="1" operator="equal">
      <formula>"в"</formula>
    </cfRule>
    <cfRule type="cellIs" dxfId="1598" priority="218" stopIfTrue="1" operator="equal">
      <formula>"от"</formula>
    </cfRule>
  </conditionalFormatting>
  <conditionalFormatting sqref="V17">
    <cfRule type="cellIs" dxfId="1597" priority="215" stopIfTrue="1" operator="equal">
      <formula>"в"</formula>
    </cfRule>
    <cfRule type="cellIs" dxfId="1596" priority="216" stopIfTrue="1" operator="equal">
      <formula>"от"</formula>
    </cfRule>
  </conditionalFormatting>
  <conditionalFormatting sqref="Z14">
    <cfRule type="cellIs" dxfId="1595" priority="213" stopIfTrue="1" operator="equal">
      <formula>"в"</formula>
    </cfRule>
    <cfRule type="cellIs" dxfId="1594" priority="214" stopIfTrue="1" operator="equal">
      <formula>"от"</formula>
    </cfRule>
  </conditionalFormatting>
  <conditionalFormatting sqref="AD17">
    <cfRule type="cellIs" dxfId="1593" priority="211" stopIfTrue="1" operator="equal">
      <formula>"в"</formula>
    </cfRule>
    <cfRule type="cellIs" dxfId="1592" priority="212" stopIfTrue="1" operator="equal">
      <formula>"от"</formula>
    </cfRule>
  </conditionalFormatting>
  <conditionalFormatting sqref="AH14">
    <cfRule type="cellIs" dxfId="1591" priority="209" stopIfTrue="1" operator="equal">
      <formula>"в"</formula>
    </cfRule>
    <cfRule type="cellIs" dxfId="1590" priority="210" stopIfTrue="1" operator="equal">
      <formula>"от"</formula>
    </cfRule>
  </conditionalFormatting>
  <conditionalFormatting sqref="W16:X16 W17">
    <cfRule type="cellIs" dxfId="1589" priority="207" stopIfTrue="1" operator="equal">
      <formula>"в"</formula>
    </cfRule>
    <cfRule type="cellIs" dxfId="1588" priority="208" stopIfTrue="1" operator="equal">
      <formula>"от"</formula>
    </cfRule>
  </conditionalFormatting>
  <conditionalFormatting sqref="AD16:AE16">
    <cfRule type="cellIs" dxfId="1587" priority="205" stopIfTrue="1" operator="equal">
      <formula>"в"</formula>
    </cfRule>
    <cfRule type="cellIs" dxfId="1586" priority="206" stopIfTrue="1" operator="equal">
      <formula>"от"</formula>
    </cfRule>
  </conditionalFormatting>
  <conditionalFormatting sqref="Y16:AC16">
    <cfRule type="cellIs" dxfId="1585" priority="203" stopIfTrue="1" operator="equal">
      <formula>"в"</formula>
    </cfRule>
    <cfRule type="cellIs" dxfId="1584" priority="204" stopIfTrue="1" operator="equal">
      <formula>"от"</formula>
    </cfRule>
  </conditionalFormatting>
  <conditionalFormatting sqref="R16:S16">
    <cfRule type="cellIs" dxfId="1583" priority="201" stopIfTrue="1" operator="equal">
      <formula>"в"</formula>
    </cfRule>
    <cfRule type="cellIs" dxfId="1582" priority="202" stopIfTrue="1" operator="equal">
      <formula>"от"</formula>
    </cfRule>
  </conditionalFormatting>
  <conditionalFormatting sqref="L16">
    <cfRule type="cellIs" dxfId="1581" priority="199" stopIfTrue="1" operator="equal">
      <formula>"в"</formula>
    </cfRule>
    <cfRule type="cellIs" dxfId="1580" priority="200" stopIfTrue="1" operator="equal">
      <formula>"от"</formula>
    </cfRule>
  </conditionalFormatting>
  <conditionalFormatting sqref="G17">
    <cfRule type="cellIs" dxfId="1579" priority="197" stopIfTrue="1" operator="equal">
      <formula>"в"</formula>
    </cfRule>
    <cfRule type="cellIs" dxfId="1578" priority="198" stopIfTrue="1" operator="equal">
      <formula>"от"</formula>
    </cfRule>
  </conditionalFormatting>
  <conditionalFormatting sqref="H18:I18 H17">
    <cfRule type="cellIs" dxfId="1577" priority="195" stopIfTrue="1" operator="equal">
      <formula>"в"</formula>
    </cfRule>
    <cfRule type="cellIs" dxfId="1576" priority="196" stopIfTrue="1" operator="equal">
      <formula>"от"</formula>
    </cfRule>
  </conditionalFormatting>
  <conditionalFormatting sqref="E18">
    <cfRule type="cellIs" dxfId="1575" priority="191" stopIfTrue="1" operator="equal">
      <formula>"в"</formula>
    </cfRule>
    <cfRule type="cellIs" dxfId="1574" priority="192" stopIfTrue="1" operator="equal">
      <formula>"от"</formula>
    </cfRule>
  </conditionalFormatting>
  <conditionalFormatting sqref="E14">
    <cfRule type="cellIs" dxfId="1573" priority="189" stopIfTrue="1" operator="equal">
      <formula>"в"</formula>
    </cfRule>
    <cfRule type="cellIs" dxfId="1572" priority="190" stopIfTrue="1" operator="equal">
      <formula>"от"</formula>
    </cfRule>
  </conditionalFormatting>
  <conditionalFormatting sqref="F14">
    <cfRule type="cellIs" dxfId="1571" priority="187" stopIfTrue="1" operator="equal">
      <formula>"в"</formula>
    </cfRule>
    <cfRule type="cellIs" dxfId="1570" priority="188" stopIfTrue="1" operator="equal">
      <formula>"от"</formula>
    </cfRule>
  </conditionalFormatting>
  <conditionalFormatting sqref="G14">
    <cfRule type="cellIs" dxfId="1569" priority="185" stopIfTrue="1" operator="equal">
      <formula>"в"</formula>
    </cfRule>
    <cfRule type="cellIs" dxfId="1568" priority="186" stopIfTrue="1" operator="equal">
      <formula>"от"</formula>
    </cfRule>
  </conditionalFormatting>
  <conditionalFormatting sqref="F18:G18">
    <cfRule type="cellIs" dxfId="1567" priority="183" stopIfTrue="1" operator="equal">
      <formula>"в"</formula>
    </cfRule>
    <cfRule type="cellIs" dxfId="1566" priority="184" stopIfTrue="1" operator="equal">
      <formula>"от"</formula>
    </cfRule>
  </conditionalFormatting>
  <conditionalFormatting sqref="L18">
    <cfRule type="cellIs" dxfId="1565" priority="181" stopIfTrue="1" operator="equal">
      <formula>"в"</formula>
    </cfRule>
    <cfRule type="cellIs" dxfId="1564" priority="182" stopIfTrue="1" operator="equal">
      <formula>"от"</formula>
    </cfRule>
  </conditionalFormatting>
  <conditionalFormatting sqref="H14:I14">
    <cfRule type="cellIs" dxfId="1563" priority="179" stopIfTrue="1" operator="equal">
      <formula>"в"</formula>
    </cfRule>
    <cfRule type="cellIs" dxfId="1562" priority="180" stopIfTrue="1" operator="equal">
      <formula>"от"</formula>
    </cfRule>
  </conditionalFormatting>
  <conditionalFormatting sqref="I17">
    <cfRule type="cellIs" dxfId="1561" priority="177" stopIfTrue="1" operator="equal">
      <formula>"в"</formula>
    </cfRule>
    <cfRule type="cellIs" dxfId="1560" priority="178" stopIfTrue="1" operator="equal">
      <formula>"от"</formula>
    </cfRule>
  </conditionalFormatting>
  <conditionalFormatting sqref="M18:N18">
    <cfRule type="cellIs" dxfId="1559" priority="175" stopIfTrue="1" operator="equal">
      <formula>"в"</formula>
    </cfRule>
    <cfRule type="cellIs" dxfId="1558" priority="176" stopIfTrue="1" operator="equal">
      <formula>"от"</formula>
    </cfRule>
  </conditionalFormatting>
  <conditionalFormatting sqref="M18:N18">
    <cfRule type="cellIs" dxfId="1557" priority="173" stopIfTrue="1" operator="equal">
      <formula>"в"</formula>
    </cfRule>
    <cfRule type="cellIs" dxfId="1556" priority="174" stopIfTrue="1" operator="equal">
      <formula>"от"</formula>
    </cfRule>
  </conditionalFormatting>
  <conditionalFormatting sqref="M14">
    <cfRule type="cellIs" dxfId="1555" priority="171" stopIfTrue="1" operator="equal">
      <formula>"в"</formula>
    </cfRule>
    <cfRule type="cellIs" dxfId="1554" priority="172" stopIfTrue="1" operator="equal">
      <formula>"от"</formula>
    </cfRule>
  </conditionalFormatting>
  <conditionalFormatting sqref="O14">
    <cfRule type="cellIs" dxfId="1553" priority="169" stopIfTrue="1" operator="equal">
      <formula>"в"</formula>
    </cfRule>
    <cfRule type="cellIs" dxfId="1552" priority="170" stopIfTrue="1" operator="equal">
      <formula>"от"</formula>
    </cfRule>
  </conditionalFormatting>
  <conditionalFormatting sqref="L17:M17">
    <cfRule type="cellIs" dxfId="1551" priority="167" stopIfTrue="1" operator="equal">
      <formula>"в"</formula>
    </cfRule>
    <cfRule type="cellIs" dxfId="1550" priority="168" stopIfTrue="1" operator="equal">
      <formula>"от"</formula>
    </cfRule>
  </conditionalFormatting>
  <conditionalFormatting sqref="S17">
    <cfRule type="cellIs" dxfId="1549" priority="165" stopIfTrue="1" operator="equal">
      <formula>"в"</formula>
    </cfRule>
    <cfRule type="cellIs" dxfId="1548" priority="166" stopIfTrue="1" operator="equal">
      <formula>"от"</formula>
    </cfRule>
  </conditionalFormatting>
  <conditionalFormatting sqref="N17">
    <cfRule type="cellIs" dxfId="1547" priority="163" stopIfTrue="1" operator="equal">
      <formula>"в"</formula>
    </cfRule>
    <cfRule type="cellIs" dxfId="1546" priority="164" stopIfTrue="1" operator="equal">
      <formula>"от"</formula>
    </cfRule>
  </conditionalFormatting>
  <conditionalFormatting sqref="P14">
    <cfRule type="cellIs" dxfId="1545" priority="161" stopIfTrue="1" operator="equal">
      <formula>"в"</formula>
    </cfRule>
    <cfRule type="cellIs" dxfId="1544" priority="162" stopIfTrue="1" operator="equal">
      <formula>"от"</formula>
    </cfRule>
  </conditionalFormatting>
  <conditionalFormatting sqref="S14:T14">
    <cfRule type="cellIs" dxfId="1543" priority="159" stopIfTrue="1" operator="equal">
      <formula>"в"</formula>
    </cfRule>
    <cfRule type="cellIs" dxfId="1542" priority="160" stopIfTrue="1" operator="equal">
      <formula>"от"</formula>
    </cfRule>
  </conditionalFormatting>
  <conditionalFormatting sqref="S18:U18">
    <cfRule type="cellIs" dxfId="1541" priority="155" stopIfTrue="1" operator="equal">
      <formula>"в"</formula>
    </cfRule>
    <cfRule type="cellIs" dxfId="1540" priority="156" stopIfTrue="1" operator="equal">
      <formula>"от"</formula>
    </cfRule>
  </conditionalFormatting>
  <conditionalFormatting sqref="V18">
    <cfRule type="cellIs" dxfId="1539" priority="153" stopIfTrue="1" operator="equal">
      <formula>"в"</formula>
    </cfRule>
    <cfRule type="cellIs" dxfId="1538" priority="154" stopIfTrue="1" operator="equal">
      <formula>"от"</formula>
    </cfRule>
  </conditionalFormatting>
  <conditionalFormatting sqref="W18:X18">
    <cfRule type="cellIs" dxfId="1537" priority="151" stopIfTrue="1" operator="equal">
      <formula>"в"</formula>
    </cfRule>
    <cfRule type="cellIs" dxfId="1536" priority="152" stopIfTrue="1" operator="equal">
      <formula>"от"</formula>
    </cfRule>
  </conditionalFormatting>
  <conditionalFormatting sqref="AC18">
    <cfRule type="cellIs" dxfId="1535" priority="147" stopIfTrue="1" operator="equal">
      <formula>"в"</formula>
    </cfRule>
    <cfRule type="cellIs" dxfId="1534" priority="148" stopIfTrue="1" operator="equal">
      <formula>"от"</formula>
    </cfRule>
  </conditionalFormatting>
  <conditionalFormatting sqref="AD13:AE13">
    <cfRule type="cellIs" dxfId="1533" priority="131" stopIfTrue="1" operator="equal">
      <formula>"в"</formula>
    </cfRule>
    <cfRule type="cellIs" dxfId="1532" priority="132" stopIfTrue="1" operator="equal">
      <formula>"от"</formula>
    </cfRule>
  </conditionalFormatting>
  <conditionalFormatting sqref="E13:F13">
    <cfRule type="cellIs" dxfId="1531" priority="143" stopIfTrue="1" operator="equal">
      <formula>"в"</formula>
    </cfRule>
    <cfRule type="cellIs" dxfId="1530" priority="144" stopIfTrue="1" operator="equal">
      <formula>"от"</formula>
    </cfRule>
  </conditionalFormatting>
  <conditionalFormatting sqref="G13:I13">
    <cfRule type="cellIs" dxfId="1529" priority="141" stopIfTrue="1" operator="equal">
      <formula>"в"</formula>
    </cfRule>
    <cfRule type="cellIs" dxfId="1528" priority="142" stopIfTrue="1" operator="equal">
      <formula>"от"</formula>
    </cfRule>
  </conditionalFormatting>
  <conditionalFormatting sqref="M13:P13">
    <cfRule type="cellIs" dxfId="1527" priority="139" stopIfTrue="1" operator="equal">
      <formula>"в"</formula>
    </cfRule>
    <cfRule type="cellIs" dxfId="1526" priority="140" stopIfTrue="1" operator="equal">
      <formula>"от"</formula>
    </cfRule>
  </conditionalFormatting>
  <conditionalFormatting sqref="T13:W13 V14:W14">
    <cfRule type="cellIs" dxfId="1525" priority="137" stopIfTrue="1" operator="equal">
      <formula>"в"</formula>
    </cfRule>
    <cfRule type="cellIs" dxfId="1524" priority="138" stopIfTrue="1" operator="equal">
      <formula>"от"</formula>
    </cfRule>
  </conditionalFormatting>
  <conditionalFormatting sqref="Z13:AC13">
    <cfRule type="cellIs" dxfId="1523" priority="133" stopIfTrue="1" operator="equal">
      <formula>"в"</formula>
    </cfRule>
    <cfRule type="cellIs" dxfId="1522" priority="134" stopIfTrue="1" operator="equal">
      <formula>"от"</formula>
    </cfRule>
  </conditionalFormatting>
  <conditionalFormatting sqref="AH13">
    <cfRule type="cellIs" dxfId="1521" priority="129" stopIfTrue="1" operator="equal">
      <formula>"в"</formula>
    </cfRule>
    <cfRule type="cellIs" dxfId="1520" priority="130" stopIfTrue="1" operator="equal">
      <formula>"от"</formula>
    </cfRule>
  </conditionalFormatting>
  <conditionalFormatting sqref="L13">
    <cfRule type="cellIs" dxfId="1519" priority="127" stopIfTrue="1" operator="equal">
      <formula>"в"</formula>
    </cfRule>
    <cfRule type="cellIs" dxfId="1518" priority="128" stopIfTrue="1" operator="equal">
      <formula>"от"</formula>
    </cfRule>
  </conditionalFormatting>
  <conditionalFormatting sqref="S13">
    <cfRule type="cellIs" dxfId="1517" priority="125" stopIfTrue="1" operator="equal">
      <formula>"в"</formula>
    </cfRule>
    <cfRule type="cellIs" dxfId="1516" priority="126" stopIfTrue="1" operator="equal">
      <formula>"от"</formula>
    </cfRule>
  </conditionalFormatting>
  <conditionalFormatting sqref="Y13">
    <cfRule type="cellIs" dxfId="1515" priority="123" stopIfTrue="1" operator="equal">
      <formula>"в"</formula>
    </cfRule>
    <cfRule type="cellIs" dxfId="1514" priority="124" stopIfTrue="1" operator="equal">
      <formula>"от"</formula>
    </cfRule>
  </conditionalFormatting>
  <conditionalFormatting sqref="Y14">
    <cfRule type="cellIs" dxfId="1513" priority="119" stopIfTrue="1" operator="equal">
      <formula>"в"</formula>
    </cfRule>
    <cfRule type="cellIs" dxfId="1512" priority="120" stopIfTrue="1" operator="equal">
      <formula>"от"</formula>
    </cfRule>
  </conditionalFormatting>
  <conditionalFormatting sqref="X12">
    <cfRule type="cellIs" dxfId="1511" priority="117" stopIfTrue="1" operator="equal">
      <formula>"в"</formula>
    </cfRule>
    <cfRule type="cellIs" dxfId="1510" priority="118" stopIfTrue="1" operator="equal">
      <formula>"от"</formula>
    </cfRule>
  </conditionalFormatting>
  <conditionalFormatting sqref="AA20">
    <cfRule type="cellIs" dxfId="1509" priority="95" stopIfTrue="1" operator="equal">
      <formula>"в"</formula>
    </cfRule>
    <cfRule type="cellIs" dxfId="1508" priority="96" stopIfTrue="1" operator="equal">
      <formula>"от"</formula>
    </cfRule>
  </conditionalFormatting>
  <conditionalFormatting sqref="Y12">
    <cfRule type="cellIs" dxfId="1507" priority="115" stopIfTrue="1" operator="equal">
      <formula>"в"</formula>
    </cfRule>
    <cfRule type="cellIs" dxfId="1506" priority="116" stopIfTrue="1" operator="equal">
      <formula>"от"</formula>
    </cfRule>
  </conditionalFormatting>
  <conditionalFormatting sqref="AA14:AB14">
    <cfRule type="cellIs" dxfId="1505" priority="113" stopIfTrue="1" operator="equal">
      <formula>"в"</formula>
    </cfRule>
    <cfRule type="cellIs" dxfId="1504" priority="114" stopIfTrue="1" operator="equal">
      <formula>"от"</formula>
    </cfRule>
  </conditionalFormatting>
  <conditionalFormatting sqref="AE19">
    <cfRule type="cellIs" dxfId="1503" priority="101" stopIfTrue="1" operator="equal">
      <formula>"в"</formula>
    </cfRule>
    <cfRule type="cellIs" dxfId="1502" priority="102" stopIfTrue="1" operator="equal">
      <formula>"от"</formula>
    </cfRule>
  </conditionalFormatting>
  <conditionalFormatting sqref="AF19">
    <cfRule type="cellIs" dxfId="1501" priority="103" stopIfTrue="1" operator="equal">
      <formula>"в"</formula>
    </cfRule>
    <cfRule type="cellIs" dxfId="1500" priority="104" stopIfTrue="1" operator="equal">
      <formula>"от"</formula>
    </cfRule>
  </conditionalFormatting>
  <conditionalFormatting sqref="AF14">
    <cfRule type="cellIs" dxfId="1499" priority="99" stopIfTrue="1" operator="equal">
      <formula>"в"</formula>
    </cfRule>
    <cfRule type="cellIs" dxfId="1498" priority="100" stopIfTrue="1" operator="equal">
      <formula>"от"</formula>
    </cfRule>
  </conditionalFormatting>
  <conditionalFormatting sqref="X20">
    <cfRule type="cellIs" dxfId="1497" priority="97" stopIfTrue="1" operator="equal">
      <formula>"в"</formula>
    </cfRule>
    <cfRule type="cellIs" dxfId="1496" priority="98" stopIfTrue="1" operator="equal">
      <formula>"от"</formula>
    </cfRule>
  </conditionalFormatting>
  <conditionalFormatting sqref="X17">
    <cfRule type="cellIs" dxfId="1495" priority="93" stopIfTrue="1" operator="equal">
      <formula>"в"</formula>
    </cfRule>
    <cfRule type="cellIs" dxfId="1494" priority="94" stopIfTrue="1" operator="equal">
      <formula>"от"</formula>
    </cfRule>
  </conditionalFormatting>
  <conditionalFormatting sqref="X15">
    <cfRule type="cellIs" dxfId="1493" priority="91" stopIfTrue="1" operator="equal">
      <formula>"в"</formula>
    </cfRule>
    <cfRule type="cellIs" dxfId="1492" priority="92" stopIfTrue="1" operator="equal">
      <formula>"от"</formula>
    </cfRule>
  </conditionalFormatting>
  <conditionalFormatting sqref="X14">
    <cfRule type="cellIs" dxfId="1491" priority="89" stopIfTrue="1" operator="equal">
      <formula>"в"</formula>
    </cfRule>
    <cfRule type="cellIs" dxfId="1490" priority="90" stopIfTrue="1" operator="equal">
      <formula>"от"</formula>
    </cfRule>
  </conditionalFormatting>
  <conditionalFormatting sqref="U14">
    <cfRule type="cellIs" dxfId="1489" priority="87" stopIfTrue="1" operator="equal">
      <formula>"в"</formula>
    </cfRule>
    <cfRule type="cellIs" dxfId="1488" priority="88" stopIfTrue="1" operator="equal">
      <formula>"от"</formula>
    </cfRule>
  </conditionalFormatting>
  <conditionalFormatting sqref="U17">
    <cfRule type="cellIs" dxfId="1487" priority="85" stopIfTrue="1" operator="equal">
      <formula>"в"</formula>
    </cfRule>
    <cfRule type="cellIs" dxfId="1486" priority="86" stopIfTrue="1" operator="equal">
      <formula>"от"</formula>
    </cfRule>
  </conditionalFormatting>
  <conditionalFormatting sqref="T17">
    <cfRule type="cellIs" dxfId="1485" priority="83" stopIfTrue="1" operator="equal">
      <formula>"в"</formula>
    </cfRule>
    <cfRule type="cellIs" dxfId="1484" priority="84" stopIfTrue="1" operator="equal">
      <formula>"от"</formula>
    </cfRule>
  </conditionalFormatting>
  <conditionalFormatting sqref="AE14">
    <cfRule type="cellIs" dxfId="1483" priority="81" stopIfTrue="1" operator="equal">
      <formula>"в"</formula>
    </cfRule>
    <cfRule type="cellIs" dxfId="1482" priority="82" stopIfTrue="1" operator="equal">
      <formula>"от"</formula>
    </cfRule>
  </conditionalFormatting>
  <conditionalFormatting sqref="AE18">
    <cfRule type="cellIs" dxfId="1481" priority="79" stopIfTrue="1" operator="equal">
      <formula>"в"</formula>
    </cfRule>
    <cfRule type="cellIs" dxfId="1480" priority="80" stopIfTrue="1" operator="equal">
      <formula>"от"</formula>
    </cfRule>
  </conditionalFormatting>
  <conditionalFormatting sqref="Z18:AB18">
    <cfRule type="cellIs" dxfId="1479" priority="77" stopIfTrue="1" operator="equal">
      <formula>"в"</formula>
    </cfRule>
    <cfRule type="cellIs" dxfId="1478" priority="78" stopIfTrue="1" operator="equal">
      <formula>"от"</formula>
    </cfRule>
  </conditionalFormatting>
  <conditionalFormatting sqref="AD18">
    <cfRule type="cellIs" dxfId="1477" priority="75" stopIfTrue="1" operator="equal">
      <formula>"в"</formula>
    </cfRule>
    <cfRule type="cellIs" dxfId="1476" priority="76" stopIfTrue="1" operator="equal">
      <formula>"от"</formula>
    </cfRule>
  </conditionalFormatting>
  <conditionalFormatting sqref="AC17">
    <cfRule type="cellIs" dxfId="1475" priority="71" stopIfTrue="1" operator="equal">
      <formula>"в"</formula>
    </cfRule>
    <cfRule type="cellIs" dxfId="1474" priority="72" stopIfTrue="1" operator="equal">
      <formula>"от"</formula>
    </cfRule>
  </conditionalFormatting>
  <conditionalFormatting sqref="AA17">
    <cfRule type="cellIs" dxfId="1473" priority="69" stopIfTrue="1" operator="equal">
      <formula>"в"</formula>
    </cfRule>
    <cfRule type="cellIs" dxfId="1472" priority="70" stopIfTrue="1" operator="equal">
      <formula>"от"</formula>
    </cfRule>
  </conditionalFormatting>
  <conditionalFormatting sqref="AB17">
    <cfRule type="cellIs" dxfId="1471" priority="67" stopIfTrue="1" operator="equal">
      <formula>"в"</formula>
    </cfRule>
    <cfRule type="cellIs" dxfId="1470" priority="68" stopIfTrue="1" operator="equal">
      <formula>"от"</formula>
    </cfRule>
  </conditionalFormatting>
  <conditionalFormatting sqref="AG17">
    <cfRule type="cellIs" dxfId="1469" priority="61" stopIfTrue="1" operator="equal">
      <formula>"в"</formula>
    </cfRule>
    <cfRule type="cellIs" dxfId="1468" priority="62" stopIfTrue="1" operator="equal">
      <formula>"от"</formula>
    </cfRule>
  </conditionalFormatting>
  <conditionalFormatting sqref="AH17">
    <cfRule type="cellIs" dxfId="1467" priority="59" stopIfTrue="1" operator="equal">
      <formula>"в"</formula>
    </cfRule>
    <cfRule type="cellIs" dxfId="1466" priority="60" stopIfTrue="1" operator="equal">
      <formula>"от"</formula>
    </cfRule>
  </conditionalFormatting>
  <conditionalFormatting sqref="AG14">
    <cfRule type="cellIs" dxfId="1465" priority="57" stopIfTrue="1" operator="equal">
      <formula>"в"</formula>
    </cfRule>
    <cfRule type="cellIs" dxfId="1464" priority="58" stopIfTrue="1" operator="equal">
      <formula>"от"</formula>
    </cfRule>
  </conditionalFormatting>
  <conditionalFormatting sqref="Q16">
    <cfRule type="cellIs" dxfId="1463" priority="53" stopIfTrue="1" operator="equal">
      <formula>"в"</formula>
    </cfRule>
    <cfRule type="cellIs" dxfId="1462" priority="54" stopIfTrue="1" operator="equal">
      <formula>"от"</formula>
    </cfRule>
  </conditionalFormatting>
  <conditionalFormatting sqref="P15">
    <cfRule type="cellIs" dxfId="1461" priority="49" stopIfTrue="1" operator="equal">
      <formula>"в"</formula>
    </cfRule>
    <cfRule type="cellIs" dxfId="1460" priority="50" stopIfTrue="1" operator="equal">
      <formula>"от"</formula>
    </cfRule>
  </conditionalFormatting>
  <conditionalFormatting sqref="P15">
    <cfRule type="cellIs" dxfId="1459" priority="51" stopIfTrue="1" operator="equal">
      <formula>"в"</formula>
    </cfRule>
    <cfRule type="cellIs" dxfId="1458" priority="52" stopIfTrue="1" operator="equal">
      <formula>"от"</formula>
    </cfRule>
  </conditionalFormatting>
  <conditionalFormatting sqref="V15">
    <cfRule type="cellIs" dxfId="1457" priority="47" stopIfTrue="1" operator="equal">
      <formula>"в"</formula>
    </cfRule>
    <cfRule type="cellIs" dxfId="1456" priority="48" stopIfTrue="1" operator="equal">
      <formula>"от"</formula>
    </cfRule>
  </conditionalFormatting>
  <conditionalFormatting sqref="M15">
    <cfRule type="cellIs" dxfId="1455" priority="35" stopIfTrue="1" operator="equal">
      <formula>"в"</formula>
    </cfRule>
    <cfRule type="cellIs" dxfId="1454" priority="36" stopIfTrue="1" operator="equal">
      <formula>"от"</formula>
    </cfRule>
  </conditionalFormatting>
  <conditionalFormatting sqref="AB15">
    <cfRule type="cellIs" dxfId="1453" priority="31" stopIfTrue="1" operator="equal">
      <formula>"в"</formula>
    </cfRule>
    <cfRule type="cellIs" dxfId="1452" priority="32" stopIfTrue="1" operator="equal">
      <formula>"от"</formula>
    </cfRule>
  </conditionalFormatting>
  <conditionalFormatting sqref="F19:G19">
    <cfRule type="cellIs" dxfId="1451" priority="29" stopIfTrue="1" operator="equal">
      <formula>"в"</formula>
    </cfRule>
    <cfRule type="cellIs" dxfId="1450" priority="30" stopIfTrue="1" operator="equal">
      <formula>"от"</formula>
    </cfRule>
  </conditionalFormatting>
  <conditionalFormatting sqref="X13">
    <cfRule type="cellIs" dxfId="1449" priority="27" stopIfTrue="1" operator="equal">
      <formula>"в"</formula>
    </cfRule>
    <cfRule type="cellIs" dxfId="1448" priority="28" stopIfTrue="1" operator="equal">
      <formula>"от"</formula>
    </cfRule>
  </conditionalFormatting>
  <conditionalFormatting sqref="Y21">
    <cfRule type="cellIs" dxfId="1447" priority="25" stopIfTrue="1" operator="equal">
      <formula>"в"</formula>
    </cfRule>
    <cfRule type="cellIs" dxfId="1446" priority="26" stopIfTrue="1" operator="equal">
      <formula>"от"</formula>
    </cfRule>
  </conditionalFormatting>
  <conditionalFormatting sqref="AF13">
    <cfRule type="cellIs" dxfId="1445" priority="19" stopIfTrue="1" operator="equal">
      <formula>"в"</formula>
    </cfRule>
    <cfRule type="cellIs" dxfId="1444" priority="20" stopIfTrue="1" operator="equal">
      <formula>"от"</formula>
    </cfRule>
  </conditionalFormatting>
  <conditionalFormatting sqref="AA15">
    <cfRule type="cellIs" dxfId="1443" priority="17" stopIfTrue="1" operator="equal">
      <formula>"в"</formula>
    </cfRule>
    <cfRule type="cellIs" dxfId="1442" priority="18" stopIfTrue="1" operator="equal">
      <formula>"от"</formula>
    </cfRule>
  </conditionalFormatting>
  <conditionalFormatting sqref="AE17">
    <cfRule type="cellIs" dxfId="1441" priority="13" stopIfTrue="1" operator="equal">
      <formula>"в"</formula>
    </cfRule>
    <cfRule type="cellIs" dxfId="1440" priority="14" stopIfTrue="1" operator="equal">
      <formula>"от"</formula>
    </cfRule>
  </conditionalFormatting>
  <conditionalFormatting sqref="AF17">
    <cfRule type="cellIs" dxfId="1439" priority="11" stopIfTrue="1" operator="equal">
      <formula>"в"</formula>
    </cfRule>
    <cfRule type="cellIs" dxfId="1438" priority="12" stopIfTrue="1" operator="equal">
      <formula>"от"</formula>
    </cfRule>
  </conditionalFormatting>
  <conditionalFormatting sqref="AF18">
    <cfRule type="cellIs" dxfId="1437" priority="9" stopIfTrue="1" operator="equal">
      <formula>"в"</formula>
    </cfRule>
    <cfRule type="cellIs" dxfId="1436" priority="10" stopIfTrue="1" operator="equal">
      <formula>"от"</formula>
    </cfRule>
  </conditionalFormatting>
  <conditionalFormatting sqref="AG18">
    <cfRule type="cellIs" dxfId="1435" priority="7" stopIfTrue="1" operator="equal">
      <formula>"в"</formula>
    </cfRule>
    <cfRule type="cellIs" dxfId="1434" priority="8" stopIfTrue="1" operator="equal">
      <formula>"от"</formula>
    </cfRule>
  </conditionalFormatting>
  <conditionalFormatting sqref="AG13">
    <cfRule type="cellIs" dxfId="1433" priority="5" stopIfTrue="1" operator="equal">
      <formula>"в"</formula>
    </cfRule>
    <cfRule type="cellIs" dxfId="1432" priority="6" stopIfTrue="1" operator="equal">
      <formula>"от"</formula>
    </cfRule>
  </conditionalFormatting>
  <conditionalFormatting sqref="Y15">
    <cfRule type="cellIs" dxfId="1431" priority="3" stopIfTrue="1" operator="equal">
      <formula>"в"</formula>
    </cfRule>
    <cfRule type="cellIs" dxfId="1430" priority="4" stopIfTrue="1" operator="equal">
      <formula>"от"</formula>
    </cfRule>
  </conditionalFormatting>
  <conditionalFormatting sqref="Z15">
    <cfRule type="cellIs" dxfId="1429" priority="1" stopIfTrue="1" operator="equal">
      <formula>"в"</formula>
    </cfRule>
    <cfRule type="cellIs" dxfId="1428" priority="2" stopIfTrue="1" operator="equal">
      <formula>"от"</formula>
    </cfRule>
  </conditionalFormatting>
  <printOptions horizontalCentered="1"/>
  <pageMargins left="0" right="0" top="0.57999999999999996" bottom="0" header="0.31496062992125984" footer="0.27559055118110237"/>
  <pageSetup paperSize="9" scale="63" orientation="landscape" r:id="rId4"/>
  <headerFooter alignWithMargins="0"/>
  <legacyDrawing r:id="rId5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50"/>
  <sheetViews>
    <sheetView showZeros="0" view="pageBreakPreview" zoomScale="87" zoomScaleNormal="100" zoomScaleSheetLayoutView="87" workbookViewId="0">
      <selection activeCell="E10" sqref="E10:AJ22"/>
    </sheetView>
  </sheetViews>
  <sheetFormatPr defaultRowHeight="12.75"/>
  <cols>
    <col min="1" max="1" width="4.5703125" customWidth="1"/>
    <col min="2" max="2" width="8.140625" style="4" customWidth="1"/>
    <col min="3" max="3" width="5.140625" style="3" customWidth="1"/>
    <col min="4" max="4" width="36.140625" customWidth="1"/>
    <col min="5" max="35" width="3.7109375" customWidth="1"/>
    <col min="36" max="36" width="4.28515625" customWidth="1"/>
    <col min="37" max="37" width="5.28515625" customWidth="1"/>
    <col min="38" max="38" width="4.140625" bestFit="1" customWidth="1"/>
    <col min="39" max="39" width="12.140625" customWidth="1"/>
    <col min="40" max="40" width="12" customWidth="1"/>
    <col min="41" max="43" width="10.5703125" customWidth="1"/>
    <col min="44" max="44" width="22.140625" customWidth="1"/>
  </cols>
  <sheetData>
    <row r="1" spans="1:40" ht="15.75">
      <c r="A1" s="68"/>
      <c r="B1" s="69"/>
      <c r="C1" s="69"/>
      <c r="D1" s="70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402" t="s">
        <v>44</v>
      </c>
      <c r="AI1" s="402"/>
      <c r="AJ1" s="402"/>
      <c r="AK1" s="402"/>
      <c r="AL1" s="402"/>
      <c r="AM1" s="402"/>
      <c r="AN1" s="115"/>
    </row>
    <row r="2" spans="1:40" ht="31.5" customHeight="1">
      <c r="A2" s="68"/>
      <c r="B2" s="69"/>
      <c r="C2" s="69"/>
      <c r="D2" s="70"/>
      <c r="E2" s="68"/>
      <c r="F2" s="68"/>
      <c r="G2" s="72" t="s">
        <v>43</v>
      </c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403"/>
      <c r="AI2" s="403"/>
      <c r="AJ2" s="403"/>
      <c r="AK2" s="403"/>
      <c r="AL2" s="403"/>
      <c r="AM2" s="403"/>
      <c r="AN2" s="116"/>
    </row>
    <row r="3" spans="1:40">
      <c r="A3" s="68"/>
      <c r="B3" s="69"/>
      <c r="C3" s="69"/>
      <c r="D3" s="70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404" t="s">
        <v>47</v>
      </c>
      <c r="AI3" s="404"/>
      <c r="AJ3" s="404"/>
      <c r="AK3" s="404"/>
      <c r="AL3" s="404"/>
      <c r="AM3" s="404"/>
      <c r="AN3" s="117"/>
    </row>
    <row r="4" spans="1:40" ht="29.25" customHeight="1">
      <c r="A4" s="68"/>
      <c r="B4" s="69"/>
      <c r="C4" s="69"/>
      <c r="D4" s="411" t="s">
        <v>49</v>
      </c>
      <c r="E4" s="440" t="s">
        <v>111</v>
      </c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2"/>
      <c r="X4" s="412"/>
      <c r="Y4" s="412"/>
      <c r="Z4" s="412"/>
      <c r="AA4" s="412"/>
      <c r="AB4" s="412"/>
      <c r="AC4" s="68"/>
      <c r="AD4" s="68"/>
      <c r="AE4" s="68"/>
      <c r="AF4" s="68"/>
      <c r="AG4" s="68"/>
      <c r="AH4" s="405"/>
      <c r="AI4" s="405"/>
      <c r="AJ4" s="405"/>
      <c r="AK4" s="405"/>
      <c r="AL4" s="405"/>
      <c r="AM4" s="405"/>
      <c r="AN4" s="95"/>
    </row>
    <row r="5" spans="1:40">
      <c r="A5" s="68"/>
      <c r="B5" s="69"/>
      <c r="C5" s="69"/>
      <c r="D5" s="411"/>
      <c r="E5" s="412"/>
      <c r="F5" s="412"/>
      <c r="G5" s="412"/>
      <c r="H5" s="412"/>
      <c r="I5" s="412"/>
      <c r="J5" s="412"/>
      <c r="K5" s="412"/>
      <c r="L5" s="412"/>
      <c r="M5" s="412"/>
      <c r="N5" s="412"/>
      <c r="O5" s="412"/>
      <c r="P5" s="412"/>
      <c r="Q5" s="412"/>
      <c r="R5" s="412"/>
      <c r="S5" s="412"/>
      <c r="T5" s="412"/>
      <c r="U5" s="412"/>
      <c r="V5" s="412"/>
      <c r="W5" s="412"/>
      <c r="X5" s="412"/>
      <c r="Y5" s="412"/>
      <c r="Z5" s="412"/>
      <c r="AA5" s="412"/>
      <c r="AB5" s="412"/>
      <c r="AC5" s="68"/>
      <c r="AD5" s="68"/>
      <c r="AE5" s="68"/>
      <c r="AF5" s="68"/>
      <c r="AG5" s="68"/>
      <c r="AH5" s="68"/>
      <c r="AI5" s="404" t="s">
        <v>46</v>
      </c>
      <c r="AJ5" s="404"/>
      <c r="AK5" s="404"/>
      <c r="AL5" s="404"/>
      <c r="AM5" s="404"/>
      <c r="AN5" s="117"/>
    </row>
    <row r="6" spans="1:40">
      <c r="A6" s="68"/>
      <c r="B6" s="69"/>
      <c r="C6" s="69"/>
      <c r="D6" s="411"/>
      <c r="E6" s="413"/>
      <c r="F6" s="413"/>
      <c r="G6" s="413"/>
      <c r="H6" s="413"/>
      <c r="I6" s="413"/>
      <c r="J6" s="413"/>
      <c r="K6" s="413"/>
      <c r="L6" s="413"/>
      <c r="M6" s="413"/>
      <c r="N6" s="413"/>
      <c r="O6" s="413"/>
      <c r="P6" s="413"/>
      <c r="Q6" s="413"/>
      <c r="R6" s="413"/>
      <c r="S6" s="413"/>
      <c r="T6" s="413"/>
      <c r="U6" s="413"/>
      <c r="V6" s="413"/>
      <c r="W6" s="413"/>
      <c r="X6" s="413"/>
      <c r="Y6" s="413"/>
      <c r="Z6" s="413"/>
      <c r="AA6" s="413"/>
      <c r="AB6" s="413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74"/>
      <c r="AN6" s="74"/>
    </row>
    <row r="7" spans="1:40">
      <c r="A7" s="68"/>
      <c r="B7" s="69"/>
      <c r="C7" s="69"/>
      <c r="D7" s="73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68"/>
      <c r="AD7" s="68"/>
      <c r="AE7" s="68"/>
      <c r="AF7" s="68"/>
      <c r="AG7" s="68"/>
      <c r="AH7" s="419" t="s">
        <v>121</v>
      </c>
      <c r="AI7" s="419"/>
      <c r="AJ7" s="419"/>
      <c r="AK7" s="419"/>
      <c r="AL7" s="419"/>
      <c r="AM7" s="419"/>
      <c r="AN7" s="69"/>
    </row>
    <row r="8" spans="1:40" ht="21.75" customHeight="1">
      <c r="A8" s="68"/>
      <c r="B8" s="69"/>
      <c r="C8" s="69"/>
      <c r="D8" s="70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</row>
    <row r="9" spans="1:40" s="1" customFormat="1" ht="22.5" customHeight="1">
      <c r="A9" s="420" t="s">
        <v>0</v>
      </c>
      <c r="B9" s="422" t="s">
        <v>6</v>
      </c>
      <c r="C9" s="422" t="s">
        <v>70</v>
      </c>
      <c r="D9" s="423" t="s">
        <v>57</v>
      </c>
      <c r="E9" s="424" t="s">
        <v>137</v>
      </c>
      <c r="F9" s="424"/>
      <c r="G9" s="424"/>
      <c r="H9" s="424"/>
      <c r="I9" s="424"/>
      <c r="J9" s="424"/>
      <c r="K9" s="424"/>
      <c r="L9" s="424"/>
      <c r="M9" s="424"/>
      <c r="N9" s="424"/>
      <c r="O9" s="424"/>
      <c r="P9" s="424"/>
      <c r="Q9" s="424"/>
      <c r="R9" s="424"/>
      <c r="S9" s="424"/>
      <c r="T9" s="424"/>
      <c r="U9" s="424"/>
      <c r="V9" s="424"/>
      <c r="W9" s="424"/>
      <c r="X9" s="424"/>
      <c r="Y9" s="424"/>
      <c r="Z9" s="424"/>
      <c r="AA9" s="424"/>
      <c r="AB9" s="424"/>
      <c r="AC9" s="424"/>
      <c r="AD9" s="424"/>
      <c r="AE9" s="424"/>
      <c r="AF9" s="424"/>
      <c r="AG9" s="424"/>
      <c r="AH9" s="424"/>
      <c r="AI9" s="424"/>
      <c r="AJ9" s="408" t="s">
        <v>55</v>
      </c>
      <c r="AK9" s="409"/>
      <c r="AL9" s="118" t="s">
        <v>56</v>
      </c>
      <c r="AM9" s="414" t="s">
        <v>80</v>
      </c>
      <c r="AN9" s="415"/>
    </row>
    <row r="10" spans="1:40" s="2" customFormat="1" ht="23.25" thickBot="1">
      <c r="A10" s="421"/>
      <c r="B10" s="422"/>
      <c r="C10" s="422"/>
      <c r="D10" s="423"/>
      <c r="E10" s="78">
        <v>1</v>
      </c>
      <c r="F10" s="119">
        <v>2</v>
      </c>
      <c r="G10" s="119">
        <v>3</v>
      </c>
      <c r="H10" s="135">
        <v>4</v>
      </c>
      <c r="I10" s="135">
        <v>5</v>
      </c>
      <c r="J10" s="135">
        <v>6</v>
      </c>
      <c r="K10" s="135">
        <v>7</v>
      </c>
      <c r="L10" s="135">
        <v>8</v>
      </c>
      <c r="M10" s="119">
        <v>9</v>
      </c>
      <c r="N10" s="119">
        <v>10</v>
      </c>
      <c r="O10" s="135">
        <v>11</v>
      </c>
      <c r="P10" s="135">
        <v>12</v>
      </c>
      <c r="Q10" s="135">
        <v>13</v>
      </c>
      <c r="R10" s="135">
        <v>14</v>
      </c>
      <c r="S10" s="135">
        <v>15</v>
      </c>
      <c r="T10" s="119">
        <v>16</v>
      </c>
      <c r="U10" s="119">
        <v>17</v>
      </c>
      <c r="V10" s="135">
        <v>18</v>
      </c>
      <c r="W10" s="135">
        <v>19</v>
      </c>
      <c r="X10" s="135">
        <v>20</v>
      </c>
      <c r="Y10" s="135">
        <v>21</v>
      </c>
      <c r="Z10" s="135">
        <v>22</v>
      </c>
      <c r="AA10" s="119">
        <v>23</v>
      </c>
      <c r="AB10" s="119">
        <v>24</v>
      </c>
      <c r="AC10" s="135">
        <v>25</v>
      </c>
      <c r="AD10" s="135">
        <v>26</v>
      </c>
      <c r="AE10" s="135">
        <v>27</v>
      </c>
      <c r="AF10" s="135">
        <v>28</v>
      </c>
      <c r="AG10" s="135">
        <v>29</v>
      </c>
      <c r="AH10" s="119">
        <v>30</v>
      </c>
      <c r="AI10" s="119">
        <v>31</v>
      </c>
      <c r="AJ10" s="76" t="s">
        <v>31</v>
      </c>
      <c r="AK10" s="77" t="s">
        <v>30</v>
      </c>
      <c r="AL10" s="76" t="s">
        <v>31</v>
      </c>
      <c r="AM10" s="79" t="s">
        <v>35</v>
      </c>
      <c r="AN10" s="79" t="s">
        <v>36</v>
      </c>
    </row>
    <row r="11" spans="1:40" s="20" customFormat="1" ht="15" customHeight="1" thickBot="1">
      <c r="A11" s="82">
        <v>1</v>
      </c>
      <c r="B11" s="168" t="s">
        <v>92</v>
      </c>
      <c r="C11" s="169" t="s">
        <v>93</v>
      </c>
      <c r="D11" s="170" t="s">
        <v>94</v>
      </c>
      <c r="E11" s="255" t="s">
        <v>1</v>
      </c>
      <c r="F11" s="81" t="s">
        <v>2</v>
      </c>
      <c r="G11" s="81" t="s">
        <v>2</v>
      </c>
      <c r="H11" s="81" t="s">
        <v>2</v>
      </c>
      <c r="I11" s="81" t="s">
        <v>3</v>
      </c>
      <c r="J11" s="199" t="s">
        <v>1</v>
      </c>
      <c r="K11" s="81" t="s">
        <v>2</v>
      </c>
      <c r="L11" s="81" t="s">
        <v>2</v>
      </c>
      <c r="M11" s="81" t="s">
        <v>107</v>
      </c>
      <c r="N11" s="199" t="s">
        <v>1</v>
      </c>
      <c r="O11" s="199" t="s">
        <v>1</v>
      </c>
      <c r="P11" s="81" t="s">
        <v>2</v>
      </c>
      <c r="Q11" s="81" t="s">
        <v>2</v>
      </c>
      <c r="R11" s="81" t="s">
        <v>2</v>
      </c>
      <c r="S11" s="81" t="s">
        <v>108</v>
      </c>
      <c r="T11" s="199" t="s">
        <v>1</v>
      </c>
      <c r="U11" s="199" t="s">
        <v>1</v>
      </c>
      <c r="V11" s="81" t="s">
        <v>108</v>
      </c>
      <c r="W11" s="81" t="s">
        <v>2</v>
      </c>
      <c r="X11" s="81" t="s">
        <v>2</v>
      </c>
      <c r="Y11" s="81" t="s">
        <v>2</v>
      </c>
      <c r="Z11" s="81" t="s">
        <v>2</v>
      </c>
      <c r="AA11" s="199" t="s">
        <v>1</v>
      </c>
      <c r="AB11" s="81" t="s">
        <v>2</v>
      </c>
      <c r="AC11" s="81" t="s">
        <v>125</v>
      </c>
      <c r="AD11" s="81" t="s">
        <v>125</v>
      </c>
      <c r="AE11" s="258" t="s">
        <v>1</v>
      </c>
      <c r="AF11" s="81" t="s">
        <v>2</v>
      </c>
      <c r="AG11" s="81" t="s">
        <v>2</v>
      </c>
      <c r="AH11" s="199" t="s">
        <v>1</v>
      </c>
      <c r="AI11" s="199" t="s">
        <v>1</v>
      </c>
      <c r="AJ11" s="82">
        <f t="shared" ref="AJ11:AJ21" si="0">COUNTIF(E11:AI11,$B$33)</f>
        <v>10</v>
      </c>
      <c r="AK11" s="83">
        <f>31-AJ11</f>
        <v>21</v>
      </c>
      <c r="AL11" s="207" t="e">
        <f>'Произв календарь'!$D$19-AJ11+ноябрь!AL11</f>
        <v>#REF!</v>
      </c>
      <c r="AM11" s="85"/>
      <c r="AN11" s="85"/>
    </row>
    <row r="12" spans="1:40" s="20" customFormat="1" ht="15.75" thickBot="1">
      <c r="A12" s="82">
        <v>2</v>
      </c>
      <c r="B12" s="171">
        <v>8928</v>
      </c>
      <c r="C12" s="172" t="s">
        <v>95</v>
      </c>
      <c r="D12" s="173" t="s">
        <v>96</v>
      </c>
      <c r="E12" s="81" t="s">
        <v>2</v>
      </c>
      <c r="F12" s="199" t="s">
        <v>1</v>
      </c>
      <c r="G12" s="81" t="s">
        <v>2</v>
      </c>
      <c r="H12" s="81" t="s">
        <v>107</v>
      </c>
      <c r="I12" s="199" t="s">
        <v>1</v>
      </c>
      <c r="J12" s="81" t="s">
        <v>2</v>
      </c>
      <c r="K12" s="81" t="s">
        <v>2</v>
      </c>
      <c r="L12" s="199" t="s">
        <v>1</v>
      </c>
      <c r="M12" s="199" t="s">
        <v>1</v>
      </c>
      <c r="N12" s="81" t="s">
        <v>2</v>
      </c>
      <c r="O12" s="81" t="s">
        <v>2</v>
      </c>
      <c r="P12" s="81" t="s">
        <v>2</v>
      </c>
      <c r="Q12" s="199" t="s">
        <v>1</v>
      </c>
      <c r="R12" s="81" t="s">
        <v>2</v>
      </c>
      <c r="S12" s="81" t="s">
        <v>2</v>
      </c>
      <c r="T12" s="199" t="s">
        <v>1</v>
      </c>
      <c r="U12" s="199" t="s">
        <v>1</v>
      </c>
      <c r="V12" s="81" t="s">
        <v>2</v>
      </c>
      <c r="W12" s="81" t="s">
        <v>2</v>
      </c>
      <c r="X12" s="81" t="s">
        <v>2</v>
      </c>
      <c r="Y12" s="81" t="s">
        <v>2</v>
      </c>
      <c r="Z12" s="199" t="s">
        <v>1</v>
      </c>
      <c r="AA12" s="199" t="s">
        <v>1</v>
      </c>
      <c r="AB12" s="81" t="s">
        <v>2</v>
      </c>
      <c r="AC12" s="81" t="s">
        <v>2</v>
      </c>
      <c r="AD12" s="81" t="s">
        <v>2</v>
      </c>
      <c r="AE12" s="81" t="s">
        <v>2</v>
      </c>
      <c r="AF12" s="258" t="s">
        <v>1</v>
      </c>
      <c r="AG12" s="258" t="s">
        <v>1</v>
      </c>
      <c r="AH12" s="81" t="s">
        <v>2</v>
      </c>
      <c r="AI12" s="81" t="s">
        <v>2</v>
      </c>
      <c r="AJ12" s="82">
        <f t="shared" si="0"/>
        <v>11</v>
      </c>
      <c r="AK12" s="83">
        <f t="shared" ref="AK12:AK21" si="1">31-AJ12</f>
        <v>20</v>
      </c>
      <c r="AL12" s="207" t="e">
        <f>'Произв календарь'!$D$19-AJ12+ноябрь!AL12</f>
        <v>#REF!</v>
      </c>
      <c r="AM12" s="85"/>
      <c r="AN12" s="85"/>
    </row>
    <row r="13" spans="1:40" s="20" customFormat="1" ht="15.75" thickBot="1">
      <c r="A13" s="82">
        <v>3</v>
      </c>
      <c r="B13" s="174">
        <v>11439</v>
      </c>
      <c r="C13" s="172" t="s">
        <v>95</v>
      </c>
      <c r="D13" s="175" t="s">
        <v>97</v>
      </c>
      <c r="E13" s="255" t="s">
        <v>1</v>
      </c>
      <c r="F13" s="194" t="s">
        <v>3</v>
      </c>
      <c r="G13" s="194" t="s">
        <v>3</v>
      </c>
      <c r="H13" s="194" t="s">
        <v>3</v>
      </c>
      <c r="I13" s="194" t="s">
        <v>3</v>
      </c>
      <c r="J13" s="199" t="s">
        <v>1</v>
      </c>
      <c r="K13" s="199" t="s">
        <v>1</v>
      </c>
      <c r="L13" s="81" t="s">
        <v>2</v>
      </c>
      <c r="M13" s="199" t="s">
        <v>1</v>
      </c>
      <c r="N13" s="199" t="s">
        <v>1</v>
      </c>
      <c r="O13" s="199" t="s">
        <v>1</v>
      </c>
      <c r="P13" s="199" t="s">
        <v>1</v>
      </c>
      <c r="Q13" s="81" t="s">
        <v>2</v>
      </c>
      <c r="R13" s="81" t="s">
        <v>2</v>
      </c>
      <c r="S13" s="81" t="s">
        <v>2</v>
      </c>
      <c r="T13" s="194" t="s">
        <v>3</v>
      </c>
      <c r="U13" s="199" t="s">
        <v>1</v>
      </c>
      <c r="V13" s="199" t="s">
        <v>1</v>
      </c>
      <c r="W13" s="81" t="s">
        <v>2</v>
      </c>
      <c r="X13" s="81" t="s">
        <v>2</v>
      </c>
      <c r="Y13" s="199" t="s">
        <v>1</v>
      </c>
      <c r="Z13" s="81" t="s">
        <v>2</v>
      </c>
      <c r="AA13" s="81" t="s">
        <v>2</v>
      </c>
      <c r="AB13" s="199" t="s">
        <v>1</v>
      </c>
      <c r="AC13" s="199" t="s">
        <v>1</v>
      </c>
      <c r="AD13" s="81" t="s">
        <v>2</v>
      </c>
      <c r="AE13" s="199" t="s">
        <v>1</v>
      </c>
      <c r="AF13" s="81" t="s">
        <v>3</v>
      </c>
      <c r="AG13" s="81" t="s">
        <v>3</v>
      </c>
      <c r="AH13" s="81" t="s">
        <v>3</v>
      </c>
      <c r="AI13" s="81" t="s">
        <v>3</v>
      </c>
      <c r="AJ13" s="82">
        <f t="shared" si="0"/>
        <v>13</v>
      </c>
      <c r="AK13" s="83">
        <f t="shared" si="1"/>
        <v>18</v>
      </c>
      <c r="AL13" s="207">
        <f>'Произв календарь'!$D$19-AJ13+ноябрь!AL13</f>
        <v>-2</v>
      </c>
      <c r="AM13" s="85"/>
      <c r="AN13" s="85"/>
    </row>
    <row r="14" spans="1:40" s="20" customFormat="1" ht="15.75" thickBot="1">
      <c r="A14" s="66">
        <v>4</v>
      </c>
      <c r="B14" s="176">
        <v>5810</v>
      </c>
      <c r="C14" s="177" t="s">
        <v>98</v>
      </c>
      <c r="D14" s="178" t="s">
        <v>99</v>
      </c>
      <c r="E14" s="258" t="s">
        <v>1</v>
      </c>
      <c r="F14" s="199" t="s">
        <v>1</v>
      </c>
      <c r="G14" s="195" t="s">
        <v>68</v>
      </c>
      <c r="H14" s="195" t="s">
        <v>68</v>
      </c>
      <c r="I14" s="81" t="s">
        <v>2</v>
      </c>
      <c r="J14" s="208" t="s">
        <v>1</v>
      </c>
      <c r="K14" s="81" t="s">
        <v>2</v>
      </c>
      <c r="L14" s="195" t="s">
        <v>69</v>
      </c>
      <c r="M14" s="199" t="s">
        <v>1</v>
      </c>
      <c r="N14" s="199" t="s">
        <v>1</v>
      </c>
      <c r="O14" s="81" t="s">
        <v>2</v>
      </c>
      <c r="P14" s="81" t="s">
        <v>2</v>
      </c>
      <c r="Q14" s="81" t="s">
        <v>2</v>
      </c>
      <c r="R14" s="199" t="s">
        <v>1</v>
      </c>
      <c r="S14" s="195" t="s">
        <v>68</v>
      </c>
      <c r="T14" s="195" t="s">
        <v>69</v>
      </c>
      <c r="U14" s="199" t="s">
        <v>1</v>
      </c>
      <c r="V14" s="81" t="s">
        <v>2</v>
      </c>
      <c r="W14" s="81" t="s">
        <v>2</v>
      </c>
      <c r="X14" s="81" t="s">
        <v>2</v>
      </c>
      <c r="Y14" s="81" t="s">
        <v>2</v>
      </c>
      <c r="Z14" s="199" t="s">
        <v>1</v>
      </c>
      <c r="AA14" s="81" t="s">
        <v>2</v>
      </c>
      <c r="AB14" s="195" t="s">
        <v>69</v>
      </c>
      <c r="AC14" s="199" t="s">
        <v>1</v>
      </c>
      <c r="AD14" s="81" t="s">
        <v>2</v>
      </c>
      <c r="AE14" s="81" t="s">
        <v>2</v>
      </c>
      <c r="AF14" s="81" t="s">
        <v>2</v>
      </c>
      <c r="AG14" s="199" t="s">
        <v>1</v>
      </c>
      <c r="AH14" s="199" t="s">
        <v>1</v>
      </c>
      <c r="AI14" s="199" t="s">
        <v>1</v>
      </c>
      <c r="AJ14" s="82">
        <f t="shared" si="0"/>
        <v>12</v>
      </c>
      <c r="AK14" s="83">
        <f t="shared" si="1"/>
        <v>19</v>
      </c>
      <c r="AL14" s="207">
        <f>'Произв календарь'!$D$19-AJ14+ноябрь!AL14</f>
        <v>-2</v>
      </c>
      <c r="AM14" s="88"/>
      <c r="AN14" s="88"/>
    </row>
    <row r="15" spans="1:40" s="20" customFormat="1" ht="15.75" thickBot="1">
      <c r="A15" s="66">
        <v>5</v>
      </c>
      <c r="B15" s="179" t="s">
        <v>100</v>
      </c>
      <c r="C15" s="177" t="s">
        <v>98</v>
      </c>
      <c r="D15" s="180" t="s">
        <v>101</v>
      </c>
      <c r="E15" s="129" t="s">
        <v>119</v>
      </c>
      <c r="F15" s="81" t="s">
        <v>2</v>
      </c>
      <c r="G15" s="199" t="s">
        <v>1</v>
      </c>
      <c r="H15" s="81" t="s">
        <v>2</v>
      </c>
      <c r="I15" s="81" t="s">
        <v>2</v>
      </c>
      <c r="J15" s="199" t="s">
        <v>1</v>
      </c>
      <c r="K15" s="81" t="s">
        <v>2</v>
      </c>
      <c r="L15" s="81" t="s">
        <v>2</v>
      </c>
      <c r="M15" s="81" t="s">
        <v>2</v>
      </c>
      <c r="N15" s="199" t="s">
        <v>1</v>
      </c>
      <c r="O15" s="81" t="s">
        <v>2</v>
      </c>
      <c r="P15" s="81" t="s">
        <v>2</v>
      </c>
      <c r="Q15" s="199" t="s">
        <v>1</v>
      </c>
      <c r="R15" s="81" t="s">
        <v>2</v>
      </c>
      <c r="S15" s="81" t="s">
        <v>2</v>
      </c>
      <c r="T15" s="199" t="s">
        <v>1</v>
      </c>
      <c r="U15" s="199" t="s">
        <v>1</v>
      </c>
      <c r="V15" s="81" t="s">
        <v>2</v>
      </c>
      <c r="W15" s="199" t="s">
        <v>1</v>
      </c>
      <c r="X15" s="199" t="s">
        <v>1</v>
      </c>
      <c r="Y15" s="199" t="s">
        <v>1</v>
      </c>
      <c r="Z15" s="199" t="s">
        <v>1</v>
      </c>
      <c r="AA15" s="199" t="s">
        <v>1</v>
      </c>
      <c r="AB15" s="199" t="s">
        <v>1</v>
      </c>
      <c r="AC15" s="212" t="s">
        <v>110</v>
      </c>
      <c r="AD15" s="212" t="s">
        <v>110</v>
      </c>
      <c r="AE15" s="212" t="s">
        <v>110</v>
      </c>
      <c r="AF15" s="212" t="s">
        <v>110</v>
      </c>
      <c r="AG15" s="212" t="s">
        <v>110</v>
      </c>
      <c r="AH15" s="199" t="s">
        <v>1</v>
      </c>
      <c r="AI15" s="199" t="s">
        <v>1</v>
      </c>
      <c r="AJ15" s="82">
        <f t="shared" si="0"/>
        <v>14</v>
      </c>
      <c r="AK15" s="83">
        <f t="shared" si="1"/>
        <v>17</v>
      </c>
      <c r="AL15" s="207">
        <f>'Произв календарь'!$D$19-AJ15+ноябрь!AL15</f>
        <v>-1</v>
      </c>
      <c r="AM15" s="88"/>
      <c r="AN15" s="88"/>
    </row>
    <row r="16" spans="1:40" s="20" customFormat="1" ht="15.75" thickBot="1">
      <c r="A16" s="66">
        <v>6</v>
      </c>
      <c r="B16" s="181">
        <v>3283</v>
      </c>
      <c r="C16" s="177" t="s">
        <v>98</v>
      </c>
      <c r="D16" s="180" t="s">
        <v>102</v>
      </c>
      <c r="E16" s="81" t="s">
        <v>2</v>
      </c>
      <c r="F16" s="81" t="s">
        <v>2</v>
      </c>
      <c r="G16" s="258" t="s">
        <v>1</v>
      </c>
      <c r="H16" s="199" t="s">
        <v>1</v>
      </c>
      <c r="I16" s="81" t="s">
        <v>2</v>
      </c>
      <c r="J16" s="81" t="s">
        <v>2</v>
      </c>
      <c r="K16" s="81" t="s">
        <v>2</v>
      </c>
      <c r="L16" s="81" t="s">
        <v>2</v>
      </c>
      <c r="M16" s="81" t="s">
        <v>2</v>
      </c>
      <c r="N16" s="199" t="s">
        <v>1</v>
      </c>
      <c r="O16" s="199" t="s">
        <v>1</v>
      </c>
      <c r="P16" s="81" t="s">
        <v>2</v>
      </c>
      <c r="Q16" s="81" t="s">
        <v>2</v>
      </c>
      <c r="R16" s="81" t="s">
        <v>2</v>
      </c>
      <c r="S16" s="81" t="s">
        <v>2</v>
      </c>
      <c r="T16" s="81" t="s">
        <v>2</v>
      </c>
      <c r="U16" s="199" t="s">
        <v>1</v>
      </c>
      <c r="V16" s="199" t="s">
        <v>1</v>
      </c>
      <c r="W16" s="81" t="s">
        <v>2</v>
      </c>
      <c r="X16" s="81" t="s">
        <v>2</v>
      </c>
      <c r="Y16" s="199" t="s">
        <v>1</v>
      </c>
      <c r="Z16" s="199" t="s">
        <v>1</v>
      </c>
      <c r="AA16" s="199" t="s">
        <v>1</v>
      </c>
      <c r="AB16" s="258" t="s">
        <v>1</v>
      </c>
      <c r="AC16" s="212" t="s">
        <v>110</v>
      </c>
      <c r="AD16" s="212" t="s">
        <v>110</v>
      </c>
      <c r="AE16" s="212" t="s">
        <v>110</v>
      </c>
      <c r="AF16" s="212" t="s">
        <v>110</v>
      </c>
      <c r="AG16" s="212" t="s">
        <v>110</v>
      </c>
      <c r="AH16" s="199" t="s">
        <v>1</v>
      </c>
      <c r="AI16" s="199" t="s">
        <v>1</v>
      </c>
      <c r="AJ16" s="82">
        <f t="shared" si="0"/>
        <v>12</v>
      </c>
      <c r="AK16" s="83">
        <f t="shared" si="1"/>
        <v>19</v>
      </c>
      <c r="AL16" s="207">
        <f>'Произв календарь'!$D$19-AJ16+ноябрь!AL16</f>
        <v>-1</v>
      </c>
      <c r="AM16" s="88"/>
      <c r="AN16" s="88"/>
    </row>
    <row r="17" spans="1:40" s="20" customFormat="1" ht="15.75" thickBot="1">
      <c r="A17" s="66">
        <v>7</v>
      </c>
      <c r="B17" s="182">
        <v>41647</v>
      </c>
      <c r="C17" s="183" t="s">
        <v>98</v>
      </c>
      <c r="D17" s="180" t="s">
        <v>103</v>
      </c>
      <c r="E17" s="258" t="s">
        <v>1</v>
      </c>
      <c r="F17" s="258" t="s">
        <v>1</v>
      </c>
      <c r="G17" s="81" t="s">
        <v>2</v>
      </c>
      <c r="H17" s="81" t="s">
        <v>2</v>
      </c>
      <c r="I17" s="199" t="s">
        <v>1</v>
      </c>
      <c r="J17" s="199" t="s">
        <v>1</v>
      </c>
      <c r="K17" s="195" t="s">
        <v>68</v>
      </c>
      <c r="L17" s="199" t="s">
        <v>1</v>
      </c>
      <c r="M17" s="195" t="s">
        <v>68</v>
      </c>
      <c r="N17" s="199" t="s">
        <v>1</v>
      </c>
      <c r="O17" s="195" t="s">
        <v>68</v>
      </c>
      <c r="P17" s="195" t="s">
        <v>69</v>
      </c>
      <c r="Q17" s="258" t="s">
        <v>1</v>
      </c>
      <c r="R17" s="258" t="s">
        <v>1</v>
      </c>
      <c r="S17" s="195" t="s">
        <v>69</v>
      </c>
      <c r="T17" s="194" t="s">
        <v>3</v>
      </c>
      <c r="U17" s="195" t="s">
        <v>68</v>
      </c>
      <c r="V17" s="199" t="s">
        <v>1</v>
      </c>
      <c r="W17" s="195" t="s">
        <v>68</v>
      </c>
      <c r="X17" s="195" t="s">
        <v>69</v>
      </c>
      <c r="Y17" s="258" t="s">
        <v>1</v>
      </c>
      <c r="Z17" s="81" t="s">
        <v>2</v>
      </c>
      <c r="AA17" s="195" t="s">
        <v>68</v>
      </c>
      <c r="AB17" s="199" t="s">
        <v>1</v>
      </c>
      <c r="AC17" s="199" t="s">
        <v>1</v>
      </c>
      <c r="AD17" s="194" t="s">
        <v>3</v>
      </c>
      <c r="AE17" s="195" t="s">
        <v>68</v>
      </c>
      <c r="AF17" s="195" t="s">
        <v>69</v>
      </c>
      <c r="AG17" s="258" t="s">
        <v>1</v>
      </c>
      <c r="AH17" s="81" t="s">
        <v>2</v>
      </c>
      <c r="AI17" s="81" t="s">
        <v>2</v>
      </c>
      <c r="AJ17" s="82">
        <f t="shared" si="0"/>
        <v>13</v>
      </c>
      <c r="AK17" s="83">
        <f t="shared" si="1"/>
        <v>18</v>
      </c>
      <c r="AL17" s="207">
        <f>'Произв календарь'!$D$19-AJ17+ноябрь!AL17</f>
        <v>-2</v>
      </c>
      <c r="AM17" s="88"/>
      <c r="AN17" s="88"/>
    </row>
    <row r="18" spans="1:40" s="20" customFormat="1" ht="15.75" thickBot="1">
      <c r="A18" s="66">
        <v>8</v>
      </c>
      <c r="B18" s="203"/>
      <c r="C18" s="183" t="s">
        <v>98</v>
      </c>
      <c r="D18" s="204" t="s">
        <v>120</v>
      </c>
      <c r="E18" s="212" t="s">
        <v>110</v>
      </c>
      <c r="F18" s="199" t="s">
        <v>1</v>
      </c>
      <c r="G18" s="199" t="s">
        <v>1</v>
      </c>
      <c r="H18" s="263" t="s">
        <v>110</v>
      </c>
      <c r="I18" s="212" t="s">
        <v>110</v>
      </c>
      <c r="J18" s="212" t="s">
        <v>110</v>
      </c>
      <c r="K18" s="212" t="s">
        <v>110</v>
      </c>
      <c r="L18" s="212" t="s">
        <v>110</v>
      </c>
      <c r="M18" s="258" t="s">
        <v>1</v>
      </c>
      <c r="N18" s="258" t="s">
        <v>1</v>
      </c>
      <c r="O18" s="263" t="s">
        <v>110</v>
      </c>
      <c r="P18" s="263" t="s">
        <v>110</v>
      </c>
      <c r="Q18" s="263" t="s">
        <v>110</v>
      </c>
      <c r="R18" s="263" t="s">
        <v>110</v>
      </c>
      <c r="S18" s="264" t="s">
        <v>1</v>
      </c>
      <c r="T18" s="81" t="s">
        <v>2</v>
      </c>
      <c r="U18" s="81" t="s">
        <v>2</v>
      </c>
      <c r="V18" s="265" t="s">
        <v>1</v>
      </c>
      <c r="W18" s="265" t="s">
        <v>1</v>
      </c>
      <c r="X18" s="258" t="s">
        <v>1</v>
      </c>
      <c r="Y18" s="81" t="s">
        <v>2</v>
      </c>
      <c r="Z18" s="212" t="s">
        <v>110</v>
      </c>
      <c r="AA18" s="212" t="s">
        <v>110</v>
      </c>
      <c r="AB18" s="212" t="s">
        <v>110</v>
      </c>
      <c r="AC18" s="212" t="s">
        <v>110</v>
      </c>
      <c r="AD18" s="212" t="s">
        <v>110</v>
      </c>
      <c r="AE18" s="212" t="s">
        <v>110</v>
      </c>
      <c r="AF18" s="212" t="s">
        <v>110</v>
      </c>
      <c r="AG18" s="81" t="s">
        <v>2</v>
      </c>
      <c r="AH18" s="81" t="s">
        <v>2</v>
      </c>
      <c r="AI18" s="199" t="s">
        <v>1</v>
      </c>
      <c r="AJ18" s="82">
        <f t="shared" si="0"/>
        <v>9</v>
      </c>
      <c r="AK18" s="83">
        <f t="shared" si="1"/>
        <v>22</v>
      </c>
      <c r="AL18" s="207">
        <f>'Произв календарь'!$D$19-AJ18+ноябрь!AL18</f>
        <v>1</v>
      </c>
      <c r="AM18" s="88"/>
      <c r="AN18" s="88"/>
    </row>
    <row r="19" spans="1:40" s="20" customFormat="1" ht="15.75" thickBot="1">
      <c r="A19" s="82">
        <v>10</v>
      </c>
      <c r="B19" s="181">
        <v>5381</v>
      </c>
      <c r="C19" s="177" t="s">
        <v>98</v>
      </c>
      <c r="D19" s="184" t="s">
        <v>104</v>
      </c>
      <c r="E19" s="199" t="s">
        <v>1</v>
      </c>
      <c r="F19" s="194" t="s">
        <v>3</v>
      </c>
      <c r="G19" s="195" t="s">
        <v>69</v>
      </c>
      <c r="H19" s="258" t="s">
        <v>1</v>
      </c>
      <c r="I19" s="267" t="s">
        <v>69</v>
      </c>
      <c r="J19" s="195" t="s">
        <v>69</v>
      </c>
      <c r="K19" s="195" t="s">
        <v>69</v>
      </c>
      <c r="L19" s="258" t="s">
        <v>1</v>
      </c>
      <c r="M19" s="258" t="s">
        <v>1</v>
      </c>
      <c r="N19" s="194" t="s">
        <v>3</v>
      </c>
      <c r="O19" s="195" t="s">
        <v>69</v>
      </c>
      <c r="P19" s="258" t="s">
        <v>1</v>
      </c>
      <c r="Q19" s="258" t="s">
        <v>1</v>
      </c>
      <c r="R19" s="194" t="s">
        <v>3</v>
      </c>
      <c r="S19" s="267" t="s">
        <v>1</v>
      </c>
      <c r="T19" s="267" t="s">
        <v>1</v>
      </c>
      <c r="U19" s="258" t="s">
        <v>1</v>
      </c>
      <c r="V19" s="194" t="s">
        <v>3</v>
      </c>
      <c r="W19" s="195" t="s">
        <v>69</v>
      </c>
      <c r="X19" s="258" t="s">
        <v>1</v>
      </c>
      <c r="Y19" s="258" t="s">
        <v>1</v>
      </c>
      <c r="Z19" s="194" t="s">
        <v>3</v>
      </c>
      <c r="AA19" s="195" t="s">
        <v>69</v>
      </c>
      <c r="AB19" s="258" t="s">
        <v>1</v>
      </c>
      <c r="AC19" s="258" t="s">
        <v>1</v>
      </c>
      <c r="AD19" s="194" t="s">
        <v>3</v>
      </c>
      <c r="AE19" s="195" t="s">
        <v>69</v>
      </c>
      <c r="AF19" s="258" t="s">
        <v>1</v>
      </c>
      <c r="AG19" s="258" t="s">
        <v>1</v>
      </c>
      <c r="AH19" s="194" t="s">
        <v>3</v>
      </c>
      <c r="AI19" s="194" t="s">
        <v>3</v>
      </c>
      <c r="AJ19" s="82">
        <f t="shared" si="0"/>
        <v>15</v>
      </c>
      <c r="AK19" s="83">
        <f t="shared" si="1"/>
        <v>16</v>
      </c>
      <c r="AL19" s="84">
        <f>'Произв календарь'!$D$19</f>
        <v>10</v>
      </c>
      <c r="AM19" s="85"/>
      <c r="AN19" s="85"/>
    </row>
    <row r="20" spans="1:40" s="20" customFormat="1" ht="15.75" thickBot="1">
      <c r="A20" s="82">
        <v>11</v>
      </c>
      <c r="B20" s="181">
        <v>18739</v>
      </c>
      <c r="C20" s="177" t="s">
        <v>98</v>
      </c>
      <c r="D20" s="185" t="s">
        <v>105</v>
      </c>
      <c r="E20" s="194" t="s">
        <v>3</v>
      </c>
      <c r="F20" s="195" t="s">
        <v>69</v>
      </c>
      <c r="G20" s="258" t="s">
        <v>1</v>
      </c>
      <c r="H20" s="258" t="s">
        <v>1</v>
      </c>
      <c r="I20" s="194" t="s">
        <v>3</v>
      </c>
      <c r="J20" s="195" t="s">
        <v>69</v>
      </c>
      <c r="K20" s="199" t="s">
        <v>1</v>
      </c>
      <c r="L20" s="194" t="s">
        <v>3</v>
      </c>
      <c r="M20" s="194" t="s">
        <v>3</v>
      </c>
      <c r="N20" s="195" t="s">
        <v>69</v>
      </c>
      <c r="O20" s="199" t="s">
        <v>1</v>
      </c>
      <c r="P20" s="199" t="s">
        <v>1</v>
      </c>
      <c r="Q20" s="194" t="s">
        <v>3</v>
      </c>
      <c r="R20" s="195" t="s">
        <v>69</v>
      </c>
      <c r="S20" s="257" t="s">
        <v>1</v>
      </c>
      <c r="T20" s="257" t="s">
        <v>1</v>
      </c>
      <c r="U20" s="194" t="s">
        <v>3</v>
      </c>
      <c r="V20" s="195" t="s">
        <v>69</v>
      </c>
      <c r="W20" s="199" t="s">
        <v>1</v>
      </c>
      <c r="X20" s="199" t="s">
        <v>1</v>
      </c>
      <c r="Y20" s="194" t="s">
        <v>3</v>
      </c>
      <c r="Z20" s="195" t="s">
        <v>69</v>
      </c>
      <c r="AA20" s="199" t="s">
        <v>1</v>
      </c>
      <c r="AB20" s="199" t="s">
        <v>1</v>
      </c>
      <c r="AC20" s="194" t="s">
        <v>3</v>
      </c>
      <c r="AD20" s="195" t="s">
        <v>69</v>
      </c>
      <c r="AE20" s="199" t="s">
        <v>1</v>
      </c>
      <c r="AF20" s="199" t="s">
        <v>1</v>
      </c>
      <c r="AG20" s="199" t="s">
        <v>1</v>
      </c>
      <c r="AH20" s="199" t="s">
        <v>1</v>
      </c>
      <c r="AI20" s="199" t="s">
        <v>1</v>
      </c>
      <c r="AJ20" s="82">
        <f t="shared" si="0"/>
        <v>16</v>
      </c>
      <c r="AK20" s="83">
        <f t="shared" si="1"/>
        <v>15</v>
      </c>
      <c r="AL20" s="84">
        <f>'Произв календарь'!$D$19</f>
        <v>10</v>
      </c>
      <c r="AM20" s="85"/>
      <c r="AN20" s="85"/>
    </row>
    <row r="21" spans="1:40" s="20" customFormat="1" ht="15.75" thickBot="1">
      <c r="A21" s="66">
        <v>12</v>
      </c>
      <c r="B21" s="186">
        <v>32359</v>
      </c>
      <c r="C21" s="177" t="s">
        <v>98</v>
      </c>
      <c r="D21" s="187" t="s">
        <v>106</v>
      </c>
      <c r="E21" s="195" t="s">
        <v>69</v>
      </c>
      <c r="F21" s="199" t="s">
        <v>1</v>
      </c>
      <c r="G21" s="199" t="s">
        <v>1</v>
      </c>
      <c r="H21" s="195" t="s">
        <v>69</v>
      </c>
      <c r="I21" s="194" t="s">
        <v>3</v>
      </c>
      <c r="J21" s="199" t="s">
        <v>1</v>
      </c>
      <c r="K21" s="199" t="s">
        <v>1</v>
      </c>
      <c r="L21" s="194" t="s">
        <v>3</v>
      </c>
      <c r="M21" s="195" t="s">
        <v>69</v>
      </c>
      <c r="N21" s="199" t="s">
        <v>1</v>
      </c>
      <c r="O21" s="199" t="s">
        <v>1</v>
      </c>
      <c r="P21" s="194" t="s">
        <v>3</v>
      </c>
      <c r="Q21" s="195" t="s">
        <v>69</v>
      </c>
      <c r="R21" s="199" t="s">
        <v>1</v>
      </c>
      <c r="S21" s="199" t="s">
        <v>1</v>
      </c>
      <c r="T21" s="194" t="s">
        <v>3</v>
      </c>
      <c r="U21" s="195" t="s">
        <v>69</v>
      </c>
      <c r="V21" s="258" t="s">
        <v>1</v>
      </c>
      <c r="W21" s="258" t="s">
        <v>1</v>
      </c>
      <c r="X21" s="194" t="s">
        <v>3</v>
      </c>
      <c r="Y21" s="195" t="s">
        <v>69</v>
      </c>
      <c r="Z21" s="199" t="s">
        <v>1</v>
      </c>
      <c r="AA21" s="199" t="s">
        <v>1</v>
      </c>
      <c r="AB21" s="194" t="s">
        <v>3</v>
      </c>
      <c r="AC21" s="195" t="s">
        <v>69</v>
      </c>
      <c r="AD21" s="199" t="s">
        <v>1</v>
      </c>
      <c r="AE21" s="199" t="s">
        <v>1</v>
      </c>
      <c r="AF21" s="194" t="s">
        <v>3</v>
      </c>
      <c r="AG21" s="195" t="s">
        <v>69</v>
      </c>
      <c r="AH21" s="195" t="s">
        <v>69</v>
      </c>
      <c r="AI21" s="199" t="s">
        <v>1</v>
      </c>
      <c r="AJ21" s="82">
        <f t="shared" si="0"/>
        <v>15</v>
      </c>
      <c r="AK21" s="83">
        <f t="shared" si="1"/>
        <v>16</v>
      </c>
      <c r="AL21" s="84">
        <f>'Произв календарь'!$D$19</f>
        <v>10</v>
      </c>
      <c r="AM21" s="88"/>
      <c r="AN21" s="88"/>
    </row>
    <row r="22" spans="1:40" s="20" customFormat="1">
      <c r="A22" s="63"/>
      <c r="B22" s="89"/>
      <c r="C22" s="89"/>
      <c r="D22" s="90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2"/>
      <c r="AJ22" s="63"/>
      <c r="AK22" s="93"/>
      <c r="AL22" s="93"/>
      <c r="AM22" s="94"/>
      <c r="AN22" s="94"/>
    </row>
    <row r="23" spans="1:40" s="20" customFormat="1" ht="27" customHeight="1">
      <c r="A23" s="61"/>
      <c r="B23" s="69"/>
      <c r="C23" s="69"/>
      <c r="D23" s="95" t="s">
        <v>50</v>
      </c>
      <c r="E23" s="433"/>
      <c r="F23" s="433"/>
      <c r="G23" s="433"/>
      <c r="H23" s="433"/>
      <c r="I23" s="433"/>
      <c r="J23" s="433"/>
      <c r="K23" s="433"/>
      <c r="L23" s="122"/>
      <c r="M23" s="122"/>
      <c r="N23" s="122"/>
      <c r="O23" s="123"/>
      <c r="P23" s="123"/>
      <c r="Q23" s="123"/>
      <c r="R23" s="123"/>
      <c r="S23" s="123"/>
      <c r="T23" s="122"/>
      <c r="U23" s="122"/>
      <c r="V23" s="437"/>
      <c r="W23" s="437"/>
      <c r="X23" s="437"/>
      <c r="Y23" s="437"/>
      <c r="Z23" s="437"/>
      <c r="AA23" s="437"/>
      <c r="AB23" s="124"/>
      <c r="AC23" s="124"/>
      <c r="AD23" s="124"/>
      <c r="AE23" s="435"/>
      <c r="AF23" s="436"/>
      <c r="AG23" s="436"/>
      <c r="AH23" s="436"/>
      <c r="AI23" s="63"/>
      <c r="AJ23" s="63"/>
      <c r="AK23" s="93"/>
      <c r="AL23" s="93"/>
      <c r="AM23" s="67"/>
      <c r="AN23" s="67"/>
    </row>
    <row r="24" spans="1:40" s="20" customFormat="1">
      <c r="A24" s="98"/>
      <c r="B24" s="99"/>
      <c r="C24" s="99"/>
      <c r="D24" s="98"/>
      <c r="E24" s="434" t="s">
        <v>47</v>
      </c>
      <c r="F24" s="434"/>
      <c r="G24" s="434"/>
      <c r="H24" s="434"/>
      <c r="I24" s="434"/>
      <c r="J24" s="434"/>
      <c r="K24" s="434"/>
      <c r="L24" s="125"/>
      <c r="M24" s="125"/>
      <c r="N24" s="125"/>
      <c r="O24" s="434" t="s">
        <v>45</v>
      </c>
      <c r="P24" s="434"/>
      <c r="Q24" s="434"/>
      <c r="R24" s="434"/>
      <c r="S24" s="434"/>
      <c r="T24" s="125"/>
      <c r="U24" s="125"/>
      <c r="V24" s="438" t="s">
        <v>51</v>
      </c>
      <c r="W24" s="438"/>
      <c r="X24" s="438"/>
      <c r="Y24" s="438"/>
      <c r="Z24" s="438"/>
      <c r="AA24" s="438"/>
      <c r="AB24" s="125"/>
      <c r="AC24" s="125"/>
      <c r="AD24" s="125"/>
      <c r="AE24" s="434" t="s">
        <v>52</v>
      </c>
      <c r="AF24" s="434"/>
      <c r="AG24" s="434"/>
      <c r="AH24" s="434"/>
      <c r="AI24" s="98"/>
      <c r="AJ24" s="98"/>
      <c r="AK24" s="100"/>
      <c r="AL24" s="100"/>
      <c r="AM24" s="98"/>
      <c r="AN24" s="98"/>
    </row>
    <row r="25" spans="1:40" s="20" customFormat="1">
      <c r="A25" s="61"/>
      <c r="B25" s="101" t="s">
        <v>53</v>
      </c>
      <c r="C25" s="101"/>
      <c r="D25" s="62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63"/>
      <c r="AJ25" s="63"/>
      <c r="AK25" s="100"/>
      <c r="AL25" s="93"/>
      <c r="AM25" s="67"/>
      <c r="AN25" s="67"/>
    </row>
    <row r="26" spans="1:40" s="20" customFormat="1" ht="33" customHeight="1">
      <c r="A26" s="64"/>
      <c r="B26" s="102" t="s">
        <v>54</v>
      </c>
      <c r="C26" s="102"/>
      <c r="D26" s="103" t="s">
        <v>91</v>
      </c>
      <c r="E26" s="104">
        <v>1</v>
      </c>
      <c r="F26" s="120">
        <v>2</v>
      </c>
      <c r="G26" s="120">
        <v>3</v>
      </c>
      <c r="H26" s="136">
        <v>4</v>
      </c>
      <c r="I26" s="136">
        <v>5</v>
      </c>
      <c r="J26" s="136">
        <v>6</v>
      </c>
      <c r="K26" s="136">
        <v>7</v>
      </c>
      <c r="L26" s="136">
        <v>8</v>
      </c>
      <c r="M26" s="120">
        <v>9</v>
      </c>
      <c r="N26" s="120">
        <v>10</v>
      </c>
      <c r="O26" s="136">
        <v>11</v>
      </c>
      <c r="P26" s="136">
        <v>12</v>
      </c>
      <c r="Q26" s="136">
        <v>13</v>
      </c>
      <c r="R26" s="136">
        <v>14</v>
      </c>
      <c r="S26" s="136">
        <v>15</v>
      </c>
      <c r="T26" s="120">
        <v>16</v>
      </c>
      <c r="U26" s="120">
        <v>17</v>
      </c>
      <c r="V26" s="136">
        <v>18</v>
      </c>
      <c r="W26" s="136">
        <v>19</v>
      </c>
      <c r="X26" s="136">
        <v>20</v>
      </c>
      <c r="Y26" s="136">
        <v>21</v>
      </c>
      <c r="Z26" s="136">
        <v>22</v>
      </c>
      <c r="AA26" s="120">
        <v>23</v>
      </c>
      <c r="AB26" s="120">
        <v>24</v>
      </c>
      <c r="AC26" s="136">
        <v>25</v>
      </c>
      <c r="AD26" s="136">
        <v>26</v>
      </c>
      <c r="AE26" s="136">
        <v>27</v>
      </c>
      <c r="AF26" s="136">
        <v>28</v>
      </c>
      <c r="AG26" s="136">
        <v>29</v>
      </c>
      <c r="AH26" s="120">
        <v>30</v>
      </c>
      <c r="AI26" s="120">
        <v>31</v>
      </c>
      <c r="AJ26" s="67"/>
      <c r="AK26" s="67"/>
      <c r="AL26" s="67"/>
      <c r="AM26" s="68"/>
      <c r="AN26" s="68"/>
    </row>
    <row r="27" spans="1:40" ht="15" customHeight="1">
      <c r="A27" s="105"/>
      <c r="B27" s="106" t="s">
        <v>2</v>
      </c>
      <c r="C27" s="106"/>
      <c r="D27" s="107" t="s">
        <v>71</v>
      </c>
      <c r="E27" s="108">
        <f t="shared" ref="E27:N35" si="2">COUNTIF(E$11:E$21,$B27)</f>
        <v>2</v>
      </c>
      <c r="F27" s="121">
        <f t="shared" si="2"/>
        <v>3</v>
      </c>
      <c r="G27" s="121">
        <f t="shared" si="2"/>
        <v>3</v>
      </c>
      <c r="H27" s="137">
        <f t="shared" si="2"/>
        <v>3</v>
      </c>
      <c r="I27" s="137">
        <f t="shared" si="2"/>
        <v>3</v>
      </c>
      <c r="J27" s="137">
        <f t="shared" si="2"/>
        <v>2</v>
      </c>
      <c r="K27" s="137">
        <f t="shared" si="2"/>
        <v>5</v>
      </c>
      <c r="L27" s="137">
        <f t="shared" si="2"/>
        <v>4</v>
      </c>
      <c r="M27" s="121">
        <f t="shared" si="2"/>
        <v>2</v>
      </c>
      <c r="N27" s="121">
        <f t="shared" si="2"/>
        <v>1</v>
      </c>
      <c r="O27" s="137">
        <f t="shared" ref="O27:X35" si="3">COUNTIF(O$11:O$21,$B27)</f>
        <v>3</v>
      </c>
      <c r="P27" s="137">
        <f t="shared" si="3"/>
        <v>5</v>
      </c>
      <c r="Q27" s="137">
        <f t="shared" si="3"/>
        <v>4</v>
      </c>
      <c r="R27" s="137">
        <f t="shared" si="3"/>
        <v>5</v>
      </c>
      <c r="S27" s="137">
        <f t="shared" si="3"/>
        <v>4</v>
      </c>
      <c r="T27" s="121">
        <f t="shared" si="3"/>
        <v>2</v>
      </c>
      <c r="U27" s="121">
        <f t="shared" si="3"/>
        <v>1</v>
      </c>
      <c r="V27" s="137">
        <f t="shared" si="3"/>
        <v>3</v>
      </c>
      <c r="W27" s="137">
        <f t="shared" si="3"/>
        <v>5</v>
      </c>
      <c r="X27" s="137">
        <f t="shared" si="3"/>
        <v>5</v>
      </c>
      <c r="Y27" s="137">
        <f t="shared" ref="Y27:AI35" si="4">COUNTIF(Y$11:Y$21,$B27)</f>
        <v>4</v>
      </c>
      <c r="Z27" s="137">
        <f t="shared" si="4"/>
        <v>3</v>
      </c>
      <c r="AA27" s="121">
        <f t="shared" si="4"/>
        <v>2</v>
      </c>
      <c r="AB27" s="121">
        <f t="shared" si="4"/>
        <v>2</v>
      </c>
      <c r="AC27" s="137">
        <f t="shared" si="4"/>
        <v>1</v>
      </c>
      <c r="AD27" s="137">
        <f t="shared" si="4"/>
        <v>3</v>
      </c>
      <c r="AE27" s="137">
        <f t="shared" si="4"/>
        <v>2</v>
      </c>
      <c r="AF27" s="137">
        <f t="shared" si="4"/>
        <v>2</v>
      </c>
      <c r="AG27" s="137">
        <f t="shared" si="4"/>
        <v>2</v>
      </c>
      <c r="AH27" s="121">
        <f t="shared" si="4"/>
        <v>3</v>
      </c>
      <c r="AI27" s="121">
        <f t="shared" si="4"/>
        <v>2</v>
      </c>
      <c r="AJ27" s="109"/>
      <c r="AK27" s="109"/>
      <c r="AL27" s="109"/>
      <c r="AM27" s="71" t="s">
        <v>72</v>
      </c>
      <c r="AN27" s="71"/>
    </row>
    <row r="28" spans="1:40" ht="15" customHeight="1">
      <c r="A28" s="105"/>
      <c r="B28" s="106" t="s">
        <v>81</v>
      </c>
      <c r="C28" s="106"/>
      <c r="D28" s="107" t="s">
        <v>82</v>
      </c>
      <c r="E28" s="108">
        <f t="shared" si="2"/>
        <v>0</v>
      </c>
      <c r="F28" s="121">
        <f t="shared" si="2"/>
        <v>0</v>
      </c>
      <c r="G28" s="121">
        <f t="shared" si="2"/>
        <v>0</v>
      </c>
      <c r="H28" s="137">
        <f t="shared" si="2"/>
        <v>0</v>
      </c>
      <c r="I28" s="137">
        <f t="shared" si="2"/>
        <v>0</v>
      </c>
      <c r="J28" s="137">
        <f t="shared" si="2"/>
        <v>0</v>
      </c>
      <c r="K28" s="137">
        <f t="shared" si="2"/>
        <v>0</v>
      </c>
      <c r="L28" s="137">
        <f t="shared" si="2"/>
        <v>0</v>
      </c>
      <c r="M28" s="121">
        <f t="shared" si="2"/>
        <v>0</v>
      </c>
      <c r="N28" s="121">
        <f t="shared" si="2"/>
        <v>0</v>
      </c>
      <c r="O28" s="137">
        <f t="shared" si="3"/>
        <v>0</v>
      </c>
      <c r="P28" s="137">
        <f t="shared" si="3"/>
        <v>0</v>
      </c>
      <c r="Q28" s="137">
        <f t="shared" si="3"/>
        <v>0</v>
      </c>
      <c r="R28" s="137">
        <f t="shared" si="3"/>
        <v>0</v>
      </c>
      <c r="S28" s="137">
        <f t="shared" si="3"/>
        <v>0</v>
      </c>
      <c r="T28" s="121">
        <f t="shared" si="3"/>
        <v>0</v>
      </c>
      <c r="U28" s="121">
        <f t="shared" si="3"/>
        <v>0</v>
      </c>
      <c r="V28" s="137">
        <f t="shared" si="3"/>
        <v>0</v>
      </c>
      <c r="W28" s="137">
        <f t="shared" si="3"/>
        <v>0</v>
      </c>
      <c r="X28" s="137">
        <f t="shared" si="3"/>
        <v>0</v>
      </c>
      <c r="Y28" s="137">
        <f t="shared" si="4"/>
        <v>0</v>
      </c>
      <c r="Z28" s="137">
        <f t="shared" si="4"/>
        <v>0</v>
      </c>
      <c r="AA28" s="121">
        <f t="shared" si="4"/>
        <v>0</v>
      </c>
      <c r="AB28" s="121">
        <f t="shared" si="4"/>
        <v>0</v>
      </c>
      <c r="AC28" s="137">
        <f t="shared" si="4"/>
        <v>0</v>
      </c>
      <c r="AD28" s="137">
        <f t="shared" si="4"/>
        <v>0</v>
      </c>
      <c r="AE28" s="137">
        <f t="shared" si="4"/>
        <v>0</v>
      </c>
      <c r="AF28" s="137">
        <f t="shared" si="4"/>
        <v>0</v>
      </c>
      <c r="AG28" s="137">
        <f t="shared" si="4"/>
        <v>0</v>
      </c>
      <c r="AH28" s="121">
        <f t="shared" si="4"/>
        <v>0</v>
      </c>
      <c r="AI28" s="121">
        <f t="shared" si="4"/>
        <v>0</v>
      </c>
      <c r="AJ28" s="109"/>
      <c r="AK28" s="109"/>
      <c r="AL28" s="109"/>
      <c r="AM28" s="261" t="e">
        <f>'Произв календарь'!$C$19-AJ11+октябрь!AL11</f>
        <v>#REF!</v>
      </c>
      <c r="AN28" s="71"/>
    </row>
    <row r="29" spans="1:40" ht="15" customHeight="1">
      <c r="A29" s="105"/>
      <c r="B29" s="106" t="s">
        <v>3</v>
      </c>
      <c r="C29" s="106"/>
      <c r="D29" s="107" t="s">
        <v>73</v>
      </c>
      <c r="E29" s="108">
        <f t="shared" si="2"/>
        <v>1</v>
      </c>
      <c r="F29" s="121">
        <f t="shared" si="2"/>
        <v>2</v>
      </c>
      <c r="G29" s="121">
        <f t="shared" si="2"/>
        <v>1</v>
      </c>
      <c r="H29" s="137">
        <f t="shared" si="2"/>
        <v>1</v>
      </c>
      <c r="I29" s="137">
        <f t="shared" si="2"/>
        <v>4</v>
      </c>
      <c r="J29" s="137">
        <f t="shared" si="2"/>
        <v>0</v>
      </c>
      <c r="K29" s="137">
        <f t="shared" si="2"/>
        <v>0</v>
      </c>
      <c r="L29" s="137">
        <f t="shared" si="2"/>
        <v>2</v>
      </c>
      <c r="M29" s="121">
        <f t="shared" si="2"/>
        <v>1</v>
      </c>
      <c r="N29" s="121">
        <f t="shared" si="2"/>
        <v>1</v>
      </c>
      <c r="O29" s="137">
        <f t="shared" si="3"/>
        <v>0</v>
      </c>
      <c r="P29" s="137">
        <f t="shared" si="3"/>
        <v>1</v>
      </c>
      <c r="Q29" s="137">
        <f t="shared" si="3"/>
        <v>1</v>
      </c>
      <c r="R29" s="137">
        <f t="shared" si="3"/>
        <v>1</v>
      </c>
      <c r="S29" s="137">
        <f t="shared" si="3"/>
        <v>0</v>
      </c>
      <c r="T29" s="121">
        <f t="shared" si="3"/>
        <v>3</v>
      </c>
      <c r="U29" s="121">
        <f t="shared" si="3"/>
        <v>1</v>
      </c>
      <c r="V29" s="137">
        <f t="shared" si="3"/>
        <v>1</v>
      </c>
      <c r="W29" s="137">
        <f t="shared" si="3"/>
        <v>0</v>
      </c>
      <c r="X29" s="137">
        <f t="shared" si="3"/>
        <v>1</v>
      </c>
      <c r="Y29" s="137">
        <f t="shared" si="4"/>
        <v>1</v>
      </c>
      <c r="Z29" s="137">
        <f t="shared" si="4"/>
        <v>1</v>
      </c>
      <c r="AA29" s="121">
        <f t="shared" si="4"/>
        <v>0</v>
      </c>
      <c r="AB29" s="121">
        <f t="shared" si="4"/>
        <v>1</v>
      </c>
      <c r="AC29" s="137">
        <f t="shared" si="4"/>
        <v>1</v>
      </c>
      <c r="AD29" s="137">
        <f t="shared" si="4"/>
        <v>2</v>
      </c>
      <c r="AE29" s="137">
        <f t="shared" si="4"/>
        <v>0</v>
      </c>
      <c r="AF29" s="137">
        <f t="shared" si="4"/>
        <v>2</v>
      </c>
      <c r="AG29" s="137">
        <f t="shared" si="4"/>
        <v>1</v>
      </c>
      <c r="AH29" s="121">
        <f t="shared" si="4"/>
        <v>2</v>
      </c>
      <c r="AI29" s="121">
        <f t="shared" si="4"/>
        <v>2</v>
      </c>
      <c r="AJ29" s="109"/>
      <c r="AK29" s="109"/>
      <c r="AL29" s="109"/>
      <c r="AM29" s="71"/>
      <c r="AN29" s="71"/>
    </row>
    <row r="30" spans="1:40" s="36" customFormat="1" ht="15" customHeight="1">
      <c r="A30" s="105"/>
      <c r="B30" s="106" t="s">
        <v>68</v>
      </c>
      <c r="C30" s="106"/>
      <c r="D30" s="107" t="s">
        <v>74</v>
      </c>
      <c r="E30" s="108">
        <f t="shared" si="2"/>
        <v>0</v>
      </c>
      <c r="F30" s="121">
        <f t="shared" si="2"/>
        <v>0</v>
      </c>
      <c r="G30" s="121">
        <f t="shared" si="2"/>
        <v>1</v>
      </c>
      <c r="H30" s="137">
        <f t="shared" si="2"/>
        <v>1</v>
      </c>
      <c r="I30" s="137">
        <f t="shared" si="2"/>
        <v>0</v>
      </c>
      <c r="J30" s="137">
        <f t="shared" si="2"/>
        <v>0</v>
      </c>
      <c r="K30" s="137">
        <f t="shared" si="2"/>
        <v>1</v>
      </c>
      <c r="L30" s="137">
        <f t="shared" si="2"/>
        <v>0</v>
      </c>
      <c r="M30" s="121">
        <f t="shared" si="2"/>
        <v>1</v>
      </c>
      <c r="N30" s="121">
        <f t="shared" si="2"/>
        <v>0</v>
      </c>
      <c r="O30" s="137">
        <f t="shared" si="3"/>
        <v>1</v>
      </c>
      <c r="P30" s="137">
        <f t="shared" si="3"/>
        <v>0</v>
      </c>
      <c r="Q30" s="137">
        <f t="shared" si="3"/>
        <v>0</v>
      </c>
      <c r="R30" s="137">
        <f t="shared" si="3"/>
        <v>0</v>
      </c>
      <c r="S30" s="137">
        <f t="shared" si="3"/>
        <v>1</v>
      </c>
      <c r="T30" s="121">
        <f t="shared" si="3"/>
        <v>0</v>
      </c>
      <c r="U30" s="121">
        <f t="shared" si="3"/>
        <v>1</v>
      </c>
      <c r="V30" s="137">
        <f t="shared" si="3"/>
        <v>0</v>
      </c>
      <c r="W30" s="137">
        <f t="shared" si="3"/>
        <v>1</v>
      </c>
      <c r="X30" s="137">
        <f t="shared" si="3"/>
        <v>0</v>
      </c>
      <c r="Y30" s="137">
        <f t="shared" si="4"/>
        <v>0</v>
      </c>
      <c r="Z30" s="137">
        <f t="shared" si="4"/>
        <v>0</v>
      </c>
      <c r="AA30" s="121">
        <f t="shared" si="4"/>
        <v>1</v>
      </c>
      <c r="AB30" s="121">
        <f t="shared" si="4"/>
        <v>0</v>
      </c>
      <c r="AC30" s="137">
        <f t="shared" si="4"/>
        <v>0</v>
      </c>
      <c r="AD30" s="137">
        <f t="shared" si="4"/>
        <v>0</v>
      </c>
      <c r="AE30" s="137">
        <f t="shared" si="4"/>
        <v>1</v>
      </c>
      <c r="AF30" s="137">
        <f t="shared" si="4"/>
        <v>0</v>
      </c>
      <c r="AG30" s="137">
        <f t="shared" si="4"/>
        <v>0</v>
      </c>
      <c r="AH30" s="121">
        <f t="shared" si="4"/>
        <v>0</v>
      </c>
      <c r="AI30" s="121">
        <f t="shared" si="4"/>
        <v>0</v>
      </c>
      <c r="AJ30" s="109"/>
      <c r="AK30" s="109"/>
      <c r="AL30" s="109"/>
      <c r="AM30" s="71"/>
      <c r="AN30" s="71"/>
    </row>
    <row r="31" spans="1:40" ht="15" customHeight="1">
      <c r="A31" s="105"/>
      <c r="B31" s="110" t="s">
        <v>69</v>
      </c>
      <c r="C31" s="110"/>
      <c r="D31" s="107" t="s">
        <v>75</v>
      </c>
      <c r="E31" s="108">
        <f t="shared" si="2"/>
        <v>1</v>
      </c>
      <c r="F31" s="121">
        <f t="shared" si="2"/>
        <v>1</v>
      </c>
      <c r="G31" s="121">
        <f t="shared" si="2"/>
        <v>1</v>
      </c>
      <c r="H31" s="137">
        <f t="shared" si="2"/>
        <v>1</v>
      </c>
      <c r="I31" s="137">
        <f t="shared" si="2"/>
        <v>1</v>
      </c>
      <c r="J31" s="137">
        <f t="shared" si="2"/>
        <v>2</v>
      </c>
      <c r="K31" s="137">
        <f t="shared" si="2"/>
        <v>1</v>
      </c>
      <c r="L31" s="137">
        <f t="shared" si="2"/>
        <v>1</v>
      </c>
      <c r="M31" s="121">
        <f t="shared" si="2"/>
        <v>1</v>
      </c>
      <c r="N31" s="121">
        <f t="shared" si="2"/>
        <v>1</v>
      </c>
      <c r="O31" s="137">
        <f t="shared" si="3"/>
        <v>1</v>
      </c>
      <c r="P31" s="137">
        <f t="shared" si="3"/>
        <v>1</v>
      </c>
      <c r="Q31" s="137">
        <f t="shared" si="3"/>
        <v>1</v>
      </c>
      <c r="R31" s="137">
        <f t="shared" si="3"/>
        <v>1</v>
      </c>
      <c r="S31" s="137">
        <f t="shared" si="3"/>
        <v>1</v>
      </c>
      <c r="T31" s="121">
        <f t="shared" si="3"/>
        <v>1</v>
      </c>
      <c r="U31" s="121">
        <f t="shared" si="3"/>
        <v>1</v>
      </c>
      <c r="V31" s="137">
        <f t="shared" si="3"/>
        <v>1</v>
      </c>
      <c r="W31" s="137">
        <f t="shared" si="3"/>
        <v>1</v>
      </c>
      <c r="X31" s="137">
        <f t="shared" si="3"/>
        <v>1</v>
      </c>
      <c r="Y31" s="137">
        <f t="shared" si="4"/>
        <v>1</v>
      </c>
      <c r="Z31" s="137">
        <f t="shared" si="4"/>
        <v>1</v>
      </c>
      <c r="AA31" s="121">
        <f t="shared" si="4"/>
        <v>1</v>
      </c>
      <c r="AB31" s="121">
        <f t="shared" si="4"/>
        <v>1</v>
      </c>
      <c r="AC31" s="137">
        <f t="shared" si="4"/>
        <v>1</v>
      </c>
      <c r="AD31" s="137">
        <f t="shared" si="4"/>
        <v>1</v>
      </c>
      <c r="AE31" s="137">
        <f t="shared" si="4"/>
        <v>1</v>
      </c>
      <c r="AF31" s="137">
        <f t="shared" si="4"/>
        <v>1</v>
      </c>
      <c r="AG31" s="137">
        <f t="shared" si="4"/>
        <v>1</v>
      </c>
      <c r="AH31" s="121">
        <f t="shared" si="4"/>
        <v>1</v>
      </c>
      <c r="AI31" s="121">
        <f t="shared" si="4"/>
        <v>0</v>
      </c>
      <c r="AJ31" s="109"/>
      <c r="AK31" s="109"/>
      <c r="AL31" s="109"/>
      <c r="AM31" s="262" t="e">
        <f>'Произв календарь'!$C$19-AJ11+октябрь!AL11</f>
        <v>#REF!</v>
      </c>
      <c r="AN31" s="71"/>
    </row>
    <row r="32" spans="1:40" ht="15" customHeight="1">
      <c r="A32" s="105"/>
      <c r="B32" s="110" t="s">
        <v>83</v>
      </c>
      <c r="C32" s="110"/>
      <c r="D32" s="107" t="s">
        <v>84</v>
      </c>
      <c r="E32" s="108">
        <f t="shared" si="2"/>
        <v>0</v>
      </c>
      <c r="F32" s="121">
        <f t="shared" si="2"/>
        <v>0</v>
      </c>
      <c r="G32" s="121">
        <f t="shared" si="2"/>
        <v>0</v>
      </c>
      <c r="H32" s="137">
        <f t="shared" si="2"/>
        <v>0</v>
      </c>
      <c r="I32" s="137">
        <f t="shared" si="2"/>
        <v>0</v>
      </c>
      <c r="J32" s="137">
        <f t="shared" si="2"/>
        <v>0</v>
      </c>
      <c r="K32" s="137">
        <f t="shared" si="2"/>
        <v>0</v>
      </c>
      <c r="L32" s="137">
        <f t="shared" si="2"/>
        <v>0</v>
      </c>
      <c r="M32" s="121">
        <f t="shared" si="2"/>
        <v>0</v>
      </c>
      <c r="N32" s="121">
        <f t="shared" si="2"/>
        <v>0</v>
      </c>
      <c r="O32" s="137">
        <f t="shared" si="3"/>
        <v>0</v>
      </c>
      <c r="P32" s="137">
        <f t="shared" si="3"/>
        <v>0</v>
      </c>
      <c r="Q32" s="137">
        <f t="shared" si="3"/>
        <v>0</v>
      </c>
      <c r="R32" s="137">
        <f t="shared" si="3"/>
        <v>0</v>
      </c>
      <c r="S32" s="137">
        <f t="shared" si="3"/>
        <v>0</v>
      </c>
      <c r="T32" s="121">
        <f t="shared" si="3"/>
        <v>0</v>
      </c>
      <c r="U32" s="121">
        <f t="shared" si="3"/>
        <v>0</v>
      </c>
      <c r="V32" s="137">
        <f t="shared" si="3"/>
        <v>0</v>
      </c>
      <c r="W32" s="137">
        <f t="shared" si="3"/>
        <v>0</v>
      </c>
      <c r="X32" s="137">
        <f t="shared" si="3"/>
        <v>0</v>
      </c>
      <c r="Y32" s="137">
        <f t="shared" si="4"/>
        <v>0</v>
      </c>
      <c r="Z32" s="137">
        <f t="shared" si="4"/>
        <v>0</v>
      </c>
      <c r="AA32" s="121">
        <f t="shared" si="4"/>
        <v>0</v>
      </c>
      <c r="AB32" s="121">
        <f t="shared" si="4"/>
        <v>0</v>
      </c>
      <c r="AC32" s="137">
        <f t="shared" si="4"/>
        <v>0</v>
      </c>
      <c r="AD32" s="137">
        <f t="shared" si="4"/>
        <v>0</v>
      </c>
      <c r="AE32" s="137">
        <f t="shared" si="4"/>
        <v>0</v>
      </c>
      <c r="AF32" s="137">
        <f t="shared" si="4"/>
        <v>0</v>
      </c>
      <c r="AG32" s="137">
        <f t="shared" si="4"/>
        <v>0</v>
      </c>
      <c r="AH32" s="121">
        <f t="shared" si="4"/>
        <v>0</v>
      </c>
      <c r="AI32" s="121">
        <f t="shared" si="4"/>
        <v>0</v>
      </c>
      <c r="AJ32" s="109"/>
      <c r="AK32" s="109"/>
      <c r="AL32" s="109"/>
      <c r="AM32" s="71"/>
      <c r="AN32" s="71"/>
    </row>
    <row r="33" spans="1:44" ht="15" customHeight="1">
      <c r="A33" s="105"/>
      <c r="B33" s="106" t="s">
        <v>65</v>
      </c>
      <c r="C33" s="106"/>
      <c r="D33" s="111" t="s">
        <v>76</v>
      </c>
      <c r="E33" s="108">
        <f t="shared" si="2"/>
        <v>5</v>
      </c>
      <c r="F33" s="121">
        <f t="shared" si="2"/>
        <v>5</v>
      </c>
      <c r="G33" s="121">
        <f t="shared" si="2"/>
        <v>5</v>
      </c>
      <c r="H33" s="137">
        <f t="shared" si="2"/>
        <v>3</v>
      </c>
      <c r="I33" s="137">
        <f t="shared" si="2"/>
        <v>2</v>
      </c>
      <c r="J33" s="137">
        <f t="shared" si="2"/>
        <v>6</v>
      </c>
      <c r="K33" s="137">
        <f t="shared" si="2"/>
        <v>3</v>
      </c>
      <c r="L33" s="137">
        <f t="shared" si="2"/>
        <v>3</v>
      </c>
      <c r="M33" s="121">
        <f t="shared" si="2"/>
        <v>5</v>
      </c>
      <c r="N33" s="121">
        <f t="shared" si="2"/>
        <v>8</v>
      </c>
      <c r="O33" s="137">
        <f t="shared" si="3"/>
        <v>5</v>
      </c>
      <c r="P33" s="137">
        <f t="shared" si="3"/>
        <v>3</v>
      </c>
      <c r="Q33" s="137">
        <f t="shared" si="3"/>
        <v>4</v>
      </c>
      <c r="R33" s="137">
        <f t="shared" si="3"/>
        <v>3</v>
      </c>
      <c r="S33" s="137">
        <f t="shared" si="3"/>
        <v>4</v>
      </c>
      <c r="T33" s="121">
        <f t="shared" si="3"/>
        <v>5</v>
      </c>
      <c r="U33" s="121">
        <f t="shared" si="3"/>
        <v>7</v>
      </c>
      <c r="V33" s="137">
        <f t="shared" si="3"/>
        <v>5</v>
      </c>
      <c r="W33" s="137">
        <f t="shared" si="3"/>
        <v>4</v>
      </c>
      <c r="X33" s="137">
        <f t="shared" si="3"/>
        <v>4</v>
      </c>
      <c r="Y33" s="137">
        <f t="shared" si="4"/>
        <v>5</v>
      </c>
      <c r="Z33" s="137">
        <f t="shared" si="4"/>
        <v>5</v>
      </c>
      <c r="AA33" s="121">
        <f t="shared" si="4"/>
        <v>6</v>
      </c>
      <c r="AB33" s="121">
        <f t="shared" si="4"/>
        <v>6</v>
      </c>
      <c r="AC33" s="137">
        <f t="shared" si="4"/>
        <v>4</v>
      </c>
      <c r="AD33" s="137">
        <f t="shared" si="4"/>
        <v>1</v>
      </c>
      <c r="AE33" s="137">
        <f t="shared" si="4"/>
        <v>4</v>
      </c>
      <c r="AF33" s="137">
        <f t="shared" si="4"/>
        <v>3</v>
      </c>
      <c r="AG33" s="137">
        <f t="shared" si="4"/>
        <v>5</v>
      </c>
      <c r="AH33" s="121">
        <f t="shared" si="4"/>
        <v>5</v>
      </c>
      <c r="AI33" s="121">
        <f t="shared" si="4"/>
        <v>7</v>
      </c>
      <c r="AJ33" s="109"/>
      <c r="AK33" s="109"/>
      <c r="AL33" s="109"/>
      <c r="AM33" s="71"/>
      <c r="AN33" s="71"/>
    </row>
    <row r="34" spans="1:44" ht="15" customHeight="1">
      <c r="A34" s="105"/>
      <c r="B34" s="106" t="s">
        <v>64</v>
      </c>
      <c r="C34" s="106"/>
      <c r="D34" s="112" t="s">
        <v>66</v>
      </c>
      <c r="E34" s="108">
        <f t="shared" si="2"/>
        <v>1</v>
      </c>
      <c r="F34" s="121">
        <f t="shared" si="2"/>
        <v>0</v>
      </c>
      <c r="G34" s="121">
        <f t="shared" si="2"/>
        <v>0</v>
      </c>
      <c r="H34" s="137">
        <f t="shared" si="2"/>
        <v>1</v>
      </c>
      <c r="I34" s="137">
        <f t="shared" si="2"/>
        <v>1</v>
      </c>
      <c r="J34" s="137">
        <f t="shared" si="2"/>
        <v>1</v>
      </c>
      <c r="K34" s="137">
        <f t="shared" si="2"/>
        <v>1</v>
      </c>
      <c r="L34" s="137">
        <f t="shared" si="2"/>
        <v>1</v>
      </c>
      <c r="M34" s="121">
        <f t="shared" si="2"/>
        <v>0</v>
      </c>
      <c r="N34" s="121">
        <f t="shared" si="2"/>
        <v>0</v>
      </c>
      <c r="O34" s="137">
        <f t="shared" si="3"/>
        <v>1</v>
      </c>
      <c r="P34" s="137">
        <f t="shared" si="3"/>
        <v>1</v>
      </c>
      <c r="Q34" s="137">
        <f t="shared" si="3"/>
        <v>1</v>
      </c>
      <c r="R34" s="137">
        <f t="shared" si="3"/>
        <v>1</v>
      </c>
      <c r="S34" s="137">
        <f t="shared" si="3"/>
        <v>0</v>
      </c>
      <c r="T34" s="121">
        <f t="shared" si="3"/>
        <v>0</v>
      </c>
      <c r="U34" s="121">
        <f t="shared" si="3"/>
        <v>0</v>
      </c>
      <c r="V34" s="137">
        <f t="shared" si="3"/>
        <v>0</v>
      </c>
      <c r="W34" s="137">
        <f t="shared" si="3"/>
        <v>0</v>
      </c>
      <c r="X34" s="137">
        <f t="shared" si="3"/>
        <v>0</v>
      </c>
      <c r="Y34" s="137">
        <f t="shared" si="4"/>
        <v>0</v>
      </c>
      <c r="Z34" s="137">
        <f t="shared" si="4"/>
        <v>1</v>
      </c>
      <c r="AA34" s="121">
        <f t="shared" si="4"/>
        <v>1</v>
      </c>
      <c r="AB34" s="121">
        <f t="shared" si="4"/>
        <v>1</v>
      </c>
      <c r="AC34" s="137">
        <f t="shared" si="4"/>
        <v>3</v>
      </c>
      <c r="AD34" s="137">
        <f t="shared" si="4"/>
        <v>3</v>
      </c>
      <c r="AE34" s="137">
        <f t="shared" si="4"/>
        <v>3</v>
      </c>
      <c r="AF34" s="137">
        <f t="shared" si="4"/>
        <v>3</v>
      </c>
      <c r="AG34" s="137">
        <f t="shared" si="4"/>
        <v>2</v>
      </c>
      <c r="AH34" s="121">
        <f t="shared" si="4"/>
        <v>0</v>
      </c>
      <c r="AI34" s="121">
        <f t="shared" si="4"/>
        <v>0</v>
      </c>
      <c r="AJ34" s="71"/>
      <c r="AK34" s="71"/>
      <c r="AL34" s="71"/>
      <c r="AM34" s="71"/>
      <c r="AN34" s="71"/>
    </row>
    <row r="35" spans="1:44" ht="15" customHeight="1">
      <c r="A35" s="71"/>
      <c r="B35" s="106" t="s">
        <v>29</v>
      </c>
      <c r="C35" s="106"/>
      <c r="D35" s="113" t="s">
        <v>77</v>
      </c>
      <c r="E35" s="108">
        <f t="shared" si="2"/>
        <v>0</v>
      </c>
      <c r="F35" s="121">
        <f t="shared" si="2"/>
        <v>0</v>
      </c>
      <c r="G35" s="121">
        <f t="shared" si="2"/>
        <v>0</v>
      </c>
      <c r="H35" s="137">
        <f t="shared" si="2"/>
        <v>0</v>
      </c>
      <c r="I35" s="137">
        <f t="shared" si="2"/>
        <v>0</v>
      </c>
      <c r="J35" s="137">
        <f t="shared" si="2"/>
        <v>0</v>
      </c>
      <c r="K35" s="137">
        <f t="shared" si="2"/>
        <v>0</v>
      </c>
      <c r="L35" s="137">
        <f t="shared" si="2"/>
        <v>0</v>
      </c>
      <c r="M35" s="121">
        <f t="shared" si="2"/>
        <v>0</v>
      </c>
      <c r="N35" s="121">
        <f t="shared" si="2"/>
        <v>0</v>
      </c>
      <c r="O35" s="137">
        <f t="shared" si="3"/>
        <v>0</v>
      </c>
      <c r="P35" s="137">
        <f t="shared" si="3"/>
        <v>0</v>
      </c>
      <c r="Q35" s="137">
        <f t="shared" si="3"/>
        <v>0</v>
      </c>
      <c r="R35" s="137">
        <f t="shared" si="3"/>
        <v>0</v>
      </c>
      <c r="S35" s="137">
        <f t="shared" si="3"/>
        <v>0</v>
      </c>
      <c r="T35" s="121">
        <f t="shared" si="3"/>
        <v>0</v>
      </c>
      <c r="U35" s="121">
        <f t="shared" si="3"/>
        <v>0</v>
      </c>
      <c r="V35" s="137">
        <f t="shared" si="3"/>
        <v>0</v>
      </c>
      <c r="W35" s="137">
        <f t="shared" si="3"/>
        <v>0</v>
      </c>
      <c r="X35" s="137">
        <f t="shared" si="3"/>
        <v>0</v>
      </c>
      <c r="Y35" s="137">
        <f t="shared" si="4"/>
        <v>0</v>
      </c>
      <c r="Z35" s="137">
        <f t="shared" si="4"/>
        <v>0</v>
      </c>
      <c r="AA35" s="121">
        <f t="shared" si="4"/>
        <v>0</v>
      </c>
      <c r="AB35" s="121">
        <f t="shared" si="4"/>
        <v>0</v>
      </c>
      <c r="AC35" s="137">
        <f t="shared" si="4"/>
        <v>0</v>
      </c>
      <c r="AD35" s="137">
        <f t="shared" si="4"/>
        <v>0</v>
      </c>
      <c r="AE35" s="137">
        <f t="shared" si="4"/>
        <v>0</v>
      </c>
      <c r="AF35" s="137">
        <f t="shared" si="4"/>
        <v>0</v>
      </c>
      <c r="AG35" s="137">
        <f t="shared" si="4"/>
        <v>0</v>
      </c>
      <c r="AH35" s="121">
        <f t="shared" si="4"/>
        <v>0</v>
      </c>
      <c r="AI35" s="121">
        <f t="shared" si="4"/>
        <v>0</v>
      </c>
      <c r="AJ35" s="71"/>
      <c r="AK35" s="71"/>
      <c r="AL35" s="71"/>
      <c r="AM35" s="71"/>
      <c r="AN35" s="71"/>
    </row>
    <row r="36" spans="1:44" ht="15" customHeight="1">
      <c r="A36" s="71"/>
      <c r="B36" s="392" t="s">
        <v>78</v>
      </c>
      <c r="C36" s="393"/>
      <c r="D36" s="393"/>
      <c r="E36" s="114">
        <f>E33+E34</f>
        <v>6</v>
      </c>
      <c r="F36" s="138">
        <f t="shared" ref="F36:AI36" si="5">F33+F34</f>
        <v>5</v>
      </c>
      <c r="G36" s="138">
        <f t="shared" si="5"/>
        <v>5</v>
      </c>
      <c r="H36" s="138">
        <f t="shared" si="5"/>
        <v>4</v>
      </c>
      <c r="I36" s="138">
        <f t="shared" si="5"/>
        <v>3</v>
      </c>
      <c r="J36" s="138">
        <f t="shared" si="5"/>
        <v>7</v>
      </c>
      <c r="K36" s="138">
        <f t="shared" si="5"/>
        <v>4</v>
      </c>
      <c r="L36" s="138">
        <f t="shared" si="5"/>
        <v>4</v>
      </c>
      <c r="M36" s="138">
        <f t="shared" si="5"/>
        <v>5</v>
      </c>
      <c r="N36" s="138">
        <f t="shared" si="5"/>
        <v>8</v>
      </c>
      <c r="O36" s="138">
        <f t="shared" si="5"/>
        <v>6</v>
      </c>
      <c r="P36" s="138">
        <f t="shared" si="5"/>
        <v>4</v>
      </c>
      <c r="Q36" s="138">
        <f t="shared" si="5"/>
        <v>5</v>
      </c>
      <c r="R36" s="138">
        <f t="shared" si="5"/>
        <v>4</v>
      </c>
      <c r="S36" s="138">
        <f t="shared" si="5"/>
        <v>4</v>
      </c>
      <c r="T36" s="138">
        <f t="shared" si="5"/>
        <v>5</v>
      </c>
      <c r="U36" s="138">
        <f t="shared" si="5"/>
        <v>7</v>
      </c>
      <c r="V36" s="138">
        <f t="shared" si="5"/>
        <v>5</v>
      </c>
      <c r="W36" s="138">
        <f t="shared" si="5"/>
        <v>4</v>
      </c>
      <c r="X36" s="138">
        <f t="shared" si="5"/>
        <v>4</v>
      </c>
      <c r="Y36" s="138">
        <f t="shared" si="5"/>
        <v>5</v>
      </c>
      <c r="Z36" s="138">
        <f t="shared" si="5"/>
        <v>6</v>
      </c>
      <c r="AA36" s="138">
        <f t="shared" si="5"/>
        <v>7</v>
      </c>
      <c r="AB36" s="138">
        <f t="shared" si="5"/>
        <v>7</v>
      </c>
      <c r="AC36" s="138">
        <f t="shared" si="5"/>
        <v>7</v>
      </c>
      <c r="AD36" s="138">
        <f t="shared" si="5"/>
        <v>4</v>
      </c>
      <c r="AE36" s="138">
        <f t="shared" si="5"/>
        <v>7</v>
      </c>
      <c r="AF36" s="138">
        <f t="shared" si="5"/>
        <v>6</v>
      </c>
      <c r="AG36" s="138">
        <f t="shared" si="5"/>
        <v>7</v>
      </c>
      <c r="AH36" s="138">
        <f t="shared" si="5"/>
        <v>5</v>
      </c>
      <c r="AI36" s="138">
        <f t="shared" si="5"/>
        <v>7</v>
      </c>
      <c r="AJ36" s="71"/>
      <c r="AK36" s="71"/>
      <c r="AL36" s="71"/>
      <c r="AM36" s="71"/>
      <c r="AN36" s="71"/>
    </row>
    <row r="37" spans="1:44" ht="15" customHeight="1">
      <c r="A37" s="71"/>
      <c r="B37" s="394" t="s">
        <v>79</v>
      </c>
      <c r="C37" s="395"/>
      <c r="D37" s="395"/>
      <c r="E37" s="126">
        <f>E27+E29+E30+E31</f>
        <v>4</v>
      </c>
      <c r="F37" s="126">
        <f t="shared" ref="F37:AI37" si="6">F27+F29+F30+F31</f>
        <v>6</v>
      </c>
      <c r="G37" s="126">
        <f t="shared" si="6"/>
        <v>6</v>
      </c>
      <c r="H37" s="126">
        <f t="shared" si="6"/>
        <v>6</v>
      </c>
      <c r="I37" s="126">
        <f t="shared" si="6"/>
        <v>8</v>
      </c>
      <c r="J37" s="126">
        <f t="shared" si="6"/>
        <v>4</v>
      </c>
      <c r="K37" s="126">
        <f t="shared" si="6"/>
        <v>7</v>
      </c>
      <c r="L37" s="126">
        <f t="shared" si="6"/>
        <v>7</v>
      </c>
      <c r="M37" s="126">
        <f t="shared" si="6"/>
        <v>5</v>
      </c>
      <c r="N37" s="126">
        <f t="shared" si="6"/>
        <v>3</v>
      </c>
      <c r="O37" s="126">
        <f t="shared" si="6"/>
        <v>5</v>
      </c>
      <c r="P37" s="126">
        <f t="shared" si="6"/>
        <v>7</v>
      </c>
      <c r="Q37" s="126">
        <f t="shared" si="6"/>
        <v>6</v>
      </c>
      <c r="R37" s="126">
        <f t="shared" si="6"/>
        <v>7</v>
      </c>
      <c r="S37" s="126">
        <f t="shared" si="6"/>
        <v>6</v>
      </c>
      <c r="T37" s="126">
        <f t="shared" si="6"/>
        <v>6</v>
      </c>
      <c r="U37" s="126">
        <f t="shared" si="6"/>
        <v>4</v>
      </c>
      <c r="V37" s="126">
        <f t="shared" si="6"/>
        <v>5</v>
      </c>
      <c r="W37" s="126">
        <f t="shared" si="6"/>
        <v>7</v>
      </c>
      <c r="X37" s="126">
        <f t="shared" si="6"/>
        <v>7</v>
      </c>
      <c r="Y37" s="126">
        <f t="shared" si="6"/>
        <v>6</v>
      </c>
      <c r="Z37" s="126">
        <f t="shared" si="6"/>
        <v>5</v>
      </c>
      <c r="AA37" s="126">
        <f t="shared" si="6"/>
        <v>4</v>
      </c>
      <c r="AB37" s="126">
        <f t="shared" si="6"/>
        <v>4</v>
      </c>
      <c r="AC37" s="126">
        <f t="shared" si="6"/>
        <v>3</v>
      </c>
      <c r="AD37" s="126">
        <f t="shared" si="6"/>
        <v>6</v>
      </c>
      <c r="AE37" s="126">
        <f t="shared" si="6"/>
        <v>4</v>
      </c>
      <c r="AF37" s="126">
        <f t="shared" si="6"/>
        <v>5</v>
      </c>
      <c r="AG37" s="126">
        <f t="shared" si="6"/>
        <v>4</v>
      </c>
      <c r="AH37" s="126">
        <f t="shared" si="6"/>
        <v>6</v>
      </c>
      <c r="AI37" s="126">
        <f t="shared" si="6"/>
        <v>4</v>
      </c>
      <c r="AJ37" s="71"/>
      <c r="AK37" s="71"/>
      <c r="AL37" s="71"/>
      <c r="AM37" s="71"/>
      <c r="AN37" s="71"/>
    </row>
    <row r="38" spans="1:44" ht="24.75" thickBot="1">
      <c r="A38" s="71"/>
      <c r="B38" s="396" t="s">
        <v>67</v>
      </c>
      <c r="C38" s="396"/>
      <c r="D38" s="397"/>
      <c r="E38" s="397"/>
      <c r="F38" s="397"/>
      <c r="G38" s="397"/>
      <c r="H38" s="397"/>
      <c r="I38" s="397"/>
      <c r="J38" s="397"/>
      <c r="K38" s="398"/>
      <c r="L38" s="399"/>
      <c r="M38" s="400"/>
      <c r="N38" s="400"/>
      <c r="O38" s="400"/>
      <c r="P38" s="400"/>
      <c r="Q38" s="40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</row>
    <row r="39" spans="1:44" ht="14.25" thickTop="1" thickBot="1">
      <c r="D39" t="s">
        <v>87</v>
      </c>
    </row>
    <row r="40" spans="1:44">
      <c r="D40" s="128" t="s">
        <v>86</v>
      </c>
      <c r="E40" s="391" t="s">
        <v>88</v>
      </c>
      <c r="F40" s="391"/>
      <c r="G40" s="391"/>
      <c r="H40" s="391"/>
      <c r="I40" s="391" t="s">
        <v>89</v>
      </c>
      <c r="J40" s="391"/>
      <c r="K40" s="391"/>
      <c r="L40" s="391"/>
      <c r="M40" s="391" t="s">
        <v>90</v>
      </c>
      <c r="N40" s="391"/>
      <c r="O40" s="391"/>
      <c r="P40" s="391"/>
    </row>
    <row r="41" spans="1:44">
      <c r="D41" s="129" t="s">
        <v>2</v>
      </c>
      <c r="E41" s="391"/>
      <c r="F41" s="391"/>
      <c r="G41" s="391"/>
      <c r="H41" s="391"/>
      <c r="I41" s="391"/>
      <c r="J41" s="391"/>
      <c r="K41" s="391"/>
      <c r="L41" s="391"/>
      <c r="M41" s="391"/>
      <c r="N41" s="391"/>
      <c r="O41" s="391"/>
      <c r="P41" s="391"/>
    </row>
    <row r="42" spans="1:44">
      <c r="D42" s="129" t="s">
        <v>81</v>
      </c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1"/>
      <c r="P42" s="391"/>
    </row>
    <row r="43" spans="1:44" ht="36.75" customHeight="1">
      <c r="D43" s="129" t="s">
        <v>3</v>
      </c>
      <c r="E43" s="391"/>
      <c r="F43" s="391"/>
      <c r="G43" s="391"/>
      <c r="H43" s="391"/>
      <c r="I43" s="391"/>
      <c r="J43" s="391"/>
      <c r="K43" s="391"/>
      <c r="L43" s="391"/>
      <c r="M43" s="391"/>
      <c r="N43" s="391"/>
      <c r="O43" s="391"/>
      <c r="P43" s="391"/>
      <c r="AO43" s="131"/>
      <c r="AP43" s="131"/>
      <c r="AQ43" s="131"/>
      <c r="AR43" s="8"/>
    </row>
    <row r="44" spans="1:44">
      <c r="D44" s="129" t="s">
        <v>68</v>
      </c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AO44" s="7"/>
      <c r="AP44" s="7"/>
      <c r="AQ44" s="7"/>
      <c r="AR44" s="132"/>
    </row>
    <row r="45" spans="1:44">
      <c r="D45" s="129" t="s">
        <v>69</v>
      </c>
      <c r="E45" s="391"/>
      <c r="F45" s="391"/>
      <c r="G45" s="391"/>
      <c r="H45" s="391"/>
      <c r="I45" s="391"/>
      <c r="J45" s="391"/>
      <c r="K45" s="391"/>
      <c r="L45" s="391"/>
      <c r="M45" s="391"/>
      <c r="N45" s="391"/>
      <c r="O45" s="391"/>
      <c r="P45" s="391"/>
      <c r="AO45" s="7"/>
      <c r="AP45" s="7"/>
      <c r="AQ45" s="7"/>
      <c r="AR45" s="132"/>
    </row>
    <row r="46" spans="1:44">
      <c r="B46"/>
      <c r="C46"/>
      <c r="D46" s="129" t="s">
        <v>83</v>
      </c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1"/>
      <c r="P46" s="391"/>
      <c r="AO46" s="7"/>
      <c r="AP46" s="7"/>
      <c r="AQ46" s="7"/>
      <c r="AR46" s="132"/>
    </row>
    <row r="47" spans="1:44" ht="13.5" thickBot="1">
      <c r="B47"/>
      <c r="C47"/>
      <c r="D47" s="130" t="s">
        <v>29</v>
      </c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1"/>
      <c r="P47" s="391"/>
      <c r="AO47" s="7"/>
      <c r="AP47" s="7"/>
      <c r="AQ47" s="7"/>
      <c r="AR47" s="132"/>
    </row>
    <row r="48" spans="1:44">
      <c r="B48"/>
      <c r="C48"/>
      <c r="AO48" s="7"/>
      <c r="AP48" s="7"/>
      <c r="AQ48" s="7"/>
      <c r="AR48" s="132"/>
    </row>
    <row r="49" spans="2:44">
      <c r="B49"/>
      <c r="C49"/>
      <c r="AO49" s="7"/>
      <c r="AP49" s="7"/>
      <c r="AQ49" s="7"/>
      <c r="AR49" s="132"/>
    </row>
    <row r="50" spans="2:44">
      <c r="B50"/>
      <c r="C50"/>
      <c r="AO50" s="7"/>
      <c r="AP50" s="7"/>
      <c r="AQ50" s="7"/>
      <c r="AR50" s="133"/>
    </row>
  </sheetData>
  <customSheetViews>
    <customSheetView guid="{44000AF6-2F70-438F-A228-738D1ACAC596}" scale="78" showPageBreaks="1" zeroValues="0" printArea="1" view="pageBreakPreview">
      <selection activeCell="AM26" sqref="AM26"/>
      <pageMargins left="0" right="0" top="0.57999999999999996" bottom="0" header="0.31496062992125984" footer="0.27559055118110237"/>
      <printOptions horizontalCentered="1"/>
      <pageSetup paperSize="9" scale="62" orientation="landscape" r:id="rId1"/>
      <headerFooter alignWithMargins="0"/>
    </customSheetView>
    <customSheetView guid="{07E4F119-D40A-4771-B80D-03929F6F2FDC}" showPageBreaks="1" zeroValues="0" printArea="1" view="pageBreakPreview" topLeftCell="C4">
      <selection activeCell="AP29" sqref="AP29"/>
      <pageMargins left="0" right="0" top="0.57999999999999996" bottom="0" header="0.31496062992125984" footer="0.27559055118110237"/>
      <printOptions horizontalCentered="1"/>
      <pageSetup paperSize="9" scale="62" orientation="landscape" r:id="rId2"/>
      <headerFooter alignWithMargins="0"/>
    </customSheetView>
    <customSheetView guid="{19310C07-343B-4DAF-92D5-946EAA33A2FB}" showPageBreaks="1" zeroValues="0" printArea="1" view="pageBreakPreview" topLeftCell="C1">
      <selection activeCell="AR20" sqref="AR20"/>
      <pageMargins left="0" right="0" top="0.57999999999999996" bottom="0" header="0.31496062992125984" footer="0.27559055118110237"/>
      <printOptions horizontalCentered="1"/>
      <pageSetup paperSize="9" scale="62" orientation="landscape" r:id="rId3"/>
      <headerFooter alignWithMargins="0"/>
    </customSheetView>
  </customSheetViews>
  <mergeCells count="50">
    <mergeCell ref="E46:H46"/>
    <mergeCell ref="I46:L46"/>
    <mergeCell ref="M46:P46"/>
    <mergeCell ref="E47:H47"/>
    <mergeCell ref="I47:L47"/>
    <mergeCell ref="M47:P47"/>
    <mergeCell ref="E44:H44"/>
    <mergeCell ref="I44:L44"/>
    <mergeCell ref="M44:P44"/>
    <mergeCell ref="E45:H45"/>
    <mergeCell ref="I45:L45"/>
    <mergeCell ref="M45:P45"/>
    <mergeCell ref="E42:H42"/>
    <mergeCell ref="I42:L42"/>
    <mergeCell ref="M42:P42"/>
    <mergeCell ref="E43:H43"/>
    <mergeCell ref="I43:L43"/>
    <mergeCell ref="M43:P43"/>
    <mergeCell ref="E40:H40"/>
    <mergeCell ref="I40:L40"/>
    <mergeCell ref="M40:P40"/>
    <mergeCell ref="E41:H41"/>
    <mergeCell ref="I41:L41"/>
    <mergeCell ref="M41:P41"/>
    <mergeCell ref="B38:K38"/>
    <mergeCell ref="L38:Q38"/>
    <mergeCell ref="A9:A10"/>
    <mergeCell ref="C9:C10"/>
    <mergeCell ref="B9:B10"/>
    <mergeCell ref="D9:D10"/>
    <mergeCell ref="B36:D36"/>
    <mergeCell ref="O24:S24"/>
    <mergeCell ref="E23:K23"/>
    <mergeCell ref="B37:D37"/>
    <mergeCell ref="D4:D6"/>
    <mergeCell ref="E4:AB6"/>
    <mergeCell ref="E24:K24"/>
    <mergeCell ref="V24:AA24"/>
    <mergeCell ref="E9:AI9"/>
    <mergeCell ref="AI5:AM5"/>
    <mergeCell ref="AH7:AM7"/>
    <mergeCell ref="AM9:AN9"/>
    <mergeCell ref="V23:AA23"/>
    <mergeCell ref="AE23:AH23"/>
    <mergeCell ref="AH1:AM1"/>
    <mergeCell ref="AH2:AM2"/>
    <mergeCell ref="AH3:AM3"/>
    <mergeCell ref="AH4:AM4"/>
    <mergeCell ref="AE24:AH24"/>
    <mergeCell ref="AJ9:AK9"/>
  </mergeCells>
  <phoneticPr fontId="3" type="noConversion"/>
  <conditionalFormatting sqref="E25:AI25 L24:N24 AH24:AJ24 T24:U24 AB24:AD24 AF24 U19:X20 Y20 AI17 P19:Q19 AD19:AE19 T19:T21 E22:AI22 AE14:AH14 E16:E21 F18:G18 I18:O18 AG18:AH18 AF17 H16:AA16 AC16:AI16 T11:U11 W11:Z11 I11:L11 E11:G12 AI12:AI13 I12:Q12 L23:AJ23 U17:AC17 I19:K19 F21:S21 E17:F17 S19 I17:P17 F20:H20 K20:S20 AF11:AI11 AB11:AD11 Q18:W18 AE12:AE13 E13:AD14 S12:AD12 Y18:AE18 Z20:AI21 AE13:AI13">
    <cfRule type="cellIs" dxfId="1427" priority="61" stopIfTrue="1" operator="equal">
      <formula>"в"</formula>
    </cfRule>
    <cfRule type="cellIs" dxfId="1426" priority="62" stopIfTrue="1" operator="equal">
      <formula>"от"</formula>
    </cfRule>
  </conditionalFormatting>
  <conditionalFormatting sqref="AL22:AL25">
    <cfRule type="cellIs" dxfId="1425" priority="63" stopIfTrue="1" operator="greaterThan">
      <formula>0</formula>
    </cfRule>
    <cfRule type="cellIs" dxfId="1424" priority="64" stopIfTrue="1" operator="lessThanOrEqual">
      <formula>0</formula>
    </cfRule>
  </conditionalFormatting>
  <conditionalFormatting sqref="AI18">
    <cfRule type="cellIs" dxfId="1423" priority="59" stopIfTrue="1" operator="equal">
      <formula>"в"</formula>
    </cfRule>
    <cfRule type="cellIs" dxfId="1422" priority="60" stopIfTrue="1" operator="equal">
      <formula>"от"</formula>
    </cfRule>
  </conditionalFormatting>
  <conditionalFormatting sqref="AI14">
    <cfRule type="cellIs" dxfId="1421" priority="57" stopIfTrue="1" operator="equal">
      <formula>"в"</formula>
    </cfRule>
    <cfRule type="cellIs" dxfId="1420" priority="58" stopIfTrue="1" operator="equal">
      <formula>"от"</formula>
    </cfRule>
  </conditionalFormatting>
  <conditionalFormatting sqref="AC15:AI15">
    <cfRule type="cellIs" dxfId="1419" priority="55" stopIfTrue="1" operator="equal">
      <formula>"в"</formula>
    </cfRule>
    <cfRule type="cellIs" dxfId="1418" priority="56" stopIfTrue="1" operator="equal">
      <formula>"от"</formula>
    </cfRule>
  </conditionalFormatting>
  <conditionalFormatting sqref="AA15:AB15">
    <cfRule type="cellIs" dxfId="1417" priority="53" stopIfTrue="1" operator="equal">
      <formula>"в"</formula>
    </cfRule>
    <cfRule type="cellIs" dxfId="1416" priority="54" stopIfTrue="1" operator="equal">
      <formula>"от"</formula>
    </cfRule>
  </conditionalFormatting>
  <conditionalFormatting sqref="T15:U15">
    <cfRule type="cellIs" dxfId="1415" priority="51" stopIfTrue="1" operator="equal">
      <formula>"в"</formula>
    </cfRule>
    <cfRule type="cellIs" dxfId="1414" priority="52" stopIfTrue="1" operator="equal">
      <formula>"от"</formula>
    </cfRule>
  </conditionalFormatting>
  <conditionalFormatting sqref="M15:N15">
    <cfRule type="cellIs" dxfId="1413" priority="49" stopIfTrue="1" operator="equal">
      <formula>"в"</formula>
    </cfRule>
    <cfRule type="cellIs" dxfId="1412" priority="50" stopIfTrue="1" operator="equal">
      <formula>"от"</formula>
    </cfRule>
  </conditionalFormatting>
  <conditionalFormatting sqref="F15:G15">
    <cfRule type="cellIs" dxfId="1411" priority="47" stopIfTrue="1" operator="equal">
      <formula>"в"</formula>
    </cfRule>
    <cfRule type="cellIs" dxfId="1410" priority="48" stopIfTrue="1" operator="equal">
      <formula>"от"</formula>
    </cfRule>
  </conditionalFormatting>
  <conditionalFormatting sqref="H15:J15">
    <cfRule type="cellIs" dxfId="1409" priority="43" stopIfTrue="1" operator="equal">
      <formula>"в"</formula>
    </cfRule>
    <cfRule type="cellIs" dxfId="1408" priority="44" stopIfTrue="1" operator="equal">
      <formula>"от"</formula>
    </cfRule>
  </conditionalFormatting>
  <conditionalFormatting sqref="S15 O15:Q15">
    <cfRule type="cellIs" dxfId="1407" priority="41" stopIfTrue="1" operator="equal">
      <formula>"в"</formula>
    </cfRule>
    <cfRule type="cellIs" dxfId="1406" priority="42" stopIfTrue="1" operator="equal">
      <formula>"от"</formula>
    </cfRule>
  </conditionalFormatting>
  <conditionalFormatting sqref="V15:X15">
    <cfRule type="cellIs" dxfId="1405" priority="39" stopIfTrue="1" operator="equal">
      <formula>"в"</formula>
    </cfRule>
    <cfRule type="cellIs" dxfId="1404" priority="40" stopIfTrue="1" operator="equal">
      <formula>"от"</formula>
    </cfRule>
  </conditionalFormatting>
  <conditionalFormatting sqref="K15">
    <cfRule type="cellIs" dxfId="1403" priority="37" stopIfTrue="1" operator="equal">
      <formula>"в"</formula>
    </cfRule>
    <cfRule type="cellIs" dxfId="1402" priority="38" stopIfTrue="1" operator="equal">
      <formula>"от"</formula>
    </cfRule>
  </conditionalFormatting>
  <conditionalFormatting sqref="R15">
    <cfRule type="cellIs" dxfId="1401" priority="35" stopIfTrue="1" operator="equal">
      <formula>"в"</formula>
    </cfRule>
    <cfRule type="cellIs" dxfId="1400" priority="36" stopIfTrue="1" operator="equal">
      <formula>"от"</formula>
    </cfRule>
  </conditionalFormatting>
  <conditionalFormatting sqref="Z15">
    <cfRule type="cellIs" dxfId="1399" priority="31" stopIfTrue="1" operator="equal">
      <formula>"в"</formula>
    </cfRule>
    <cfRule type="cellIs" dxfId="1398" priority="32" stopIfTrue="1" operator="equal">
      <formula>"от"</formula>
    </cfRule>
  </conditionalFormatting>
  <conditionalFormatting sqref="H11">
    <cfRule type="cellIs" dxfId="1397" priority="29" stopIfTrue="1" operator="equal">
      <formula>"в"</formula>
    </cfRule>
    <cfRule type="cellIs" dxfId="1396" priority="30" stopIfTrue="1" operator="equal">
      <formula>"от"</formula>
    </cfRule>
  </conditionalFormatting>
  <conditionalFormatting sqref="M11">
    <cfRule type="cellIs" dxfId="1395" priority="27" stopIfTrue="1" operator="equal">
      <formula>"в"</formula>
    </cfRule>
    <cfRule type="cellIs" dxfId="1394" priority="28" stopIfTrue="1" operator="equal">
      <formula>"от"</formula>
    </cfRule>
  </conditionalFormatting>
  <conditionalFormatting sqref="V11">
    <cfRule type="cellIs" dxfId="1393" priority="25" stopIfTrue="1" operator="equal">
      <formula>"в"</formula>
    </cfRule>
    <cfRule type="cellIs" dxfId="1392" priority="26" stopIfTrue="1" operator="equal">
      <formula>"от"</formula>
    </cfRule>
  </conditionalFormatting>
  <conditionalFormatting sqref="N11:O11">
    <cfRule type="cellIs" dxfId="1391" priority="23" stopIfTrue="1" operator="equal">
      <formula>"в"</formula>
    </cfRule>
    <cfRule type="cellIs" dxfId="1390" priority="24" stopIfTrue="1" operator="equal">
      <formula>"от"</formula>
    </cfRule>
  </conditionalFormatting>
  <conditionalFormatting sqref="AA11">
    <cfRule type="cellIs" dxfId="1389" priority="21" stopIfTrue="1" operator="equal">
      <formula>"в"</formula>
    </cfRule>
    <cfRule type="cellIs" dxfId="1388" priority="22" stopIfTrue="1" operator="equal">
      <formula>"от"</formula>
    </cfRule>
  </conditionalFormatting>
  <conditionalFormatting sqref="H12">
    <cfRule type="cellIs" dxfId="1387" priority="19" stopIfTrue="1" operator="equal">
      <formula>"в"</formula>
    </cfRule>
    <cfRule type="cellIs" dxfId="1386" priority="20" stopIfTrue="1" operator="equal">
      <formula>"от"</formula>
    </cfRule>
  </conditionalFormatting>
  <conditionalFormatting sqref="AH12">
    <cfRule type="cellIs" dxfId="1385" priority="17" stopIfTrue="1" operator="equal">
      <formula>"в"</formula>
    </cfRule>
    <cfRule type="cellIs" dxfId="1384" priority="18" stopIfTrue="1" operator="equal">
      <formula>"от"</formula>
    </cfRule>
  </conditionalFormatting>
  <conditionalFormatting sqref="L15">
    <cfRule type="cellIs" dxfId="1383" priority="15" stopIfTrue="1" operator="equal">
      <formula>"в"</formula>
    </cfRule>
    <cfRule type="cellIs" dxfId="1382" priority="16" stopIfTrue="1" operator="equal">
      <formula>"от"</formula>
    </cfRule>
  </conditionalFormatting>
  <conditionalFormatting sqref="Y15">
    <cfRule type="cellIs" dxfId="1381" priority="13" stopIfTrue="1" operator="equal">
      <formula>"в"</formula>
    </cfRule>
    <cfRule type="cellIs" dxfId="1380" priority="14" stopIfTrue="1" operator="equal">
      <formula>"от"</formula>
    </cfRule>
  </conditionalFormatting>
  <conditionalFormatting sqref="S17">
    <cfRule type="cellIs" dxfId="1379" priority="11" stopIfTrue="1" operator="equal">
      <formula>"в"</formula>
    </cfRule>
    <cfRule type="cellIs" dxfId="1378" priority="12" stopIfTrue="1" operator="equal">
      <formula>"от"</formula>
    </cfRule>
  </conditionalFormatting>
  <conditionalFormatting sqref="G17:H17">
    <cfRule type="cellIs" dxfId="1377" priority="9" stopIfTrue="1" operator="equal">
      <formula>"в"</formula>
    </cfRule>
    <cfRule type="cellIs" dxfId="1376" priority="10" stopIfTrue="1" operator="equal">
      <formula>"от"</formula>
    </cfRule>
  </conditionalFormatting>
  <conditionalFormatting sqref="S11">
    <cfRule type="cellIs" dxfId="1375" priority="7" stopIfTrue="1" operator="equal">
      <formula>"в"</formula>
    </cfRule>
    <cfRule type="cellIs" dxfId="1374" priority="8" stopIfTrue="1" operator="equal">
      <formula>"от"</formula>
    </cfRule>
  </conditionalFormatting>
  <conditionalFormatting sqref="AF18">
    <cfRule type="cellIs" dxfId="1373" priority="1" stopIfTrue="1" operator="equal">
      <formula>"в"</formula>
    </cfRule>
    <cfRule type="cellIs" dxfId="1372" priority="2" stopIfTrue="1" operator="equal">
      <formula>"от"</formula>
    </cfRule>
  </conditionalFormatting>
  <printOptions horizontalCentered="1"/>
  <pageMargins left="0" right="0" top="0.57999999999999996" bottom="0" header="0.31496062992125984" footer="0.27559055118110237"/>
  <pageSetup paperSize="9" scale="62" orientation="landscape" r:id="rId4"/>
  <headerFooter alignWithMargins="0"/>
  <legacyDrawing r:id="rId5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48"/>
  <sheetViews>
    <sheetView workbookViewId="0">
      <selection activeCell="C11" sqref="C11"/>
    </sheetView>
  </sheetViews>
  <sheetFormatPr defaultRowHeight="12.75"/>
  <cols>
    <col min="1" max="1" width="4.5703125" customWidth="1"/>
    <col min="2" max="2" width="8.140625" style="4" customWidth="1"/>
    <col min="3" max="3" width="5.140625" style="3" customWidth="1"/>
    <col min="4" max="4" width="39.42578125" customWidth="1"/>
    <col min="5" max="35" width="3.7109375" customWidth="1"/>
    <col min="36" max="36" width="4.28515625" customWidth="1"/>
    <col min="37" max="37" width="5.28515625" customWidth="1"/>
    <col min="38" max="38" width="4.140625" bestFit="1" customWidth="1"/>
    <col min="39" max="39" width="12.140625" customWidth="1"/>
    <col min="40" max="40" width="12" customWidth="1"/>
  </cols>
  <sheetData>
    <row r="1" spans="1:40" ht="15.75">
      <c r="A1" s="68"/>
      <c r="B1" s="276"/>
      <c r="C1" s="276"/>
      <c r="D1" s="70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402" t="s">
        <v>44</v>
      </c>
      <c r="AI1" s="402"/>
      <c r="AJ1" s="402"/>
      <c r="AK1" s="402"/>
      <c r="AL1" s="402"/>
      <c r="AM1" s="402"/>
      <c r="AN1" s="274"/>
    </row>
    <row r="2" spans="1:40" ht="18">
      <c r="A2" s="68"/>
      <c r="B2" s="276"/>
      <c r="C2" s="276"/>
      <c r="D2" s="70"/>
      <c r="E2" s="68"/>
      <c r="F2" s="68"/>
      <c r="G2" s="72" t="s">
        <v>43</v>
      </c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403"/>
      <c r="AI2" s="403"/>
      <c r="AJ2" s="403"/>
      <c r="AK2" s="403"/>
      <c r="AL2" s="403"/>
      <c r="AM2" s="403"/>
      <c r="AN2" s="116"/>
    </row>
    <row r="3" spans="1:40">
      <c r="A3" s="68"/>
      <c r="B3" s="276"/>
      <c r="C3" s="276"/>
      <c r="D3" s="70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404" t="s">
        <v>47</v>
      </c>
      <c r="AI3" s="404"/>
      <c r="AJ3" s="404"/>
      <c r="AK3" s="404"/>
      <c r="AL3" s="404"/>
      <c r="AM3" s="404"/>
      <c r="AN3" s="117"/>
    </row>
    <row r="4" spans="1:40">
      <c r="A4" s="68"/>
      <c r="B4" s="276"/>
      <c r="C4" s="276"/>
      <c r="D4" s="411" t="s">
        <v>49</v>
      </c>
      <c r="E4" s="439" t="s">
        <v>111</v>
      </c>
      <c r="F4" s="443"/>
      <c r="G4" s="443"/>
      <c r="H4" s="443"/>
      <c r="I4" s="443"/>
      <c r="J4" s="443"/>
      <c r="K4" s="443"/>
      <c r="L4" s="443"/>
      <c r="M4" s="443"/>
      <c r="N4" s="443"/>
      <c r="O4" s="443"/>
      <c r="P4" s="443"/>
      <c r="Q4" s="443"/>
      <c r="R4" s="443"/>
      <c r="S4" s="443"/>
      <c r="T4" s="443"/>
      <c r="U4" s="443"/>
      <c r="V4" s="443"/>
      <c r="W4" s="443"/>
      <c r="X4" s="443"/>
      <c r="Y4" s="443"/>
      <c r="Z4" s="443"/>
      <c r="AA4" s="443"/>
      <c r="AB4" s="443"/>
      <c r="AC4" s="68"/>
      <c r="AD4" s="68"/>
      <c r="AE4" s="68"/>
      <c r="AF4" s="68"/>
      <c r="AG4" s="68"/>
      <c r="AH4" s="405"/>
      <c r="AI4" s="405"/>
      <c r="AJ4" s="405"/>
      <c r="AK4" s="405"/>
      <c r="AL4" s="405"/>
      <c r="AM4" s="405"/>
      <c r="AN4" s="95"/>
    </row>
    <row r="5" spans="1:40">
      <c r="A5" s="68"/>
      <c r="B5" s="276"/>
      <c r="C5" s="276"/>
      <c r="D5" s="411"/>
      <c r="E5" s="443"/>
      <c r="F5" s="443"/>
      <c r="G5" s="443"/>
      <c r="H5" s="443"/>
      <c r="I5" s="443"/>
      <c r="J5" s="443"/>
      <c r="K5" s="443"/>
      <c r="L5" s="443"/>
      <c r="M5" s="443"/>
      <c r="N5" s="443"/>
      <c r="O5" s="443"/>
      <c r="P5" s="443"/>
      <c r="Q5" s="443"/>
      <c r="R5" s="443"/>
      <c r="S5" s="443"/>
      <c r="T5" s="443"/>
      <c r="U5" s="443"/>
      <c r="V5" s="443"/>
      <c r="W5" s="443"/>
      <c r="X5" s="443"/>
      <c r="Y5" s="443"/>
      <c r="Z5" s="443"/>
      <c r="AA5" s="443"/>
      <c r="AB5" s="443"/>
      <c r="AC5" s="68"/>
      <c r="AD5" s="68"/>
      <c r="AE5" s="68"/>
      <c r="AF5" s="68"/>
      <c r="AG5" s="68"/>
      <c r="AH5" s="68"/>
      <c r="AI5" s="404" t="s">
        <v>46</v>
      </c>
      <c r="AJ5" s="404"/>
      <c r="AK5" s="404"/>
      <c r="AL5" s="404"/>
      <c r="AM5" s="404"/>
      <c r="AN5" s="117"/>
    </row>
    <row r="6" spans="1:40" ht="12.75" customHeight="1">
      <c r="A6" s="68"/>
      <c r="B6" s="276"/>
      <c r="C6" s="276"/>
      <c r="D6" s="411"/>
      <c r="E6" s="444"/>
      <c r="F6" s="444"/>
      <c r="G6" s="444"/>
      <c r="H6" s="444"/>
      <c r="I6" s="444"/>
      <c r="J6" s="444"/>
      <c r="K6" s="444"/>
      <c r="L6" s="444"/>
      <c r="M6" s="444"/>
      <c r="N6" s="444"/>
      <c r="O6" s="444"/>
      <c r="P6" s="444"/>
      <c r="Q6" s="444"/>
      <c r="R6" s="444"/>
      <c r="S6" s="444"/>
      <c r="T6" s="444"/>
      <c r="U6" s="444"/>
      <c r="V6" s="444"/>
      <c r="W6" s="444"/>
      <c r="X6" s="444"/>
      <c r="Y6" s="444"/>
      <c r="Z6" s="444"/>
      <c r="AA6" s="444"/>
      <c r="AB6" s="444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74"/>
      <c r="AN6" s="74"/>
    </row>
    <row r="7" spans="1:40">
      <c r="A7" s="68"/>
      <c r="B7" s="276"/>
      <c r="C7" s="276"/>
      <c r="D7" s="271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68"/>
      <c r="AD7" s="68"/>
      <c r="AE7" s="68"/>
      <c r="AF7" s="68"/>
      <c r="AG7" s="68"/>
      <c r="AH7" s="419" t="s">
        <v>138</v>
      </c>
      <c r="AI7" s="419"/>
      <c r="AJ7" s="419"/>
      <c r="AK7" s="419"/>
      <c r="AL7" s="419"/>
      <c r="AM7" s="419"/>
      <c r="AN7" s="276"/>
    </row>
    <row r="8" spans="1:40">
      <c r="A8" s="68"/>
      <c r="B8" s="276"/>
      <c r="C8" s="276"/>
      <c r="D8" s="70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</row>
    <row r="9" spans="1:40" s="1" customFormat="1" ht="22.5" customHeight="1">
      <c r="A9" s="420" t="s">
        <v>0</v>
      </c>
      <c r="B9" s="422" t="s">
        <v>6</v>
      </c>
      <c r="C9" s="422" t="s">
        <v>70</v>
      </c>
      <c r="D9" s="423" t="s">
        <v>57</v>
      </c>
      <c r="E9" s="424" t="s">
        <v>139</v>
      </c>
      <c r="F9" s="424"/>
      <c r="G9" s="424"/>
      <c r="H9" s="424"/>
      <c r="I9" s="424"/>
      <c r="J9" s="424"/>
      <c r="K9" s="424"/>
      <c r="L9" s="424"/>
      <c r="M9" s="424"/>
      <c r="N9" s="424"/>
      <c r="O9" s="424"/>
      <c r="P9" s="424"/>
      <c r="Q9" s="424"/>
      <c r="R9" s="424"/>
      <c r="S9" s="424"/>
      <c r="T9" s="424"/>
      <c r="U9" s="424"/>
      <c r="V9" s="424"/>
      <c r="W9" s="424"/>
      <c r="X9" s="424"/>
      <c r="Y9" s="424"/>
      <c r="Z9" s="424"/>
      <c r="AA9" s="424"/>
      <c r="AB9" s="424"/>
      <c r="AC9" s="424"/>
      <c r="AD9" s="424"/>
      <c r="AE9" s="424"/>
      <c r="AF9" s="424"/>
      <c r="AG9" s="424"/>
      <c r="AH9" s="424"/>
      <c r="AI9" s="424"/>
      <c r="AJ9" s="408" t="s">
        <v>55</v>
      </c>
      <c r="AK9" s="409"/>
      <c r="AL9" s="275" t="s">
        <v>56</v>
      </c>
      <c r="AM9" s="414" t="s">
        <v>80</v>
      </c>
      <c r="AN9" s="415"/>
    </row>
    <row r="10" spans="1:40" s="2" customFormat="1" ht="23.25" thickBot="1">
      <c r="A10" s="421"/>
      <c r="B10" s="422"/>
      <c r="C10" s="422"/>
      <c r="D10" s="423"/>
      <c r="E10" s="197">
        <v>1</v>
      </c>
      <c r="F10" s="197">
        <v>2</v>
      </c>
      <c r="G10" s="284">
        <v>3</v>
      </c>
      <c r="H10" s="284">
        <v>4</v>
      </c>
      <c r="I10" s="197">
        <v>5</v>
      </c>
      <c r="J10" s="197">
        <v>6</v>
      </c>
      <c r="K10" s="197">
        <v>7</v>
      </c>
      <c r="L10" s="197">
        <v>8</v>
      </c>
      <c r="M10" s="197">
        <v>9</v>
      </c>
      <c r="N10" s="284">
        <v>10</v>
      </c>
      <c r="O10" s="284">
        <v>11</v>
      </c>
      <c r="P10" s="197">
        <v>12</v>
      </c>
      <c r="Q10" s="197">
        <v>13</v>
      </c>
      <c r="R10" s="197">
        <v>14</v>
      </c>
      <c r="S10" s="197">
        <v>15</v>
      </c>
      <c r="T10" s="197">
        <v>16</v>
      </c>
      <c r="U10" s="284">
        <v>17</v>
      </c>
      <c r="V10" s="284">
        <v>18</v>
      </c>
      <c r="W10" s="197">
        <v>19</v>
      </c>
      <c r="X10" s="197">
        <v>20</v>
      </c>
      <c r="Y10" s="197">
        <v>21</v>
      </c>
      <c r="Z10" s="197">
        <v>22</v>
      </c>
      <c r="AA10" s="285">
        <v>23</v>
      </c>
      <c r="AB10" s="284">
        <v>24</v>
      </c>
      <c r="AC10" s="284">
        <v>25</v>
      </c>
      <c r="AD10" s="197">
        <v>26</v>
      </c>
      <c r="AE10" s="197">
        <v>27</v>
      </c>
      <c r="AF10" s="197">
        <v>28</v>
      </c>
      <c r="AG10" s="197"/>
      <c r="AH10" s="197"/>
      <c r="AI10" s="197"/>
      <c r="AJ10" s="272" t="s">
        <v>31</v>
      </c>
      <c r="AK10" s="273" t="s">
        <v>30</v>
      </c>
      <c r="AL10" s="272" t="s">
        <v>31</v>
      </c>
      <c r="AM10" s="79" t="s">
        <v>35</v>
      </c>
      <c r="AN10" s="79" t="s">
        <v>36</v>
      </c>
    </row>
    <row r="11" spans="1:40" s="20" customFormat="1" ht="15.75" thickBot="1">
      <c r="A11" s="82">
        <v>1</v>
      </c>
      <c r="B11" s="168" t="s">
        <v>92</v>
      </c>
      <c r="C11" s="169" t="s">
        <v>93</v>
      </c>
      <c r="D11" s="178" t="s">
        <v>94</v>
      </c>
      <c r="E11" s="286" t="s">
        <v>2</v>
      </c>
      <c r="F11" s="214" t="s">
        <v>2</v>
      </c>
      <c r="G11" s="287" t="s">
        <v>1</v>
      </c>
      <c r="H11" s="287" t="s">
        <v>1</v>
      </c>
      <c r="I11" s="214" t="s">
        <v>2</v>
      </c>
      <c r="J11" s="214" t="s">
        <v>108</v>
      </c>
      <c r="K11" s="214" t="s">
        <v>2</v>
      </c>
      <c r="L11" s="287" t="s">
        <v>1</v>
      </c>
      <c r="M11" s="287" t="s">
        <v>1</v>
      </c>
      <c r="N11" s="214" t="s">
        <v>2</v>
      </c>
      <c r="O11" s="214" t="s">
        <v>2</v>
      </c>
      <c r="P11" s="193" t="s">
        <v>107</v>
      </c>
      <c r="Q11" s="214" t="s">
        <v>2</v>
      </c>
      <c r="R11" s="214" t="s">
        <v>2</v>
      </c>
      <c r="S11" s="214" t="s">
        <v>2</v>
      </c>
      <c r="T11" s="287" t="s">
        <v>1</v>
      </c>
      <c r="U11" s="287" t="s">
        <v>1</v>
      </c>
      <c r="V11" s="214" t="s">
        <v>2</v>
      </c>
      <c r="W11" s="214" t="s">
        <v>2</v>
      </c>
      <c r="X11" s="214" t="s">
        <v>2</v>
      </c>
      <c r="Y11" s="214" t="s">
        <v>2</v>
      </c>
      <c r="Z11" s="214" t="s">
        <v>2</v>
      </c>
      <c r="AA11" s="287" t="s">
        <v>1</v>
      </c>
      <c r="AB11" s="193" t="s">
        <v>107</v>
      </c>
      <c r="AC11" s="287" t="s">
        <v>1</v>
      </c>
      <c r="AD11" s="288" t="s">
        <v>29</v>
      </c>
      <c r="AE11" s="287" t="s">
        <v>1</v>
      </c>
      <c r="AF11" s="289" t="s">
        <v>2</v>
      </c>
      <c r="AG11" s="290"/>
      <c r="AH11" s="291"/>
      <c r="AI11" s="292"/>
      <c r="AJ11" s="191">
        <f t="shared" ref="AJ11:AJ22" si="0">COUNTIF(E11:AI11,$B$33)</f>
        <v>9</v>
      </c>
      <c r="AK11" s="83">
        <f>28-AJ11</f>
        <v>19</v>
      </c>
      <c r="AL11" s="293">
        <f>'[1]Производственный календарь'!$D$5-AJ11+[1]Январь!AL11</f>
        <v>1</v>
      </c>
      <c r="AM11" s="85"/>
      <c r="AN11" s="85"/>
    </row>
    <row r="12" spans="1:40" s="20" customFormat="1" ht="15.75" thickBot="1">
      <c r="A12" s="82"/>
      <c r="B12" s="294"/>
      <c r="C12" s="295" t="s">
        <v>140</v>
      </c>
      <c r="D12" s="296" t="s">
        <v>141</v>
      </c>
      <c r="E12" s="297" t="s">
        <v>2</v>
      </c>
      <c r="F12" s="298" t="s">
        <v>1</v>
      </c>
      <c r="G12" s="81" t="s">
        <v>2</v>
      </c>
      <c r="H12" s="81" t="s">
        <v>2</v>
      </c>
      <c r="I12" s="298" t="s">
        <v>1</v>
      </c>
      <c r="J12" s="298" t="s">
        <v>1</v>
      </c>
      <c r="K12" s="210" t="s">
        <v>142</v>
      </c>
      <c r="L12" s="210" t="s">
        <v>142</v>
      </c>
      <c r="M12" s="210" t="s">
        <v>142</v>
      </c>
      <c r="N12" s="210" t="s">
        <v>142</v>
      </c>
      <c r="O12" s="210" t="s">
        <v>142</v>
      </c>
      <c r="P12" s="298" t="s">
        <v>1</v>
      </c>
      <c r="Q12" s="298" t="s">
        <v>1</v>
      </c>
      <c r="R12" s="210" t="s">
        <v>142</v>
      </c>
      <c r="S12" s="210" t="s">
        <v>142</v>
      </c>
      <c r="T12" s="210" t="s">
        <v>142</v>
      </c>
      <c r="U12" s="298" t="s">
        <v>1</v>
      </c>
      <c r="V12" s="298" t="s">
        <v>1</v>
      </c>
      <c r="W12" s="81" t="s">
        <v>2</v>
      </c>
      <c r="X12" s="81" t="s">
        <v>2</v>
      </c>
      <c r="Y12" s="81" t="s">
        <v>2</v>
      </c>
      <c r="Z12" s="81" t="s">
        <v>2</v>
      </c>
      <c r="AA12" s="298" t="s">
        <v>1</v>
      </c>
      <c r="AB12" s="298" t="s">
        <v>1</v>
      </c>
      <c r="AC12" s="81" t="s">
        <v>2</v>
      </c>
      <c r="AD12" s="81" t="s">
        <v>2</v>
      </c>
      <c r="AE12" s="81" t="s">
        <v>2</v>
      </c>
      <c r="AF12" s="299" t="s">
        <v>2</v>
      </c>
      <c r="AG12" s="300"/>
      <c r="AH12" s="301"/>
      <c r="AI12" s="302"/>
      <c r="AJ12" s="191">
        <f t="shared" si="0"/>
        <v>9</v>
      </c>
      <c r="AK12" s="83">
        <f>28-AJ12</f>
        <v>19</v>
      </c>
      <c r="AL12" s="293">
        <f>'[1]Производственный календарь'!$D$5-AJ12+[1]Январь!AL12</f>
        <v>0</v>
      </c>
      <c r="AM12" s="85"/>
      <c r="AN12" s="85"/>
    </row>
    <row r="13" spans="1:40" s="20" customFormat="1" ht="15.75" thickBot="1">
      <c r="A13" s="82">
        <v>2</v>
      </c>
      <c r="B13" s="171">
        <v>8928</v>
      </c>
      <c r="C13" s="172" t="s">
        <v>95</v>
      </c>
      <c r="D13" s="180" t="s">
        <v>96</v>
      </c>
      <c r="E13" s="297" t="s">
        <v>2</v>
      </c>
      <c r="F13" s="81" t="s">
        <v>2</v>
      </c>
      <c r="G13" s="298" t="s">
        <v>1</v>
      </c>
      <c r="H13" s="81" t="s">
        <v>2</v>
      </c>
      <c r="I13" s="298" t="s">
        <v>1</v>
      </c>
      <c r="J13" s="81" t="s">
        <v>2</v>
      </c>
      <c r="K13" s="81" t="s">
        <v>2</v>
      </c>
      <c r="L13" s="81" t="s">
        <v>2</v>
      </c>
      <c r="M13" s="81" t="s">
        <v>2</v>
      </c>
      <c r="N13" s="298" t="s">
        <v>1</v>
      </c>
      <c r="O13" s="298" t="s">
        <v>1</v>
      </c>
      <c r="P13" s="81" t="s">
        <v>2</v>
      </c>
      <c r="Q13" s="81" t="s">
        <v>2</v>
      </c>
      <c r="R13" s="81" t="s">
        <v>2</v>
      </c>
      <c r="S13" s="210" t="s">
        <v>110</v>
      </c>
      <c r="T13" s="210" t="s">
        <v>110</v>
      </c>
      <c r="U13" s="298" t="s">
        <v>1</v>
      </c>
      <c r="V13" s="298" t="s">
        <v>1</v>
      </c>
      <c r="W13" s="210" t="s">
        <v>110</v>
      </c>
      <c r="X13" s="210" t="s">
        <v>110</v>
      </c>
      <c r="Y13" s="210" t="s">
        <v>110</v>
      </c>
      <c r="Z13" s="298" t="s">
        <v>1</v>
      </c>
      <c r="AA13" s="298" t="s">
        <v>1</v>
      </c>
      <c r="AB13" s="81" t="s">
        <v>2</v>
      </c>
      <c r="AC13" s="81" t="s">
        <v>2</v>
      </c>
      <c r="AD13" s="288" t="s">
        <v>29</v>
      </c>
      <c r="AE13" s="298" t="s">
        <v>1</v>
      </c>
      <c r="AF13" s="303" t="s">
        <v>1</v>
      </c>
      <c r="AG13" s="304"/>
      <c r="AH13" s="305"/>
      <c r="AI13" s="302"/>
      <c r="AJ13" s="191">
        <f t="shared" si="0"/>
        <v>10</v>
      </c>
      <c r="AK13" s="83">
        <f t="shared" ref="AK13:AK22" si="1">28-AJ13</f>
        <v>18</v>
      </c>
      <c r="AL13" s="293">
        <f>'[1]Производственный календарь'!$D$5-AJ13+[1]Январь!AL13</f>
        <v>0</v>
      </c>
      <c r="AM13" s="85"/>
      <c r="AN13" s="85"/>
    </row>
    <row r="14" spans="1:40" s="20" customFormat="1" ht="15.75" thickBot="1">
      <c r="A14" s="82">
        <v>3</v>
      </c>
      <c r="B14" s="174">
        <v>11439</v>
      </c>
      <c r="C14" s="172" t="s">
        <v>95</v>
      </c>
      <c r="D14" s="196" t="s">
        <v>97</v>
      </c>
      <c r="E14" s="306" t="s">
        <v>2</v>
      </c>
      <c r="F14" s="307" t="s">
        <v>2</v>
      </c>
      <c r="G14" s="307" t="s">
        <v>2</v>
      </c>
      <c r="H14" s="258" t="s">
        <v>1</v>
      </c>
      <c r="I14" s="307" t="s">
        <v>2</v>
      </c>
      <c r="J14" s="258" t="s">
        <v>1</v>
      </c>
      <c r="K14" s="208" t="s">
        <v>110</v>
      </c>
      <c r="L14" s="208" t="s">
        <v>110</v>
      </c>
      <c r="M14" s="208" t="s">
        <v>110</v>
      </c>
      <c r="N14" s="258" t="s">
        <v>1</v>
      </c>
      <c r="O14" s="258" t="s">
        <v>1</v>
      </c>
      <c r="P14" s="208" t="s">
        <v>110</v>
      </c>
      <c r="Q14" s="208" t="s">
        <v>110</v>
      </c>
      <c r="R14" s="258" t="s">
        <v>1</v>
      </c>
      <c r="S14" s="307" t="s">
        <v>2</v>
      </c>
      <c r="T14" s="307" t="s">
        <v>2</v>
      </c>
      <c r="U14" s="307" t="s">
        <v>2</v>
      </c>
      <c r="V14" s="258" t="s">
        <v>1</v>
      </c>
      <c r="W14" s="307" t="s">
        <v>2</v>
      </c>
      <c r="X14" s="307" t="s">
        <v>2</v>
      </c>
      <c r="Y14" s="307" t="s">
        <v>2</v>
      </c>
      <c r="Z14" s="307" t="s">
        <v>2</v>
      </c>
      <c r="AA14" s="307" t="s">
        <v>2</v>
      </c>
      <c r="AB14" s="258" t="s">
        <v>1</v>
      </c>
      <c r="AC14" s="258" t="s">
        <v>1</v>
      </c>
      <c r="AD14" s="258" t="s">
        <v>1</v>
      </c>
      <c r="AE14" s="307" t="s">
        <v>2</v>
      </c>
      <c r="AF14" s="308" t="s">
        <v>2</v>
      </c>
      <c r="AG14" s="309"/>
      <c r="AH14" s="310"/>
      <c r="AI14" s="311"/>
      <c r="AJ14" s="191">
        <f t="shared" si="0"/>
        <v>9</v>
      </c>
      <c r="AK14" s="83">
        <f t="shared" si="1"/>
        <v>19</v>
      </c>
      <c r="AL14" s="293">
        <f>'[1]Производственный календарь'!$D$5-AJ14+[1]Январь!AL14</f>
        <v>-1</v>
      </c>
      <c r="AM14" s="85"/>
      <c r="AN14" s="85"/>
    </row>
    <row r="15" spans="1:40" s="20" customFormat="1" ht="15.75" thickBot="1">
      <c r="A15" s="66">
        <v>4</v>
      </c>
      <c r="B15" s="176">
        <v>5810</v>
      </c>
      <c r="C15" s="177" t="s">
        <v>98</v>
      </c>
      <c r="D15" s="178" t="s">
        <v>99</v>
      </c>
      <c r="E15" s="312" t="s">
        <v>2</v>
      </c>
      <c r="F15" s="312" t="s">
        <v>2</v>
      </c>
      <c r="G15" s="312" t="s">
        <v>2</v>
      </c>
      <c r="H15" s="312" t="s">
        <v>2</v>
      </c>
      <c r="I15" s="313" t="s">
        <v>1</v>
      </c>
      <c r="J15" s="313" t="s">
        <v>1</v>
      </c>
      <c r="K15" s="314" t="s">
        <v>1</v>
      </c>
      <c r="L15" s="312" t="s">
        <v>2</v>
      </c>
      <c r="M15" s="312" t="s">
        <v>2</v>
      </c>
      <c r="N15" s="258" t="s">
        <v>1</v>
      </c>
      <c r="O15" s="312" t="s">
        <v>2</v>
      </c>
      <c r="P15" s="312" t="s">
        <v>2</v>
      </c>
      <c r="Q15" s="312" t="s">
        <v>2</v>
      </c>
      <c r="R15" s="312" t="s">
        <v>2</v>
      </c>
      <c r="S15" s="314" t="s">
        <v>1</v>
      </c>
      <c r="T15" s="314" t="s">
        <v>1</v>
      </c>
      <c r="U15" s="312" t="s">
        <v>2</v>
      </c>
      <c r="V15" s="312" t="s">
        <v>2</v>
      </c>
      <c r="W15" s="312" t="s">
        <v>2</v>
      </c>
      <c r="X15" s="314" t="s">
        <v>1</v>
      </c>
      <c r="Y15" s="312" t="s">
        <v>2</v>
      </c>
      <c r="Z15" s="312" t="s">
        <v>2</v>
      </c>
      <c r="AA15" s="312" t="s">
        <v>2</v>
      </c>
      <c r="AB15" s="314" t="s">
        <v>1</v>
      </c>
      <c r="AC15" s="312" t="s">
        <v>2</v>
      </c>
      <c r="AD15" s="312" t="s">
        <v>2</v>
      </c>
      <c r="AE15" s="312" t="s">
        <v>2</v>
      </c>
      <c r="AF15" s="314" t="s">
        <v>1</v>
      </c>
      <c r="AG15" s="315"/>
      <c r="AH15" s="315"/>
      <c r="AI15" s="316"/>
      <c r="AJ15" s="82">
        <f t="shared" si="0"/>
        <v>9</v>
      </c>
      <c r="AK15" s="83">
        <f t="shared" si="1"/>
        <v>19</v>
      </c>
      <c r="AL15" s="293">
        <f>'[1]Производственный календарь'!$D$5-AJ15+[1]Январь!AL15</f>
        <v>1</v>
      </c>
      <c r="AM15" s="88"/>
      <c r="AN15" s="88"/>
    </row>
    <row r="16" spans="1:40" s="20" customFormat="1" ht="15.75" thickBot="1">
      <c r="A16" s="66">
        <v>5</v>
      </c>
      <c r="B16" s="179" t="s">
        <v>100</v>
      </c>
      <c r="C16" s="177" t="s">
        <v>98</v>
      </c>
      <c r="D16" s="180" t="s">
        <v>101</v>
      </c>
      <c r="E16" s="81" t="s">
        <v>2</v>
      </c>
      <c r="F16" s="81" t="s">
        <v>2</v>
      </c>
      <c r="G16" s="81" t="s">
        <v>2</v>
      </c>
      <c r="H16" s="313" t="s">
        <v>1</v>
      </c>
      <c r="I16" s="81" t="s">
        <v>2</v>
      </c>
      <c r="J16" s="317" t="s">
        <v>1</v>
      </c>
      <c r="K16" s="317" t="s">
        <v>1</v>
      </c>
      <c r="L16" s="81" t="s">
        <v>2</v>
      </c>
      <c r="M16" s="81" t="s">
        <v>2</v>
      </c>
      <c r="N16" s="258" t="s">
        <v>1</v>
      </c>
      <c r="O16" s="258" t="s">
        <v>1</v>
      </c>
      <c r="P16" s="81" t="s">
        <v>2</v>
      </c>
      <c r="Q16" s="81" t="s">
        <v>2</v>
      </c>
      <c r="R16" s="258" t="s">
        <v>1</v>
      </c>
      <c r="S16" s="212" t="s">
        <v>110</v>
      </c>
      <c r="T16" s="212" t="s">
        <v>110</v>
      </c>
      <c r="U16" s="314" t="s">
        <v>1</v>
      </c>
      <c r="V16" s="212" t="s">
        <v>110</v>
      </c>
      <c r="W16" s="212" t="s">
        <v>110</v>
      </c>
      <c r="X16" s="212" t="s">
        <v>110</v>
      </c>
      <c r="Y16" s="212" t="s">
        <v>110</v>
      </c>
      <c r="Z16" s="81" t="s">
        <v>2</v>
      </c>
      <c r="AA16" s="81" t="s">
        <v>2</v>
      </c>
      <c r="AB16" s="258" t="s">
        <v>1</v>
      </c>
      <c r="AC16" s="258" t="s">
        <v>1</v>
      </c>
      <c r="AD16" s="81" t="s">
        <v>2</v>
      </c>
      <c r="AE16" s="314" t="s">
        <v>1</v>
      </c>
      <c r="AF16" s="314" t="s">
        <v>1</v>
      </c>
      <c r="AG16" s="305"/>
      <c r="AH16" s="305"/>
      <c r="AI16" s="305"/>
      <c r="AJ16" s="82">
        <f t="shared" si="0"/>
        <v>11</v>
      </c>
      <c r="AK16" s="83">
        <f t="shared" si="1"/>
        <v>17</v>
      </c>
      <c r="AL16" s="293">
        <f>'[1]Производственный календарь'!$D$5-AJ16+[1]Январь!AL16</f>
        <v>2</v>
      </c>
      <c r="AM16" s="88"/>
      <c r="AN16" s="88"/>
    </row>
    <row r="17" spans="1:40" s="20" customFormat="1" ht="15">
      <c r="A17" s="66">
        <v>6</v>
      </c>
      <c r="B17" s="181">
        <v>3283</v>
      </c>
      <c r="C17" s="177" t="s">
        <v>98</v>
      </c>
      <c r="D17" s="180" t="s">
        <v>102</v>
      </c>
      <c r="E17" s="318" t="s">
        <v>2</v>
      </c>
      <c r="F17" s="318" t="s">
        <v>2</v>
      </c>
      <c r="G17" s="318" t="s">
        <v>2</v>
      </c>
      <c r="H17" s="317" t="s">
        <v>1</v>
      </c>
      <c r="I17" s="317" t="s">
        <v>1</v>
      </c>
      <c r="J17" s="318" t="s">
        <v>2</v>
      </c>
      <c r="K17" s="318" t="s">
        <v>2</v>
      </c>
      <c r="L17" s="317" t="s">
        <v>1</v>
      </c>
      <c r="M17" s="318" t="s">
        <v>2</v>
      </c>
      <c r="N17" s="318" t="s">
        <v>2</v>
      </c>
      <c r="O17" s="317" t="s">
        <v>1</v>
      </c>
      <c r="P17" s="317" t="s">
        <v>1</v>
      </c>
      <c r="Q17" s="318" t="s">
        <v>2</v>
      </c>
      <c r="R17" s="318" t="s">
        <v>2</v>
      </c>
      <c r="S17" s="318" t="s">
        <v>2</v>
      </c>
      <c r="T17" s="318" t="s">
        <v>2</v>
      </c>
      <c r="U17" s="318" t="s">
        <v>2</v>
      </c>
      <c r="V17" s="317" t="s">
        <v>1</v>
      </c>
      <c r="W17" s="317" t="s">
        <v>1</v>
      </c>
      <c r="X17" s="318" t="s">
        <v>2</v>
      </c>
      <c r="Y17" s="318" t="s">
        <v>2</v>
      </c>
      <c r="Z17" s="318" t="s">
        <v>2</v>
      </c>
      <c r="AA17" s="318" t="s">
        <v>2</v>
      </c>
      <c r="AB17" s="318" t="s">
        <v>2</v>
      </c>
      <c r="AC17" s="317" t="s">
        <v>1</v>
      </c>
      <c r="AD17" s="317" t="s">
        <v>1</v>
      </c>
      <c r="AE17" s="318" t="s">
        <v>2</v>
      </c>
      <c r="AF17" s="318" t="s">
        <v>2</v>
      </c>
      <c r="AG17" s="319"/>
      <c r="AH17" s="319"/>
      <c r="AI17" s="319"/>
      <c r="AJ17" s="82">
        <f t="shared" si="0"/>
        <v>9</v>
      </c>
      <c r="AK17" s="83">
        <f t="shared" si="1"/>
        <v>19</v>
      </c>
      <c r="AL17" s="293">
        <f>'[1]Производственный календарь'!$D$5-AJ17+[1]Январь!AL17</f>
        <v>3</v>
      </c>
      <c r="AM17" s="88"/>
      <c r="AN17" s="88"/>
    </row>
    <row r="18" spans="1:40" ht="15.75" thickBot="1">
      <c r="C18" s="183" t="s">
        <v>98</v>
      </c>
      <c r="D18" s="204" t="s">
        <v>120</v>
      </c>
      <c r="E18" s="318" t="s">
        <v>2</v>
      </c>
      <c r="F18" s="318" t="s">
        <v>2</v>
      </c>
      <c r="G18" s="258" t="s">
        <v>1</v>
      </c>
      <c r="H18" s="318" t="s">
        <v>2</v>
      </c>
      <c r="I18" s="318" t="s">
        <v>2</v>
      </c>
      <c r="J18" s="318" t="s">
        <v>2</v>
      </c>
      <c r="K18" s="317" t="s">
        <v>1</v>
      </c>
      <c r="L18" s="317" t="s">
        <v>1</v>
      </c>
      <c r="M18" s="318" t="s">
        <v>2</v>
      </c>
      <c r="N18" s="318" t="s">
        <v>2</v>
      </c>
      <c r="O18" s="318" t="s">
        <v>2</v>
      </c>
      <c r="P18" s="258" t="s">
        <v>1</v>
      </c>
      <c r="Q18" s="258" t="s">
        <v>1</v>
      </c>
      <c r="R18" s="258" t="s">
        <v>1</v>
      </c>
      <c r="S18" s="318" t="s">
        <v>2</v>
      </c>
      <c r="T18" s="318" t="s">
        <v>2</v>
      </c>
      <c r="U18" s="317" t="s">
        <v>1</v>
      </c>
      <c r="V18" s="318" t="s">
        <v>2</v>
      </c>
      <c r="W18" s="318" t="s">
        <v>2</v>
      </c>
      <c r="X18" s="318" t="s">
        <v>2</v>
      </c>
      <c r="Y18" s="318" t="s">
        <v>2</v>
      </c>
      <c r="Z18" s="258" t="s">
        <v>1</v>
      </c>
      <c r="AA18" s="318" t="s">
        <v>2</v>
      </c>
      <c r="AB18" s="318" t="s">
        <v>2</v>
      </c>
      <c r="AC18" s="318" t="s">
        <v>2</v>
      </c>
      <c r="AD18" s="258" t="s">
        <v>1</v>
      </c>
      <c r="AE18" s="258" t="s">
        <v>1</v>
      </c>
      <c r="AF18" s="318" t="s">
        <v>2</v>
      </c>
      <c r="AG18" s="319"/>
      <c r="AH18" s="319"/>
      <c r="AI18" s="319"/>
      <c r="AJ18" s="82">
        <f t="shared" si="0"/>
        <v>10</v>
      </c>
      <c r="AK18" s="83">
        <f t="shared" si="1"/>
        <v>18</v>
      </c>
      <c r="AL18" s="293">
        <f>'[1]Производственный календарь'!$D$5-AJ18+[1]Январь!AL18</f>
        <v>1</v>
      </c>
      <c r="AM18" s="320"/>
      <c r="AN18" s="320"/>
    </row>
    <row r="19" spans="1:40" s="20" customFormat="1" ht="15.75" thickBot="1">
      <c r="A19" s="66">
        <v>7</v>
      </c>
      <c r="B19" s="182">
        <v>41647</v>
      </c>
      <c r="C19" s="183" t="s">
        <v>98</v>
      </c>
      <c r="D19" s="321" t="s">
        <v>103</v>
      </c>
      <c r="E19" s="194" t="s">
        <v>3</v>
      </c>
      <c r="F19" s="195" t="s">
        <v>69</v>
      </c>
      <c r="G19" s="258" t="s">
        <v>1</v>
      </c>
      <c r="H19" s="258" t="s">
        <v>1</v>
      </c>
      <c r="I19" s="194" t="s">
        <v>3</v>
      </c>
      <c r="J19" s="195" t="s">
        <v>69</v>
      </c>
      <c r="K19" s="258" t="s">
        <v>1</v>
      </c>
      <c r="L19" s="258" t="s">
        <v>1</v>
      </c>
      <c r="M19" s="194" t="s">
        <v>3</v>
      </c>
      <c r="N19" s="195" t="s">
        <v>69</v>
      </c>
      <c r="O19" s="258" t="s">
        <v>1</v>
      </c>
      <c r="P19" s="258" t="s">
        <v>1</v>
      </c>
      <c r="Q19" s="194" t="s">
        <v>3</v>
      </c>
      <c r="R19" s="195" t="s">
        <v>69</v>
      </c>
      <c r="S19" s="258" t="s">
        <v>1</v>
      </c>
      <c r="T19" s="258" t="s">
        <v>1</v>
      </c>
      <c r="U19" s="194" t="s">
        <v>3</v>
      </c>
      <c r="V19" s="195" t="s">
        <v>69</v>
      </c>
      <c r="W19" s="258" t="s">
        <v>1</v>
      </c>
      <c r="X19" s="258" t="s">
        <v>1</v>
      </c>
      <c r="Y19" s="194" t="s">
        <v>3</v>
      </c>
      <c r="Z19" s="195" t="s">
        <v>69</v>
      </c>
      <c r="AA19" s="258" t="s">
        <v>1</v>
      </c>
      <c r="AB19" s="258" t="s">
        <v>1</v>
      </c>
      <c r="AC19" s="194" t="s">
        <v>3</v>
      </c>
      <c r="AD19" s="195" t="s">
        <v>69</v>
      </c>
      <c r="AE19" s="258" t="s">
        <v>1</v>
      </c>
      <c r="AF19" s="258" t="s">
        <v>1</v>
      </c>
      <c r="AG19" s="322"/>
      <c r="AH19" s="322"/>
      <c r="AI19" s="305"/>
      <c r="AJ19" s="82">
        <f t="shared" si="0"/>
        <v>14</v>
      </c>
      <c r="AK19" s="83">
        <f>28-AJ19</f>
        <v>14</v>
      </c>
      <c r="AL19" s="293"/>
      <c r="AM19" s="88"/>
      <c r="AN19" s="88"/>
    </row>
    <row r="20" spans="1:40" s="20" customFormat="1" ht="15.75" thickBot="1">
      <c r="A20" s="82">
        <v>10</v>
      </c>
      <c r="B20" s="181">
        <v>5381</v>
      </c>
      <c r="C20" s="177" t="s">
        <v>98</v>
      </c>
      <c r="D20" s="184" t="s">
        <v>104</v>
      </c>
      <c r="E20" s="195" t="s">
        <v>69</v>
      </c>
      <c r="F20" s="258" t="s">
        <v>1</v>
      </c>
      <c r="G20" s="258" t="s">
        <v>1</v>
      </c>
      <c r="H20" s="194" t="s">
        <v>3</v>
      </c>
      <c r="I20" s="195" t="s">
        <v>69</v>
      </c>
      <c r="J20" s="258" t="s">
        <v>1</v>
      </c>
      <c r="K20" s="258" t="s">
        <v>1</v>
      </c>
      <c r="L20" s="194" t="s">
        <v>3</v>
      </c>
      <c r="M20" s="195" t="s">
        <v>69</v>
      </c>
      <c r="N20" s="258" t="s">
        <v>1</v>
      </c>
      <c r="O20" s="258" t="s">
        <v>1</v>
      </c>
      <c r="P20" s="194" t="s">
        <v>3</v>
      </c>
      <c r="Q20" s="195" t="s">
        <v>69</v>
      </c>
      <c r="R20" s="258" t="s">
        <v>1</v>
      </c>
      <c r="S20" s="258" t="s">
        <v>1</v>
      </c>
      <c r="T20" s="194" t="s">
        <v>3</v>
      </c>
      <c r="U20" s="195" t="s">
        <v>69</v>
      </c>
      <c r="V20" s="258" t="s">
        <v>1</v>
      </c>
      <c r="W20" s="258" t="s">
        <v>1</v>
      </c>
      <c r="X20" s="194" t="s">
        <v>3</v>
      </c>
      <c r="Y20" s="195" t="s">
        <v>69</v>
      </c>
      <c r="Z20" s="258" t="s">
        <v>1</v>
      </c>
      <c r="AA20" s="258" t="s">
        <v>1</v>
      </c>
      <c r="AB20" s="194" t="s">
        <v>3</v>
      </c>
      <c r="AC20" s="195" t="s">
        <v>69</v>
      </c>
      <c r="AD20" s="258" t="s">
        <v>1</v>
      </c>
      <c r="AE20" s="258" t="s">
        <v>1</v>
      </c>
      <c r="AF20" s="194" t="s">
        <v>3</v>
      </c>
      <c r="AG20" s="323"/>
      <c r="AH20" s="322"/>
      <c r="AI20" s="322"/>
      <c r="AJ20" s="82">
        <f t="shared" si="0"/>
        <v>14</v>
      </c>
      <c r="AK20" s="83">
        <f t="shared" si="1"/>
        <v>14</v>
      </c>
      <c r="AL20" s="293"/>
      <c r="AM20" s="85"/>
      <c r="AN20" s="85"/>
    </row>
    <row r="21" spans="1:40" s="20" customFormat="1" ht="15.75" thickBot="1">
      <c r="A21" s="82">
        <v>11</v>
      </c>
      <c r="B21" s="181">
        <v>18739</v>
      </c>
      <c r="C21" s="177" t="s">
        <v>98</v>
      </c>
      <c r="D21" s="185" t="s">
        <v>105</v>
      </c>
      <c r="E21" s="258" t="s">
        <v>1</v>
      </c>
      <c r="F21" s="258" t="s">
        <v>1</v>
      </c>
      <c r="G21" s="194" t="s">
        <v>3</v>
      </c>
      <c r="H21" s="195" t="s">
        <v>69</v>
      </c>
      <c r="I21" s="258" t="s">
        <v>1</v>
      </c>
      <c r="J21" s="258" t="s">
        <v>1</v>
      </c>
      <c r="K21" s="194" t="s">
        <v>3</v>
      </c>
      <c r="L21" s="195" t="s">
        <v>69</v>
      </c>
      <c r="M21" s="258" t="s">
        <v>1</v>
      </c>
      <c r="N21" s="258" t="s">
        <v>1</v>
      </c>
      <c r="O21" s="194" t="s">
        <v>3</v>
      </c>
      <c r="P21" s="195" t="s">
        <v>69</v>
      </c>
      <c r="Q21" s="258" t="s">
        <v>1</v>
      </c>
      <c r="R21" s="258" t="s">
        <v>1</v>
      </c>
      <c r="S21" s="194" t="s">
        <v>3</v>
      </c>
      <c r="T21" s="195" t="s">
        <v>69</v>
      </c>
      <c r="U21" s="258" t="s">
        <v>1</v>
      </c>
      <c r="V21" s="258" t="s">
        <v>1</v>
      </c>
      <c r="W21" s="194" t="s">
        <v>3</v>
      </c>
      <c r="X21" s="195" t="s">
        <v>69</v>
      </c>
      <c r="Y21" s="258" t="s">
        <v>1</v>
      </c>
      <c r="Z21" s="194" t="s">
        <v>3</v>
      </c>
      <c r="AA21" s="195" t="s">
        <v>69</v>
      </c>
      <c r="AB21" s="195" t="s">
        <v>69</v>
      </c>
      <c r="AC21" s="258" t="s">
        <v>1</v>
      </c>
      <c r="AD21" s="258" t="s">
        <v>1</v>
      </c>
      <c r="AE21" s="194" t="s">
        <v>3</v>
      </c>
      <c r="AF21" s="195" t="s">
        <v>69</v>
      </c>
      <c r="AG21" s="305"/>
      <c r="AH21" s="319"/>
      <c r="AI21" s="319"/>
      <c r="AJ21" s="82">
        <f t="shared" si="0"/>
        <v>13</v>
      </c>
      <c r="AK21" s="83">
        <f t="shared" si="1"/>
        <v>15</v>
      </c>
      <c r="AL21" s="293"/>
      <c r="AM21" s="85"/>
      <c r="AN21" s="85"/>
    </row>
    <row r="22" spans="1:40" s="20" customFormat="1" ht="15.75" thickBot="1">
      <c r="A22" s="66">
        <v>12</v>
      </c>
      <c r="B22" s="186">
        <v>32359</v>
      </c>
      <c r="C22" s="177" t="s">
        <v>98</v>
      </c>
      <c r="D22" s="187" t="s">
        <v>106</v>
      </c>
      <c r="E22" s="258" t="s">
        <v>1</v>
      </c>
      <c r="F22" s="194" t="s">
        <v>3</v>
      </c>
      <c r="G22" s="195" t="s">
        <v>69</v>
      </c>
      <c r="H22" s="258" t="s">
        <v>1</v>
      </c>
      <c r="I22" s="258" t="s">
        <v>1</v>
      </c>
      <c r="J22" s="194" t="s">
        <v>3</v>
      </c>
      <c r="K22" s="195" t="s">
        <v>69</v>
      </c>
      <c r="L22" s="258" t="s">
        <v>1</v>
      </c>
      <c r="M22" s="258" t="s">
        <v>1</v>
      </c>
      <c r="N22" s="194" t="s">
        <v>3</v>
      </c>
      <c r="O22" s="195" t="s">
        <v>69</v>
      </c>
      <c r="P22" s="258" t="s">
        <v>1</v>
      </c>
      <c r="Q22" s="258" t="s">
        <v>1</v>
      </c>
      <c r="R22" s="194" t="s">
        <v>3</v>
      </c>
      <c r="S22" s="195" t="s">
        <v>69</v>
      </c>
      <c r="T22" s="258" t="s">
        <v>1</v>
      </c>
      <c r="U22" s="258" t="s">
        <v>1</v>
      </c>
      <c r="V22" s="194" t="s">
        <v>3</v>
      </c>
      <c r="W22" s="195" t="s">
        <v>119</v>
      </c>
      <c r="X22" s="258" t="s">
        <v>1</v>
      </c>
      <c r="Y22" s="258" t="s">
        <v>1</v>
      </c>
      <c r="Z22" s="195" t="s">
        <v>119</v>
      </c>
      <c r="AA22" s="195" t="s">
        <v>119</v>
      </c>
      <c r="AB22" s="258" t="s">
        <v>1</v>
      </c>
      <c r="AC22" s="258" t="s">
        <v>1</v>
      </c>
      <c r="AD22" s="194" t="s">
        <v>3</v>
      </c>
      <c r="AE22" s="195" t="s">
        <v>69</v>
      </c>
      <c r="AF22" s="258" t="s">
        <v>1</v>
      </c>
      <c r="AG22" s="305"/>
      <c r="AH22" s="305"/>
      <c r="AI22" s="319"/>
      <c r="AJ22" s="82">
        <f t="shared" si="0"/>
        <v>14</v>
      </c>
      <c r="AK22" s="83">
        <f t="shared" si="1"/>
        <v>14</v>
      </c>
      <c r="AL22" s="293"/>
      <c r="AM22" s="88"/>
      <c r="AN22" s="88"/>
    </row>
    <row r="23" spans="1:40" s="20" customFormat="1">
      <c r="A23" s="61"/>
      <c r="B23" s="276"/>
      <c r="C23" s="276"/>
      <c r="D23" s="95" t="s">
        <v>50</v>
      </c>
      <c r="E23" s="429"/>
      <c r="F23" s="429"/>
      <c r="G23" s="429"/>
      <c r="H23" s="429"/>
      <c r="I23" s="429"/>
      <c r="J23" s="429"/>
      <c r="K23" s="429"/>
      <c r="L23" s="96"/>
      <c r="M23" s="96"/>
      <c r="N23" s="96"/>
      <c r="O23" s="270"/>
      <c r="P23" s="270"/>
      <c r="Q23" s="270"/>
      <c r="R23" s="270"/>
      <c r="S23" s="270"/>
      <c r="T23" s="270"/>
      <c r="U23" s="96"/>
      <c r="V23" s="430"/>
      <c r="W23" s="430"/>
      <c r="X23" s="430"/>
      <c r="Y23" s="430"/>
      <c r="Z23" s="430"/>
      <c r="AA23" s="430"/>
      <c r="AB23" s="63"/>
      <c r="AC23" s="63"/>
      <c r="AD23" s="63"/>
      <c r="AE23" s="427"/>
      <c r="AF23" s="428"/>
      <c r="AG23" s="428"/>
      <c r="AH23" s="428"/>
      <c r="AI23" s="63"/>
      <c r="AJ23" s="63"/>
      <c r="AK23" s="93"/>
      <c r="AL23" s="93"/>
      <c r="AM23" s="67"/>
      <c r="AN23" s="67"/>
    </row>
    <row r="24" spans="1:40" s="20" customFormat="1">
      <c r="A24" s="98"/>
      <c r="B24" s="99"/>
      <c r="E24" s="426" t="s">
        <v>47</v>
      </c>
      <c r="F24" s="426"/>
      <c r="G24" s="426"/>
      <c r="H24" s="426"/>
      <c r="I24" s="426"/>
      <c r="J24" s="426"/>
      <c r="K24" s="426"/>
      <c r="L24" s="98"/>
      <c r="M24" s="98"/>
      <c r="N24" s="98"/>
      <c r="O24" s="426" t="s">
        <v>45</v>
      </c>
      <c r="P24" s="426"/>
      <c r="Q24" s="426"/>
      <c r="R24" s="426"/>
      <c r="S24" s="426"/>
      <c r="T24" s="98"/>
      <c r="U24" s="98"/>
      <c r="V24" s="425" t="s">
        <v>51</v>
      </c>
      <c r="W24" s="425"/>
      <c r="X24" s="425"/>
      <c r="Y24" s="425"/>
      <c r="Z24" s="425"/>
      <c r="AA24" s="425"/>
      <c r="AB24" s="98"/>
      <c r="AC24" s="98"/>
      <c r="AD24" s="98"/>
      <c r="AE24" s="426" t="s">
        <v>52</v>
      </c>
      <c r="AF24" s="426"/>
      <c r="AG24" s="426"/>
      <c r="AH24" s="426"/>
      <c r="AI24" s="98"/>
      <c r="AJ24" s="98"/>
      <c r="AK24" s="100"/>
      <c r="AL24" s="100"/>
      <c r="AM24" s="98"/>
      <c r="AN24" s="98"/>
    </row>
    <row r="25" spans="1:40" s="20" customFormat="1">
      <c r="A25" s="61"/>
      <c r="B25" s="101" t="s">
        <v>53</v>
      </c>
      <c r="C25" s="101"/>
      <c r="D25" s="62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100"/>
      <c r="AL25" s="100"/>
      <c r="AM25" s="67"/>
      <c r="AN25" s="98"/>
    </row>
    <row r="26" spans="1:40" s="20" customFormat="1" ht="24">
      <c r="A26" s="64"/>
      <c r="B26" s="102" t="s">
        <v>54</v>
      </c>
      <c r="C26" s="102"/>
      <c r="D26" s="103" t="s">
        <v>91</v>
      </c>
      <c r="E26" s="104">
        <v>1</v>
      </c>
      <c r="F26" s="104">
        <v>2</v>
      </c>
      <c r="G26" s="324">
        <v>3</v>
      </c>
      <c r="H26" s="324">
        <v>4</v>
      </c>
      <c r="I26" s="104">
        <v>5</v>
      </c>
      <c r="J26" s="104">
        <v>6</v>
      </c>
      <c r="K26" s="104">
        <v>7</v>
      </c>
      <c r="L26" s="104">
        <v>8</v>
      </c>
      <c r="M26" s="104">
        <v>9</v>
      </c>
      <c r="N26" s="324">
        <v>10</v>
      </c>
      <c r="O26" s="324">
        <v>11</v>
      </c>
      <c r="P26" s="104">
        <v>12</v>
      </c>
      <c r="Q26" s="104">
        <v>13</v>
      </c>
      <c r="R26" s="104">
        <v>14</v>
      </c>
      <c r="S26" s="104">
        <v>15</v>
      </c>
      <c r="T26" s="104">
        <v>16</v>
      </c>
      <c r="U26" s="324">
        <v>17</v>
      </c>
      <c r="V26" s="324">
        <v>18</v>
      </c>
      <c r="W26" s="104">
        <v>19</v>
      </c>
      <c r="X26" s="104">
        <v>20</v>
      </c>
      <c r="Y26" s="104">
        <v>21</v>
      </c>
      <c r="Z26" s="104">
        <v>22</v>
      </c>
      <c r="AA26" s="325">
        <v>23</v>
      </c>
      <c r="AB26" s="324">
        <v>24</v>
      </c>
      <c r="AC26" s="324">
        <v>25</v>
      </c>
      <c r="AD26" s="104">
        <v>26</v>
      </c>
      <c r="AE26" s="104">
        <v>27</v>
      </c>
      <c r="AF26" s="104">
        <v>28</v>
      </c>
      <c r="AG26" s="104">
        <v>29</v>
      </c>
      <c r="AH26" s="104">
        <v>30</v>
      </c>
      <c r="AI26" s="104">
        <v>31</v>
      </c>
      <c r="AJ26" s="67"/>
      <c r="AK26" s="67"/>
      <c r="AL26" s="67"/>
      <c r="AM26" s="68"/>
      <c r="AN26" s="68"/>
    </row>
    <row r="27" spans="1:40">
      <c r="A27" s="105"/>
      <c r="B27" s="106" t="s">
        <v>2</v>
      </c>
      <c r="C27" s="106"/>
      <c r="D27" s="107" t="s">
        <v>71</v>
      </c>
      <c r="E27" s="108">
        <f t="shared" ref="E27:T35" si="2">COUNTIF(E$11:E$22,$B27)</f>
        <v>8</v>
      </c>
      <c r="F27" s="108">
        <f t="shared" si="2"/>
        <v>7</v>
      </c>
      <c r="G27" s="108">
        <f t="shared" si="2"/>
        <v>5</v>
      </c>
      <c r="H27" s="108">
        <f t="shared" si="2"/>
        <v>4</v>
      </c>
      <c r="I27" s="108">
        <f t="shared" si="2"/>
        <v>4</v>
      </c>
      <c r="J27" s="108">
        <f t="shared" si="2"/>
        <v>3</v>
      </c>
      <c r="K27" s="108">
        <f t="shared" si="2"/>
        <v>3</v>
      </c>
      <c r="L27" s="108">
        <f t="shared" si="2"/>
        <v>3</v>
      </c>
      <c r="M27" s="108">
        <f t="shared" si="2"/>
        <v>5</v>
      </c>
      <c r="N27" s="108">
        <f t="shared" si="2"/>
        <v>3</v>
      </c>
      <c r="O27" s="108">
        <f t="shared" si="2"/>
        <v>3</v>
      </c>
      <c r="P27" s="108">
        <f t="shared" si="2"/>
        <v>3</v>
      </c>
      <c r="Q27" s="108">
        <f t="shared" si="2"/>
        <v>5</v>
      </c>
      <c r="R27" s="108">
        <f t="shared" si="2"/>
        <v>4</v>
      </c>
      <c r="S27" s="108">
        <f t="shared" si="2"/>
        <v>4</v>
      </c>
      <c r="T27" s="108">
        <f t="shared" si="2"/>
        <v>3</v>
      </c>
      <c r="U27" s="108">
        <f t="shared" ref="U27:AI35" si="3">COUNTIF(U$11:U$22,$B27)</f>
        <v>3</v>
      </c>
      <c r="V27" s="108">
        <f t="shared" si="3"/>
        <v>3</v>
      </c>
      <c r="W27" s="108">
        <f t="shared" si="3"/>
        <v>5</v>
      </c>
      <c r="X27" s="108">
        <f t="shared" si="3"/>
        <v>5</v>
      </c>
      <c r="Y27" s="108">
        <f t="shared" si="3"/>
        <v>6</v>
      </c>
      <c r="Z27" s="108">
        <f t="shared" si="3"/>
        <v>6</v>
      </c>
      <c r="AA27" s="108">
        <f t="shared" si="3"/>
        <v>5</v>
      </c>
      <c r="AB27" s="108">
        <f t="shared" si="3"/>
        <v>3</v>
      </c>
      <c r="AC27" s="108">
        <f t="shared" si="3"/>
        <v>4</v>
      </c>
      <c r="AD27" s="108">
        <f t="shared" si="3"/>
        <v>3</v>
      </c>
      <c r="AE27" s="108">
        <f t="shared" si="3"/>
        <v>4</v>
      </c>
      <c r="AF27" s="108">
        <f t="shared" si="3"/>
        <v>5</v>
      </c>
      <c r="AG27" s="108">
        <f t="shared" si="3"/>
        <v>0</v>
      </c>
      <c r="AH27" s="108">
        <f t="shared" si="3"/>
        <v>0</v>
      </c>
      <c r="AI27" s="108">
        <f t="shared" si="3"/>
        <v>0</v>
      </c>
      <c r="AJ27" s="109"/>
      <c r="AK27" s="109"/>
      <c r="AL27" s="109"/>
      <c r="AM27" s="71" t="s">
        <v>72</v>
      </c>
      <c r="AN27" s="71"/>
    </row>
    <row r="28" spans="1:40">
      <c r="A28" s="105"/>
      <c r="B28" s="106" t="s">
        <v>81</v>
      </c>
      <c r="C28" s="106"/>
      <c r="D28" s="107" t="s">
        <v>82</v>
      </c>
      <c r="E28" s="108">
        <f t="shared" si="2"/>
        <v>0</v>
      </c>
      <c r="F28" s="108">
        <f t="shared" si="2"/>
        <v>0</v>
      </c>
      <c r="G28" s="108">
        <f t="shared" si="2"/>
        <v>0</v>
      </c>
      <c r="H28" s="108">
        <f t="shared" si="2"/>
        <v>0</v>
      </c>
      <c r="I28" s="108">
        <f t="shared" si="2"/>
        <v>0</v>
      </c>
      <c r="J28" s="108">
        <f t="shared" si="2"/>
        <v>0</v>
      </c>
      <c r="K28" s="108">
        <f t="shared" si="2"/>
        <v>0</v>
      </c>
      <c r="L28" s="108">
        <f t="shared" si="2"/>
        <v>0</v>
      </c>
      <c r="M28" s="108">
        <f t="shared" si="2"/>
        <v>0</v>
      </c>
      <c r="N28" s="108">
        <f t="shared" si="2"/>
        <v>0</v>
      </c>
      <c r="O28" s="108">
        <f t="shared" si="2"/>
        <v>0</v>
      </c>
      <c r="P28" s="108">
        <f t="shared" si="2"/>
        <v>0</v>
      </c>
      <c r="Q28" s="108">
        <f t="shared" si="2"/>
        <v>0</v>
      </c>
      <c r="R28" s="108">
        <f t="shared" si="2"/>
        <v>0</v>
      </c>
      <c r="S28" s="108">
        <f t="shared" si="2"/>
        <v>0</v>
      </c>
      <c r="T28" s="108">
        <f t="shared" si="2"/>
        <v>0</v>
      </c>
      <c r="U28" s="108">
        <f t="shared" si="3"/>
        <v>0</v>
      </c>
      <c r="V28" s="108">
        <f t="shared" si="3"/>
        <v>0</v>
      </c>
      <c r="W28" s="108">
        <f t="shared" si="3"/>
        <v>0</v>
      </c>
      <c r="X28" s="108">
        <f t="shared" si="3"/>
        <v>0</v>
      </c>
      <c r="Y28" s="108">
        <f t="shared" si="3"/>
        <v>0</v>
      </c>
      <c r="Z28" s="108">
        <f t="shared" si="3"/>
        <v>0</v>
      </c>
      <c r="AA28" s="108">
        <f t="shared" si="3"/>
        <v>0</v>
      </c>
      <c r="AB28" s="108">
        <f t="shared" si="3"/>
        <v>0</v>
      </c>
      <c r="AC28" s="108">
        <f t="shared" si="3"/>
        <v>0</v>
      </c>
      <c r="AD28" s="108">
        <f t="shared" si="3"/>
        <v>0</v>
      </c>
      <c r="AE28" s="108">
        <f t="shared" si="3"/>
        <v>0</v>
      </c>
      <c r="AF28" s="108">
        <f t="shared" si="3"/>
        <v>0</v>
      </c>
      <c r="AG28" s="108">
        <f t="shared" si="3"/>
        <v>0</v>
      </c>
      <c r="AH28" s="108">
        <f t="shared" si="3"/>
        <v>0</v>
      </c>
      <c r="AI28" s="108">
        <f t="shared" si="3"/>
        <v>0</v>
      </c>
      <c r="AJ28" s="109"/>
      <c r="AK28" s="109"/>
      <c r="AL28" s="109"/>
      <c r="AM28" s="71" t="s">
        <v>72</v>
      </c>
      <c r="AN28" s="71"/>
    </row>
    <row r="29" spans="1:40">
      <c r="A29" s="105"/>
      <c r="B29" s="106" t="s">
        <v>3</v>
      </c>
      <c r="C29" s="106"/>
      <c r="D29" s="107" t="s">
        <v>73</v>
      </c>
      <c r="E29" s="108">
        <f t="shared" si="2"/>
        <v>1</v>
      </c>
      <c r="F29" s="108">
        <f t="shared" si="2"/>
        <v>1</v>
      </c>
      <c r="G29" s="108">
        <f t="shared" si="2"/>
        <v>1</v>
      </c>
      <c r="H29" s="108">
        <f t="shared" si="2"/>
        <v>1</v>
      </c>
      <c r="I29" s="108">
        <f t="shared" si="2"/>
        <v>1</v>
      </c>
      <c r="J29" s="108">
        <f t="shared" si="2"/>
        <v>1</v>
      </c>
      <c r="K29" s="108">
        <f t="shared" si="2"/>
        <v>1</v>
      </c>
      <c r="L29" s="108">
        <f t="shared" si="2"/>
        <v>1</v>
      </c>
      <c r="M29" s="108">
        <f t="shared" si="2"/>
        <v>1</v>
      </c>
      <c r="N29" s="108">
        <f t="shared" si="2"/>
        <v>1</v>
      </c>
      <c r="O29" s="108">
        <f t="shared" si="2"/>
        <v>1</v>
      </c>
      <c r="P29" s="108">
        <f t="shared" si="2"/>
        <v>1</v>
      </c>
      <c r="Q29" s="108">
        <f t="shared" si="2"/>
        <v>1</v>
      </c>
      <c r="R29" s="108">
        <f t="shared" si="2"/>
        <v>1</v>
      </c>
      <c r="S29" s="108">
        <f t="shared" si="2"/>
        <v>1</v>
      </c>
      <c r="T29" s="108">
        <f t="shared" si="2"/>
        <v>1</v>
      </c>
      <c r="U29" s="108">
        <f t="shared" si="3"/>
        <v>1</v>
      </c>
      <c r="V29" s="108">
        <f t="shared" si="3"/>
        <v>1</v>
      </c>
      <c r="W29" s="108">
        <f t="shared" si="3"/>
        <v>1</v>
      </c>
      <c r="X29" s="108">
        <f t="shared" si="3"/>
        <v>1</v>
      </c>
      <c r="Y29" s="108">
        <f t="shared" si="3"/>
        <v>1</v>
      </c>
      <c r="Z29" s="108">
        <f t="shared" si="3"/>
        <v>1</v>
      </c>
      <c r="AA29" s="108">
        <f t="shared" si="3"/>
        <v>0</v>
      </c>
      <c r="AB29" s="108">
        <f t="shared" si="3"/>
        <v>1</v>
      </c>
      <c r="AC29" s="108">
        <f t="shared" si="3"/>
        <v>1</v>
      </c>
      <c r="AD29" s="108">
        <f t="shared" si="3"/>
        <v>1</v>
      </c>
      <c r="AE29" s="108">
        <f t="shared" si="3"/>
        <v>1</v>
      </c>
      <c r="AF29" s="108">
        <f t="shared" si="3"/>
        <v>1</v>
      </c>
      <c r="AG29" s="108">
        <f t="shared" si="3"/>
        <v>0</v>
      </c>
      <c r="AH29" s="108">
        <f t="shared" si="3"/>
        <v>0</v>
      </c>
      <c r="AI29" s="108">
        <f t="shared" si="3"/>
        <v>0</v>
      </c>
      <c r="AJ29" s="109"/>
      <c r="AK29" s="109"/>
      <c r="AL29" s="109"/>
      <c r="AM29" s="71" t="s">
        <v>72</v>
      </c>
      <c r="AN29" s="71"/>
    </row>
    <row r="30" spans="1:40" s="36" customFormat="1">
      <c r="A30" s="105"/>
      <c r="B30" s="106" t="s">
        <v>68</v>
      </c>
      <c r="C30" s="106"/>
      <c r="D30" s="107" t="s">
        <v>74</v>
      </c>
      <c r="E30" s="108">
        <f t="shared" si="2"/>
        <v>0</v>
      </c>
      <c r="F30" s="108">
        <f t="shared" si="2"/>
        <v>0</v>
      </c>
      <c r="G30" s="108">
        <f t="shared" si="2"/>
        <v>0</v>
      </c>
      <c r="H30" s="108">
        <f t="shared" si="2"/>
        <v>0</v>
      </c>
      <c r="I30" s="108">
        <f t="shared" si="2"/>
        <v>0</v>
      </c>
      <c r="J30" s="108">
        <f t="shared" si="2"/>
        <v>0</v>
      </c>
      <c r="K30" s="108">
        <f t="shared" si="2"/>
        <v>0</v>
      </c>
      <c r="L30" s="108">
        <f t="shared" si="2"/>
        <v>0</v>
      </c>
      <c r="M30" s="108">
        <f t="shared" si="2"/>
        <v>0</v>
      </c>
      <c r="N30" s="108">
        <f t="shared" si="2"/>
        <v>0</v>
      </c>
      <c r="O30" s="108">
        <f t="shared" si="2"/>
        <v>0</v>
      </c>
      <c r="P30" s="108">
        <f t="shared" si="2"/>
        <v>0</v>
      </c>
      <c r="Q30" s="108">
        <f t="shared" si="2"/>
        <v>0</v>
      </c>
      <c r="R30" s="108">
        <f t="shared" si="2"/>
        <v>0</v>
      </c>
      <c r="S30" s="108">
        <f t="shared" si="2"/>
        <v>0</v>
      </c>
      <c r="T30" s="108">
        <f t="shared" si="2"/>
        <v>0</v>
      </c>
      <c r="U30" s="108">
        <f t="shared" si="3"/>
        <v>0</v>
      </c>
      <c r="V30" s="108">
        <f t="shared" si="3"/>
        <v>0</v>
      </c>
      <c r="W30" s="108">
        <f t="shared" si="3"/>
        <v>0</v>
      </c>
      <c r="X30" s="108">
        <f t="shared" si="3"/>
        <v>0</v>
      </c>
      <c r="Y30" s="108">
        <f t="shared" si="3"/>
        <v>0</v>
      </c>
      <c r="Z30" s="108">
        <f t="shared" si="3"/>
        <v>0</v>
      </c>
      <c r="AA30" s="108">
        <f t="shared" si="3"/>
        <v>0</v>
      </c>
      <c r="AB30" s="108">
        <f t="shared" si="3"/>
        <v>0</v>
      </c>
      <c r="AC30" s="108">
        <f t="shared" si="3"/>
        <v>0</v>
      </c>
      <c r="AD30" s="108">
        <f t="shared" si="3"/>
        <v>0</v>
      </c>
      <c r="AE30" s="108">
        <f t="shared" si="3"/>
        <v>0</v>
      </c>
      <c r="AF30" s="108">
        <f t="shared" si="3"/>
        <v>0</v>
      </c>
      <c r="AG30" s="108">
        <f t="shared" si="3"/>
        <v>0</v>
      </c>
      <c r="AH30" s="108">
        <f t="shared" si="3"/>
        <v>0</v>
      </c>
      <c r="AI30" s="108">
        <f t="shared" si="3"/>
        <v>0</v>
      </c>
      <c r="AJ30" s="109"/>
      <c r="AK30" s="109"/>
      <c r="AL30" s="109"/>
      <c r="AM30" s="71"/>
      <c r="AN30" s="71"/>
    </row>
    <row r="31" spans="1:40">
      <c r="A31" s="105"/>
      <c r="B31" s="110" t="s">
        <v>69</v>
      </c>
      <c r="C31" s="110"/>
      <c r="D31" s="107" t="s">
        <v>75</v>
      </c>
      <c r="E31" s="108">
        <f t="shared" si="2"/>
        <v>1</v>
      </c>
      <c r="F31" s="108">
        <f t="shared" si="2"/>
        <v>1</v>
      </c>
      <c r="G31" s="108">
        <f t="shared" si="2"/>
        <v>1</v>
      </c>
      <c r="H31" s="108">
        <f t="shared" si="2"/>
        <v>1</v>
      </c>
      <c r="I31" s="108">
        <f t="shared" si="2"/>
        <v>1</v>
      </c>
      <c r="J31" s="108">
        <f t="shared" si="2"/>
        <v>1</v>
      </c>
      <c r="K31" s="108">
        <f t="shared" si="2"/>
        <v>1</v>
      </c>
      <c r="L31" s="108">
        <f t="shared" si="2"/>
        <v>1</v>
      </c>
      <c r="M31" s="108">
        <f t="shared" si="2"/>
        <v>1</v>
      </c>
      <c r="N31" s="108">
        <f t="shared" si="2"/>
        <v>1</v>
      </c>
      <c r="O31" s="108">
        <f t="shared" si="2"/>
        <v>1</v>
      </c>
      <c r="P31" s="108">
        <f t="shared" si="2"/>
        <v>1</v>
      </c>
      <c r="Q31" s="108">
        <f t="shared" si="2"/>
        <v>1</v>
      </c>
      <c r="R31" s="108">
        <f t="shared" si="2"/>
        <v>1</v>
      </c>
      <c r="S31" s="108">
        <f t="shared" si="2"/>
        <v>1</v>
      </c>
      <c r="T31" s="108">
        <f t="shared" si="2"/>
        <v>1</v>
      </c>
      <c r="U31" s="108">
        <f t="shared" si="3"/>
        <v>1</v>
      </c>
      <c r="V31" s="108">
        <f t="shared" si="3"/>
        <v>1</v>
      </c>
      <c r="W31" s="108">
        <f t="shared" si="3"/>
        <v>0</v>
      </c>
      <c r="X31" s="108">
        <f t="shared" si="3"/>
        <v>1</v>
      </c>
      <c r="Y31" s="108">
        <f t="shared" si="3"/>
        <v>1</v>
      </c>
      <c r="Z31" s="108">
        <f t="shared" si="3"/>
        <v>1</v>
      </c>
      <c r="AA31" s="108">
        <f t="shared" si="3"/>
        <v>1</v>
      </c>
      <c r="AB31" s="108">
        <f t="shared" si="3"/>
        <v>1</v>
      </c>
      <c r="AC31" s="108">
        <f t="shared" si="3"/>
        <v>1</v>
      </c>
      <c r="AD31" s="108">
        <f t="shared" si="3"/>
        <v>1</v>
      </c>
      <c r="AE31" s="108">
        <f t="shared" si="3"/>
        <v>1</v>
      </c>
      <c r="AF31" s="108">
        <f t="shared" si="3"/>
        <v>1</v>
      </c>
      <c r="AG31" s="108">
        <f t="shared" si="3"/>
        <v>0</v>
      </c>
      <c r="AH31" s="108">
        <f t="shared" si="3"/>
        <v>0</v>
      </c>
      <c r="AI31" s="108">
        <f t="shared" si="3"/>
        <v>0</v>
      </c>
      <c r="AJ31" s="109"/>
      <c r="AK31" s="109"/>
      <c r="AL31" s="109"/>
      <c r="AM31" s="71"/>
      <c r="AN31" s="71"/>
    </row>
    <row r="32" spans="1:40">
      <c r="A32" s="105"/>
      <c r="B32" s="110" t="s">
        <v>83</v>
      </c>
      <c r="C32" s="110"/>
      <c r="D32" s="107" t="s">
        <v>84</v>
      </c>
      <c r="E32" s="108">
        <f t="shared" si="2"/>
        <v>0</v>
      </c>
      <c r="F32" s="108">
        <f t="shared" si="2"/>
        <v>0</v>
      </c>
      <c r="G32" s="108">
        <f t="shared" si="2"/>
        <v>0</v>
      </c>
      <c r="H32" s="108">
        <f t="shared" si="2"/>
        <v>0</v>
      </c>
      <c r="I32" s="108">
        <f t="shared" si="2"/>
        <v>0</v>
      </c>
      <c r="J32" s="108">
        <f t="shared" si="2"/>
        <v>0</v>
      </c>
      <c r="K32" s="108">
        <f t="shared" si="2"/>
        <v>0</v>
      </c>
      <c r="L32" s="108">
        <f t="shared" si="2"/>
        <v>0</v>
      </c>
      <c r="M32" s="108">
        <f t="shared" si="2"/>
        <v>0</v>
      </c>
      <c r="N32" s="108">
        <f t="shared" si="2"/>
        <v>0</v>
      </c>
      <c r="O32" s="108">
        <f t="shared" si="2"/>
        <v>0</v>
      </c>
      <c r="P32" s="108">
        <f t="shared" si="2"/>
        <v>0</v>
      </c>
      <c r="Q32" s="108">
        <f t="shared" si="2"/>
        <v>0</v>
      </c>
      <c r="R32" s="108">
        <f t="shared" si="2"/>
        <v>0</v>
      </c>
      <c r="S32" s="108">
        <f t="shared" si="2"/>
        <v>0</v>
      </c>
      <c r="T32" s="108">
        <f t="shared" si="2"/>
        <v>0</v>
      </c>
      <c r="U32" s="108">
        <f t="shared" si="3"/>
        <v>0</v>
      </c>
      <c r="V32" s="108">
        <f t="shared" si="3"/>
        <v>0</v>
      </c>
      <c r="W32" s="108">
        <f t="shared" si="3"/>
        <v>0</v>
      </c>
      <c r="X32" s="108">
        <f t="shared" si="3"/>
        <v>0</v>
      </c>
      <c r="Y32" s="108">
        <f t="shared" si="3"/>
        <v>0</v>
      </c>
      <c r="Z32" s="108">
        <f t="shared" si="3"/>
        <v>0</v>
      </c>
      <c r="AA32" s="108">
        <f t="shared" si="3"/>
        <v>0</v>
      </c>
      <c r="AB32" s="108">
        <f t="shared" si="3"/>
        <v>0</v>
      </c>
      <c r="AC32" s="108">
        <f t="shared" si="3"/>
        <v>0</v>
      </c>
      <c r="AD32" s="108">
        <f t="shared" si="3"/>
        <v>0</v>
      </c>
      <c r="AE32" s="108">
        <f t="shared" si="3"/>
        <v>0</v>
      </c>
      <c r="AF32" s="108">
        <f t="shared" si="3"/>
        <v>0</v>
      </c>
      <c r="AG32" s="108">
        <f t="shared" si="3"/>
        <v>0</v>
      </c>
      <c r="AH32" s="108">
        <f t="shared" si="3"/>
        <v>0</v>
      </c>
      <c r="AI32" s="108">
        <f t="shared" si="3"/>
        <v>0</v>
      </c>
      <c r="AJ32" s="109"/>
      <c r="AK32" s="109"/>
      <c r="AL32" s="109"/>
      <c r="AM32" s="71"/>
      <c r="AN32" s="71"/>
    </row>
    <row r="33" spans="1:46">
      <c r="A33" s="105"/>
      <c r="B33" s="106" t="s">
        <v>65</v>
      </c>
      <c r="C33" s="106"/>
      <c r="D33" s="111" t="s">
        <v>76</v>
      </c>
      <c r="E33" s="108">
        <f t="shared" si="2"/>
        <v>2</v>
      </c>
      <c r="F33" s="108">
        <f t="shared" si="2"/>
        <v>3</v>
      </c>
      <c r="G33" s="108">
        <f t="shared" si="2"/>
        <v>5</v>
      </c>
      <c r="H33" s="108">
        <f t="shared" si="2"/>
        <v>6</v>
      </c>
      <c r="I33" s="108">
        <f t="shared" si="2"/>
        <v>6</v>
      </c>
      <c r="J33" s="108">
        <f t="shared" si="2"/>
        <v>6</v>
      </c>
      <c r="K33" s="108">
        <f t="shared" si="2"/>
        <v>5</v>
      </c>
      <c r="L33" s="108">
        <f t="shared" si="2"/>
        <v>5</v>
      </c>
      <c r="M33" s="108">
        <f t="shared" si="2"/>
        <v>3</v>
      </c>
      <c r="N33" s="108">
        <f t="shared" si="2"/>
        <v>6</v>
      </c>
      <c r="O33" s="108">
        <f t="shared" si="2"/>
        <v>6</v>
      </c>
      <c r="P33" s="108">
        <f t="shared" si="2"/>
        <v>5</v>
      </c>
      <c r="Q33" s="108">
        <f t="shared" si="2"/>
        <v>4</v>
      </c>
      <c r="R33" s="108">
        <f t="shared" si="2"/>
        <v>5</v>
      </c>
      <c r="S33" s="108">
        <f t="shared" si="2"/>
        <v>3</v>
      </c>
      <c r="T33" s="108">
        <f t="shared" si="2"/>
        <v>4</v>
      </c>
      <c r="U33" s="108">
        <f t="shared" si="3"/>
        <v>7</v>
      </c>
      <c r="V33" s="108">
        <f t="shared" si="3"/>
        <v>6</v>
      </c>
      <c r="W33" s="108">
        <f t="shared" si="3"/>
        <v>3</v>
      </c>
      <c r="X33" s="108">
        <f t="shared" si="3"/>
        <v>3</v>
      </c>
      <c r="Y33" s="108">
        <f t="shared" si="3"/>
        <v>2</v>
      </c>
      <c r="Z33" s="108">
        <f t="shared" si="3"/>
        <v>3</v>
      </c>
      <c r="AA33" s="108">
        <f t="shared" si="3"/>
        <v>5</v>
      </c>
      <c r="AB33" s="108">
        <f t="shared" si="3"/>
        <v>6</v>
      </c>
      <c r="AC33" s="108">
        <f t="shared" si="3"/>
        <v>6</v>
      </c>
      <c r="AD33" s="108">
        <f t="shared" si="3"/>
        <v>5</v>
      </c>
      <c r="AE33" s="108">
        <f t="shared" si="3"/>
        <v>6</v>
      </c>
      <c r="AF33" s="108">
        <f t="shared" si="3"/>
        <v>5</v>
      </c>
      <c r="AG33" s="108">
        <f t="shared" si="3"/>
        <v>0</v>
      </c>
      <c r="AH33" s="108">
        <f t="shared" si="3"/>
        <v>0</v>
      </c>
      <c r="AI33" s="108">
        <f t="shared" si="3"/>
        <v>0</v>
      </c>
      <c r="AJ33" s="109"/>
      <c r="AK33" s="109"/>
      <c r="AL33" s="109"/>
      <c r="AM33" s="71"/>
      <c r="AN33" s="71"/>
    </row>
    <row r="34" spans="1:46">
      <c r="A34" s="105"/>
      <c r="B34" s="106" t="s">
        <v>64</v>
      </c>
      <c r="C34" s="106"/>
      <c r="D34" s="112" t="s">
        <v>66</v>
      </c>
      <c r="E34" s="108">
        <f t="shared" si="2"/>
        <v>0</v>
      </c>
      <c r="F34" s="108">
        <f t="shared" si="2"/>
        <v>0</v>
      </c>
      <c r="G34" s="108">
        <f t="shared" si="2"/>
        <v>0</v>
      </c>
      <c r="H34" s="108">
        <f t="shared" si="2"/>
        <v>0</v>
      </c>
      <c r="I34" s="108">
        <f t="shared" si="2"/>
        <v>0</v>
      </c>
      <c r="J34" s="108">
        <f t="shared" si="2"/>
        <v>0</v>
      </c>
      <c r="K34" s="108">
        <f t="shared" si="2"/>
        <v>1</v>
      </c>
      <c r="L34" s="108">
        <f t="shared" si="2"/>
        <v>1</v>
      </c>
      <c r="M34" s="108">
        <f t="shared" si="2"/>
        <v>1</v>
      </c>
      <c r="N34" s="108">
        <f t="shared" si="2"/>
        <v>0</v>
      </c>
      <c r="O34" s="108">
        <f t="shared" si="2"/>
        <v>0</v>
      </c>
      <c r="P34" s="108">
        <f t="shared" si="2"/>
        <v>1</v>
      </c>
      <c r="Q34" s="108">
        <f t="shared" si="2"/>
        <v>1</v>
      </c>
      <c r="R34" s="108">
        <f t="shared" si="2"/>
        <v>0</v>
      </c>
      <c r="S34" s="108">
        <f t="shared" si="2"/>
        <v>2</v>
      </c>
      <c r="T34" s="108">
        <f t="shared" si="2"/>
        <v>2</v>
      </c>
      <c r="U34" s="108">
        <f t="shared" si="3"/>
        <v>0</v>
      </c>
      <c r="V34" s="108">
        <f t="shared" si="3"/>
        <v>1</v>
      </c>
      <c r="W34" s="108">
        <f t="shared" si="3"/>
        <v>2</v>
      </c>
      <c r="X34" s="108">
        <f t="shared" si="3"/>
        <v>2</v>
      </c>
      <c r="Y34" s="108">
        <f t="shared" si="3"/>
        <v>2</v>
      </c>
      <c r="Z34" s="108">
        <f t="shared" si="3"/>
        <v>0</v>
      </c>
      <c r="AA34" s="108">
        <f t="shared" si="3"/>
        <v>0</v>
      </c>
      <c r="AB34" s="108">
        <f t="shared" si="3"/>
        <v>0</v>
      </c>
      <c r="AC34" s="108">
        <f t="shared" si="3"/>
        <v>0</v>
      </c>
      <c r="AD34" s="108">
        <f t="shared" si="3"/>
        <v>0</v>
      </c>
      <c r="AE34" s="108">
        <f t="shared" si="3"/>
        <v>0</v>
      </c>
      <c r="AF34" s="108">
        <f t="shared" si="3"/>
        <v>0</v>
      </c>
      <c r="AG34" s="108">
        <f t="shared" si="3"/>
        <v>0</v>
      </c>
      <c r="AH34" s="108">
        <f t="shared" si="3"/>
        <v>0</v>
      </c>
      <c r="AI34" s="108">
        <f t="shared" si="3"/>
        <v>0</v>
      </c>
      <c r="AJ34" s="71"/>
      <c r="AK34" s="71"/>
      <c r="AL34" s="71"/>
      <c r="AM34" s="71"/>
      <c r="AN34" s="71"/>
    </row>
    <row r="35" spans="1:46">
      <c r="A35" s="71"/>
      <c r="B35" s="106" t="s">
        <v>29</v>
      </c>
      <c r="C35" s="106"/>
      <c r="D35" s="113" t="s">
        <v>77</v>
      </c>
      <c r="E35" s="108">
        <f t="shared" si="2"/>
        <v>0</v>
      </c>
      <c r="F35" s="108">
        <f t="shared" si="2"/>
        <v>0</v>
      </c>
      <c r="G35" s="108">
        <f t="shared" si="2"/>
        <v>0</v>
      </c>
      <c r="H35" s="108">
        <f t="shared" si="2"/>
        <v>0</v>
      </c>
      <c r="I35" s="108">
        <f t="shared" si="2"/>
        <v>0</v>
      </c>
      <c r="J35" s="108">
        <f t="shared" si="2"/>
        <v>0</v>
      </c>
      <c r="K35" s="108">
        <f t="shared" si="2"/>
        <v>0</v>
      </c>
      <c r="L35" s="108">
        <f t="shared" si="2"/>
        <v>0</v>
      </c>
      <c r="M35" s="108">
        <f t="shared" si="2"/>
        <v>0</v>
      </c>
      <c r="N35" s="108">
        <f t="shared" si="2"/>
        <v>0</v>
      </c>
      <c r="O35" s="108">
        <f t="shared" si="2"/>
        <v>0</v>
      </c>
      <c r="P35" s="108">
        <f t="shared" si="2"/>
        <v>0</v>
      </c>
      <c r="Q35" s="108">
        <f t="shared" si="2"/>
        <v>0</v>
      </c>
      <c r="R35" s="108">
        <f t="shared" si="2"/>
        <v>0</v>
      </c>
      <c r="S35" s="108">
        <f t="shared" si="2"/>
        <v>0</v>
      </c>
      <c r="T35" s="108">
        <f t="shared" si="2"/>
        <v>0</v>
      </c>
      <c r="U35" s="108">
        <f t="shared" si="3"/>
        <v>0</v>
      </c>
      <c r="V35" s="108">
        <f t="shared" si="3"/>
        <v>0</v>
      </c>
      <c r="W35" s="108">
        <f t="shared" si="3"/>
        <v>0</v>
      </c>
      <c r="X35" s="108">
        <f t="shared" si="3"/>
        <v>0</v>
      </c>
      <c r="Y35" s="108">
        <f t="shared" si="3"/>
        <v>0</v>
      </c>
      <c r="Z35" s="108">
        <f t="shared" si="3"/>
        <v>0</v>
      </c>
      <c r="AA35" s="108">
        <f t="shared" si="3"/>
        <v>0</v>
      </c>
      <c r="AB35" s="108">
        <f t="shared" si="3"/>
        <v>0</v>
      </c>
      <c r="AC35" s="108">
        <f t="shared" si="3"/>
        <v>0</v>
      </c>
      <c r="AD35" s="108">
        <f t="shared" si="3"/>
        <v>2</v>
      </c>
      <c r="AE35" s="108">
        <f t="shared" si="3"/>
        <v>0</v>
      </c>
      <c r="AF35" s="108">
        <f t="shared" si="3"/>
        <v>0</v>
      </c>
      <c r="AG35" s="108">
        <f t="shared" si="3"/>
        <v>0</v>
      </c>
      <c r="AH35" s="108">
        <f t="shared" si="3"/>
        <v>0</v>
      </c>
      <c r="AI35" s="108">
        <f t="shared" si="3"/>
        <v>0</v>
      </c>
      <c r="AJ35" s="71"/>
      <c r="AK35" s="71"/>
      <c r="AL35" s="71"/>
      <c r="AM35" s="71"/>
      <c r="AN35" s="71"/>
    </row>
    <row r="36" spans="1:46">
      <c r="A36" s="71"/>
      <c r="B36" s="392" t="s">
        <v>78</v>
      </c>
      <c r="C36" s="393"/>
      <c r="D36" s="393"/>
      <c r="E36" s="114">
        <f>E33+E34</f>
        <v>2</v>
      </c>
      <c r="F36" s="326">
        <f t="shared" ref="F36:AI36" si="4">F33+F34</f>
        <v>3</v>
      </c>
      <c r="G36" s="326">
        <f t="shared" si="4"/>
        <v>5</v>
      </c>
      <c r="H36" s="326">
        <f t="shared" si="4"/>
        <v>6</v>
      </c>
      <c r="I36" s="326">
        <f t="shared" si="4"/>
        <v>6</v>
      </c>
      <c r="J36" s="326">
        <f t="shared" si="4"/>
        <v>6</v>
      </c>
      <c r="K36" s="326">
        <f t="shared" si="4"/>
        <v>6</v>
      </c>
      <c r="L36" s="326">
        <f t="shared" si="4"/>
        <v>6</v>
      </c>
      <c r="M36" s="326">
        <f t="shared" si="4"/>
        <v>4</v>
      </c>
      <c r="N36" s="326">
        <f t="shared" si="4"/>
        <v>6</v>
      </c>
      <c r="O36" s="326">
        <f t="shared" si="4"/>
        <v>6</v>
      </c>
      <c r="P36" s="326">
        <f t="shared" si="4"/>
        <v>6</v>
      </c>
      <c r="Q36" s="326">
        <f t="shared" si="4"/>
        <v>5</v>
      </c>
      <c r="R36" s="326">
        <f t="shared" si="4"/>
        <v>5</v>
      </c>
      <c r="S36" s="326">
        <f t="shared" si="4"/>
        <v>5</v>
      </c>
      <c r="T36" s="326">
        <f t="shared" si="4"/>
        <v>6</v>
      </c>
      <c r="U36" s="326">
        <f t="shared" si="4"/>
        <v>7</v>
      </c>
      <c r="V36" s="326">
        <f t="shared" si="4"/>
        <v>7</v>
      </c>
      <c r="W36" s="326">
        <f t="shared" si="4"/>
        <v>5</v>
      </c>
      <c r="X36" s="326">
        <f t="shared" si="4"/>
        <v>5</v>
      </c>
      <c r="Y36" s="326">
        <f t="shared" si="4"/>
        <v>4</v>
      </c>
      <c r="Z36" s="326">
        <f t="shared" si="4"/>
        <v>3</v>
      </c>
      <c r="AA36" s="326">
        <f t="shared" si="4"/>
        <v>5</v>
      </c>
      <c r="AB36" s="326">
        <f t="shared" si="4"/>
        <v>6</v>
      </c>
      <c r="AC36" s="326">
        <f t="shared" si="4"/>
        <v>6</v>
      </c>
      <c r="AD36" s="326">
        <f t="shared" si="4"/>
        <v>5</v>
      </c>
      <c r="AE36" s="326">
        <f t="shared" si="4"/>
        <v>6</v>
      </c>
      <c r="AF36" s="326">
        <f t="shared" si="4"/>
        <v>5</v>
      </c>
      <c r="AG36" s="326">
        <f t="shared" si="4"/>
        <v>0</v>
      </c>
      <c r="AH36" s="326">
        <f t="shared" si="4"/>
        <v>0</v>
      </c>
      <c r="AI36" s="114">
        <f t="shared" si="4"/>
        <v>0</v>
      </c>
      <c r="AJ36" s="71"/>
      <c r="AK36" s="71"/>
      <c r="AL36" s="71"/>
      <c r="AM36" s="71"/>
      <c r="AN36" s="71"/>
      <c r="AT36" s="327"/>
    </row>
    <row r="37" spans="1:46">
      <c r="A37" s="71"/>
      <c r="B37" s="441" t="s">
        <v>79</v>
      </c>
      <c r="C37" s="442"/>
      <c r="D37" s="442"/>
      <c r="E37" s="328">
        <f>E27+E29+E30+E31</f>
        <v>10</v>
      </c>
      <c r="F37" s="328">
        <f t="shared" ref="F37:AI37" si="5">F27+F29+F30+F31</f>
        <v>9</v>
      </c>
      <c r="G37" s="328">
        <f t="shared" si="5"/>
        <v>7</v>
      </c>
      <c r="H37" s="328">
        <f t="shared" si="5"/>
        <v>6</v>
      </c>
      <c r="I37" s="328">
        <f t="shared" si="5"/>
        <v>6</v>
      </c>
      <c r="J37" s="328">
        <f t="shared" si="5"/>
        <v>5</v>
      </c>
      <c r="K37" s="328">
        <f t="shared" si="5"/>
        <v>5</v>
      </c>
      <c r="L37" s="328">
        <f t="shared" si="5"/>
        <v>5</v>
      </c>
      <c r="M37" s="328">
        <f t="shared" si="5"/>
        <v>7</v>
      </c>
      <c r="N37" s="328">
        <f t="shared" si="5"/>
        <v>5</v>
      </c>
      <c r="O37" s="328">
        <f t="shared" si="5"/>
        <v>5</v>
      </c>
      <c r="P37" s="328">
        <f t="shared" si="5"/>
        <v>5</v>
      </c>
      <c r="Q37" s="328">
        <f t="shared" si="5"/>
        <v>7</v>
      </c>
      <c r="R37" s="328">
        <f t="shared" si="5"/>
        <v>6</v>
      </c>
      <c r="S37" s="328">
        <f t="shared" si="5"/>
        <v>6</v>
      </c>
      <c r="T37" s="328">
        <f t="shared" si="5"/>
        <v>5</v>
      </c>
      <c r="U37" s="328">
        <f t="shared" si="5"/>
        <v>5</v>
      </c>
      <c r="V37" s="328">
        <f t="shared" si="5"/>
        <v>5</v>
      </c>
      <c r="W37" s="328">
        <f t="shared" si="5"/>
        <v>6</v>
      </c>
      <c r="X37" s="328">
        <f t="shared" si="5"/>
        <v>7</v>
      </c>
      <c r="Y37" s="328">
        <f t="shared" si="5"/>
        <v>8</v>
      </c>
      <c r="Z37" s="328">
        <f t="shared" si="5"/>
        <v>8</v>
      </c>
      <c r="AA37" s="328">
        <f t="shared" si="5"/>
        <v>6</v>
      </c>
      <c r="AB37" s="328">
        <f t="shared" si="5"/>
        <v>5</v>
      </c>
      <c r="AC37" s="328">
        <f t="shared" si="5"/>
        <v>6</v>
      </c>
      <c r="AD37" s="328">
        <f t="shared" si="5"/>
        <v>5</v>
      </c>
      <c r="AE37" s="328">
        <f t="shared" si="5"/>
        <v>6</v>
      </c>
      <c r="AF37" s="328">
        <f t="shared" si="5"/>
        <v>7</v>
      </c>
      <c r="AG37" s="328">
        <f t="shared" si="5"/>
        <v>0</v>
      </c>
      <c r="AH37" s="328">
        <f t="shared" si="5"/>
        <v>0</v>
      </c>
      <c r="AI37" s="328">
        <f t="shared" si="5"/>
        <v>0</v>
      </c>
      <c r="AJ37" s="71"/>
      <c r="AK37" s="71"/>
      <c r="AL37" s="71"/>
      <c r="AM37" s="71"/>
      <c r="AN37" s="71"/>
    </row>
    <row r="38" spans="1:46" ht="24.75" thickBot="1">
      <c r="A38" s="71"/>
      <c r="B38" s="396" t="s">
        <v>67</v>
      </c>
      <c r="C38" s="396"/>
      <c r="D38" s="397"/>
      <c r="E38" s="397"/>
      <c r="F38" s="397"/>
      <c r="G38" s="397"/>
      <c r="H38" s="397"/>
      <c r="I38" s="397"/>
      <c r="J38" s="397"/>
      <c r="K38" s="398"/>
      <c r="L38" s="399"/>
      <c r="M38" s="400"/>
      <c r="N38" s="400"/>
      <c r="O38" s="400"/>
      <c r="P38" s="400"/>
      <c r="Q38" s="40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</row>
    <row r="39" spans="1:46" ht="13.5" thickTop="1"/>
    <row r="40" spans="1:46" ht="13.5" thickBot="1">
      <c r="D40" t="s">
        <v>87</v>
      </c>
    </row>
    <row r="41" spans="1:46">
      <c r="D41" s="128" t="s">
        <v>86</v>
      </c>
      <c r="E41" s="391" t="s">
        <v>88</v>
      </c>
      <c r="F41" s="391"/>
      <c r="G41" s="391"/>
      <c r="H41" s="391"/>
      <c r="I41" s="391" t="s">
        <v>89</v>
      </c>
      <c r="J41" s="391"/>
      <c r="K41" s="391"/>
      <c r="L41" s="391"/>
      <c r="M41" s="391" t="s">
        <v>90</v>
      </c>
      <c r="N41" s="391"/>
      <c r="O41" s="391"/>
      <c r="P41" s="391"/>
    </row>
    <row r="42" spans="1:46">
      <c r="D42" s="129" t="s">
        <v>2</v>
      </c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1"/>
      <c r="P42" s="391"/>
    </row>
    <row r="43" spans="1:46">
      <c r="D43" s="129" t="s">
        <v>81</v>
      </c>
      <c r="E43" s="391"/>
      <c r="F43" s="391"/>
      <c r="G43" s="391"/>
      <c r="H43" s="391"/>
      <c r="I43" s="391"/>
      <c r="J43" s="391"/>
      <c r="K43" s="391"/>
      <c r="L43" s="391"/>
      <c r="M43" s="391"/>
      <c r="N43" s="391"/>
      <c r="O43" s="391"/>
      <c r="P43" s="391"/>
    </row>
    <row r="44" spans="1:46">
      <c r="D44" s="129" t="s">
        <v>3</v>
      </c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</row>
    <row r="45" spans="1:46">
      <c r="D45" s="129" t="s">
        <v>68</v>
      </c>
      <c r="E45" s="391"/>
      <c r="F45" s="391"/>
      <c r="G45" s="391"/>
      <c r="H45" s="391"/>
      <c r="I45" s="391"/>
      <c r="J45" s="391"/>
      <c r="K45" s="391"/>
      <c r="L45" s="391"/>
      <c r="M45" s="391"/>
      <c r="N45" s="391"/>
      <c r="O45" s="391"/>
      <c r="P45" s="391"/>
    </row>
    <row r="46" spans="1:46">
      <c r="D46" s="129" t="s">
        <v>69</v>
      </c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1"/>
      <c r="P46" s="391"/>
    </row>
    <row r="47" spans="1:46">
      <c r="D47" s="129" t="s">
        <v>83</v>
      </c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1"/>
      <c r="P47" s="391"/>
    </row>
    <row r="48" spans="1:46" ht="13.5" thickBot="1">
      <c r="D48" s="130" t="s">
        <v>29</v>
      </c>
      <c r="E48" s="391"/>
      <c r="F48" s="391"/>
      <c r="G48" s="391"/>
      <c r="H48" s="391"/>
      <c r="I48" s="391"/>
      <c r="J48" s="391"/>
      <c r="K48" s="391"/>
      <c r="L48" s="391"/>
      <c r="M48" s="391"/>
      <c r="N48" s="391"/>
      <c r="O48" s="391"/>
      <c r="P48" s="391"/>
    </row>
  </sheetData>
  <mergeCells count="50">
    <mergeCell ref="AH1:AM1"/>
    <mergeCell ref="AH2:AM2"/>
    <mergeCell ref="AH3:AM3"/>
    <mergeCell ref="D4:D6"/>
    <mergeCell ref="E4:AB6"/>
    <mergeCell ref="AH4:AM4"/>
    <mergeCell ref="AI5:AM5"/>
    <mergeCell ref="AH7:AM7"/>
    <mergeCell ref="A9:A10"/>
    <mergeCell ref="B9:B10"/>
    <mergeCell ref="C9:C10"/>
    <mergeCell ref="D9:D10"/>
    <mergeCell ref="E9:AI9"/>
    <mergeCell ref="AJ9:AK9"/>
    <mergeCell ref="AM9:AN9"/>
    <mergeCell ref="E23:K23"/>
    <mergeCell ref="V23:AA23"/>
    <mergeCell ref="AE23:AH23"/>
    <mergeCell ref="E24:K24"/>
    <mergeCell ref="O24:S24"/>
    <mergeCell ref="V24:AA24"/>
    <mergeCell ref="AE24:AH24"/>
    <mergeCell ref="B36:D36"/>
    <mergeCell ref="B37:D37"/>
    <mergeCell ref="B38:K38"/>
    <mergeCell ref="L38:Q38"/>
    <mergeCell ref="E41:H41"/>
    <mergeCell ref="I41:L41"/>
    <mergeCell ref="M41:P41"/>
    <mergeCell ref="E42:H42"/>
    <mergeCell ref="I42:L42"/>
    <mergeCell ref="M42:P42"/>
    <mergeCell ref="E43:H43"/>
    <mergeCell ref="I43:L43"/>
    <mergeCell ref="M43:P43"/>
    <mergeCell ref="E44:H44"/>
    <mergeCell ref="I44:L44"/>
    <mergeCell ref="M44:P44"/>
    <mergeCell ref="E45:H45"/>
    <mergeCell ref="I45:L45"/>
    <mergeCell ref="M45:P45"/>
    <mergeCell ref="E48:H48"/>
    <mergeCell ref="I48:L48"/>
    <mergeCell ref="M48:P48"/>
    <mergeCell ref="E46:H46"/>
    <mergeCell ref="I46:L46"/>
    <mergeCell ref="M46:P46"/>
    <mergeCell ref="E47:H47"/>
    <mergeCell ref="I47:L47"/>
    <mergeCell ref="M47:P47"/>
  </mergeCells>
  <conditionalFormatting sqref="E25:AI25 L24:N24 AH24:AJ24 T24:U24 AB24:AD24 AF24 AI19 AG21:AI22 AG13:AI18 L23:AJ23">
    <cfRule type="cellIs" dxfId="1371" priority="365" stopIfTrue="1" operator="equal">
      <formula>"в"</formula>
    </cfRule>
    <cfRule type="cellIs" dxfId="1370" priority="366" stopIfTrue="1" operator="equal">
      <formula>"от"</formula>
    </cfRule>
  </conditionalFormatting>
  <conditionalFormatting sqref="AL23:AL25">
    <cfRule type="cellIs" dxfId="1369" priority="367" stopIfTrue="1" operator="greaterThan">
      <formula>0</formula>
    </cfRule>
    <cfRule type="cellIs" dxfId="1368" priority="368" stopIfTrue="1" operator="lessThanOrEqual">
      <formula>0</formula>
    </cfRule>
  </conditionalFormatting>
  <conditionalFormatting sqref="AB11 J11 P11 AG11:AI12">
    <cfRule type="cellIs" dxfId="1367" priority="363" stopIfTrue="1" operator="equal">
      <formula>"в"</formula>
    </cfRule>
    <cfRule type="cellIs" dxfId="1366" priority="364" stopIfTrue="1" operator="equal">
      <formula>"от"</formula>
    </cfRule>
  </conditionalFormatting>
  <conditionalFormatting sqref="Z15:AA15 AC15">
    <cfRule type="cellIs" dxfId="1365" priority="361" stopIfTrue="1" operator="equal">
      <formula>"в"</formula>
    </cfRule>
    <cfRule type="cellIs" dxfId="1364" priority="362" stopIfTrue="1" operator="equal">
      <formula>"от"</formula>
    </cfRule>
  </conditionalFormatting>
  <conditionalFormatting sqref="F20:G20">
    <cfRule type="cellIs" dxfId="1363" priority="359" stopIfTrue="1" operator="equal">
      <formula>"в"</formula>
    </cfRule>
    <cfRule type="cellIs" dxfId="1362" priority="360" stopIfTrue="1" operator="equal">
      <formula>"от"</formula>
    </cfRule>
  </conditionalFormatting>
  <conditionalFormatting sqref="J20:K20">
    <cfRule type="cellIs" dxfId="1361" priority="357" stopIfTrue="1" operator="equal">
      <formula>"в"</formula>
    </cfRule>
    <cfRule type="cellIs" dxfId="1360" priority="358" stopIfTrue="1" operator="equal">
      <formula>"от"</formula>
    </cfRule>
  </conditionalFormatting>
  <conditionalFormatting sqref="N20:O20">
    <cfRule type="cellIs" dxfId="1359" priority="355" stopIfTrue="1" operator="equal">
      <formula>"в"</formula>
    </cfRule>
    <cfRule type="cellIs" dxfId="1358" priority="356" stopIfTrue="1" operator="equal">
      <formula>"от"</formula>
    </cfRule>
  </conditionalFormatting>
  <conditionalFormatting sqref="R20:S20">
    <cfRule type="cellIs" dxfId="1357" priority="353" stopIfTrue="1" operator="equal">
      <formula>"в"</formula>
    </cfRule>
    <cfRule type="cellIs" dxfId="1356" priority="354" stopIfTrue="1" operator="equal">
      <formula>"от"</formula>
    </cfRule>
  </conditionalFormatting>
  <conditionalFormatting sqref="V20:W20">
    <cfRule type="cellIs" dxfId="1355" priority="351" stopIfTrue="1" operator="equal">
      <formula>"в"</formula>
    </cfRule>
    <cfRule type="cellIs" dxfId="1354" priority="352" stopIfTrue="1" operator="equal">
      <formula>"от"</formula>
    </cfRule>
  </conditionalFormatting>
  <conditionalFormatting sqref="Z20:AA20">
    <cfRule type="cellIs" dxfId="1353" priority="349" stopIfTrue="1" operator="equal">
      <formula>"в"</formula>
    </cfRule>
    <cfRule type="cellIs" dxfId="1352" priority="350" stopIfTrue="1" operator="equal">
      <formula>"от"</formula>
    </cfRule>
  </conditionalFormatting>
  <conditionalFormatting sqref="AD20:AE20">
    <cfRule type="cellIs" dxfId="1351" priority="347" stopIfTrue="1" operator="equal">
      <formula>"в"</formula>
    </cfRule>
    <cfRule type="cellIs" dxfId="1350" priority="348" stopIfTrue="1" operator="equal">
      <formula>"от"</formula>
    </cfRule>
  </conditionalFormatting>
  <conditionalFormatting sqref="E20">
    <cfRule type="cellIs" dxfId="1349" priority="345" stopIfTrue="1" operator="equal">
      <formula>"в"</formula>
    </cfRule>
    <cfRule type="cellIs" dxfId="1348" priority="346" stopIfTrue="1" operator="equal">
      <formula>"от"</formula>
    </cfRule>
  </conditionalFormatting>
  <conditionalFormatting sqref="I20">
    <cfRule type="cellIs" dxfId="1347" priority="343" stopIfTrue="1" operator="equal">
      <formula>"в"</formula>
    </cfRule>
    <cfRule type="cellIs" dxfId="1346" priority="344" stopIfTrue="1" operator="equal">
      <formula>"от"</formula>
    </cfRule>
  </conditionalFormatting>
  <conditionalFormatting sqref="M20">
    <cfRule type="cellIs" dxfId="1345" priority="341" stopIfTrue="1" operator="equal">
      <formula>"в"</formula>
    </cfRule>
    <cfRule type="cellIs" dxfId="1344" priority="342" stopIfTrue="1" operator="equal">
      <formula>"от"</formula>
    </cfRule>
  </conditionalFormatting>
  <conditionalFormatting sqref="Q20">
    <cfRule type="cellIs" dxfId="1343" priority="339" stopIfTrue="1" operator="equal">
      <formula>"в"</formula>
    </cfRule>
    <cfRule type="cellIs" dxfId="1342" priority="340" stopIfTrue="1" operator="equal">
      <formula>"от"</formula>
    </cfRule>
  </conditionalFormatting>
  <conditionalFormatting sqref="U20">
    <cfRule type="cellIs" dxfId="1341" priority="337" stopIfTrue="1" operator="equal">
      <formula>"в"</formula>
    </cfRule>
    <cfRule type="cellIs" dxfId="1340" priority="338" stopIfTrue="1" operator="equal">
      <formula>"от"</formula>
    </cfRule>
  </conditionalFormatting>
  <conditionalFormatting sqref="Y20">
    <cfRule type="cellIs" dxfId="1339" priority="335" stopIfTrue="1" operator="equal">
      <formula>"в"</formula>
    </cfRule>
    <cfRule type="cellIs" dxfId="1338" priority="336" stopIfTrue="1" operator="equal">
      <formula>"от"</formula>
    </cfRule>
  </conditionalFormatting>
  <conditionalFormatting sqref="AC20">
    <cfRule type="cellIs" dxfId="1337" priority="333" stopIfTrue="1" operator="equal">
      <formula>"в"</formula>
    </cfRule>
    <cfRule type="cellIs" dxfId="1336" priority="334" stopIfTrue="1" operator="equal">
      <formula>"от"</formula>
    </cfRule>
  </conditionalFormatting>
  <conditionalFormatting sqref="AG20">
    <cfRule type="cellIs" dxfId="1335" priority="331" stopIfTrue="1" operator="equal">
      <formula>"в"</formula>
    </cfRule>
    <cfRule type="cellIs" dxfId="1334" priority="332" stopIfTrue="1" operator="equal">
      <formula>"от"</formula>
    </cfRule>
  </conditionalFormatting>
  <conditionalFormatting sqref="E21:F21">
    <cfRule type="cellIs" dxfId="1333" priority="329" stopIfTrue="1" operator="equal">
      <formula>"в"</formula>
    </cfRule>
    <cfRule type="cellIs" dxfId="1332" priority="330" stopIfTrue="1" operator="equal">
      <formula>"от"</formula>
    </cfRule>
  </conditionalFormatting>
  <conditionalFormatting sqref="I21:J21">
    <cfRule type="cellIs" dxfId="1331" priority="327" stopIfTrue="1" operator="equal">
      <formula>"в"</formula>
    </cfRule>
    <cfRule type="cellIs" dxfId="1330" priority="328" stopIfTrue="1" operator="equal">
      <formula>"от"</formula>
    </cfRule>
  </conditionalFormatting>
  <conditionalFormatting sqref="M21:N21">
    <cfRule type="cellIs" dxfId="1329" priority="325" stopIfTrue="1" operator="equal">
      <formula>"в"</formula>
    </cfRule>
    <cfRule type="cellIs" dxfId="1328" priority="326" stopIfTrue="1" operator="equal">
      <formula>"от"</formula>
    </cfRule>
  </conditionalFormatting>
  <conditionalFormatting sqref="Q21:R21">
    <cfRule type="cellIs" dxfId="1327" priority="323" stopIfTrue="1" operator="equal">
      <formula>"в"</formula>
    </cfRule>
    <cfRule type="cellIs" dxfId="1326" priority="324" stopIfTrue="1" operator="equal">
      <formula>"от"</formula>
    </cfRule>
  </conditionalFormatting>
  <conditionalFormatting sqref="U21:V21">
    <cfRule type="cellIs" dxfId="1325" priority="321" stopIfTrue="1" operator="equal">
      <formula>"в"</formula>
    </cfRule>
    <cfRule type="cellIs" dxfId="1324" priority="322" stopIfTrue="1" operator="equal">
      <formula>"от"</formula>
    </cfRule>
  </conditionalFormatting>
  <conditionalFormatting sqref="Y21">
    <cfRule type="cellIs" dxfId="1323" priority="319" stopIfTrue="1" operator="equal">
      <formula>"в"</formula>
    </cfRule>
    <cfRule type="cellIs" dxfId="1322" priority="320" stopIfTrue="1" operator="equal">
      <formula>"от"</formula>
    </cfRule>
  </conditionalFormatting>
  <conditionalFormatting sqref="AC21:AD21">
    <cfRule type="cellIs" dxfId="1321" priority="317" stopIfTrue="1" operator="equal">
      <formula>"в"</formula>
    </cfRule>
    <cfRule type="cellIs" dxfId="1320" priority="318" stopIfTrue="1" operator="equal">
      <formula>"от"</formula>
    </cfRule>
  </conditionalFormatting>
  <conditionalFormatting sqref="H21">
    <cfRule type="cellIs" dxfId="1319" priority="315" stopIfTrue="1" operator="equal">
      <formula>"в"</formula>
    </cfRule>
    <cfRule type="cellIs" dxfId="1318" priority="316" stopIfTrue="1" operator="equal">
      <formula>"от"</formula>
    </cfRule>
  </conditionalFormatting>
  <conditionalFormatting sqref="L21">
    <cfRule type="cellIs" dxfId="1317" priority="313" stopIfTrue="1" operator="equal">
      <formula>"в"</formula>
    </cfRule>
    <cfRule type="cellIs" dxfId="1316" priority="314" stopIfTrue="1" operator="equal">
      <formula>"от"</formula>
    </cfRule>
  </conditionalFormatting>
  <conditionalFormatting sqref="T21">
    <cfRule type="cellIs" dxfId="1315" priority="311" stopIfTrue="1" operator="equal">
      <formula>"в"</formula>
    </cfRule>
    <cfRule type="cellIs" dxfId="1314" priority="312" stopIfTrue="1" operator="equal">
      <formula>"от"</formula>
    </cfRule>
  </conditionalFormatting>
  <conditionalFormatting sqref="X21">
    <cfRule type="cellIs" dxfId="1313" priority="309" stopIfTrue="1" operator="equal">
      <formula>"в"</formula>
    </cfRule>
    <cfRule type="cellIs" dxfId="1312" priority="310" stopIfTrue="1" operator="equal">
      <formula>"от"</formula>
    </cfRule>
  </conditionalFormatting>
  <conditionalFormatting sqref="AB21">
    <cfRule type="cellIs" dxfId="1311" priority="307" stopIfTrue="1" operator="equal">
      <formula>"в"</formula>
    </cfRule>
    <cfRule type="cellIs" dxfId="1310" priority="308" stopIfTrue="1" operator="equal">
      <formula>"от"</formula>
    </cfRule>
  </conditionalFormatting>
  <conditionalFormatting sqref="AF21">
    <cfRule type="cellIs" dxfId="1309" priority="305" stopIfTrue="1" operator="equal">
      <formula>"в"</formula>
    </cfRule>
    <cfRule type="cellIs" dxfId="1308" priority="306" stopIfTrue="1" operator="equal">
      <formula>"от"</formula>
    </cfRule>
  </conditionalFormatting>
  <conditionalFormatting sqref="E22">
    <cfRule type="cellIs" dxfId="1307" priority="303" stopIfTrue="1" operator="equal">
      <formula>"в"</formula>
    </cfRule>
    <cfRule type="cellIs" dxfId="1306" priority="304" stopIfTrue="1" operator="equal">
      <formula>"от"</formula>
    </cfRule>
  </conditionalFormatting>
  <conditionalFormatting sqref="H22:I22">
    <cfRule type="cellIs" dxfId="1305" priority="301" stopIfTrue="1" operator="equal">
      <formula>"в"</formula>
    </cfRule>
    <cfRule type="cellIs" dxfId="1304" priority="302" stopIfTrue="1" operator="equal">
      <formula>"от"</formula>
    </cfRule>
  </conditionalFormatting>
  <conditionalFormatting sqref="L22:M22">
    <cfRule type="cellIs" dxfId="1303" priority="299" stopIfTrue="1" operator="equal">
      <formula>"в"</formula>
    </cfRule>
    <cfRule type="cellIs" dxfId="1302" priority="300" stopIfTrue="1" operator="equal">
      <formula>"от"</formula>
    </cfRule>
  </conditionalFormatting>
  <conditionalFormatting sqref="P22:Q22">
    <cfRule type="cellIs" dxfId="1301" priority="297" stopIfTrue="1" operator="equal">
      <formula>"в"</formula>
    </cfRule>
    <cfRule type="cellIs" dxfId="1300" priority="298" stopIfTrue="1" operator="equal">
      <formula>"от"</formula>
    </cfRule>
  </conditionalFormatting>
  <conditionalFormatting sqref="T22:U22">
    <cfRule type="cellIs" dxfId="1299" priority="295" stopIfTrue="1" operator="equal">
      <formula>"в"</formula>
    </cfRule>
    <cfRule type="cellIs" dxfId="1298" priority="296" stopIfTrue="1" operator="equal">
      <formula>"от"</formula>
    </cfRule>
  </conditionalFormatting>
  <conditionalFormatting sqref="X22:Y22">
    <cfRule type="cellIs" dxfId="1297" priority="293" stopIfTrue="1" operator="equal">
      <formula>"в"</formula>
    </cfRule>
    <cfRule type="cellIs" dxfId="1296" priority="294" stopIfTrue="1" operator="equal">
      <formula>"от"</formula>
    </cfRule>
  </conditionalFormatting>
  <conditionalFormatting sqref="AB22:AC22">
    <cfRule type="cellIs" dxfId="1295" priority="291" stopIfTrue="1" operator="equal">
      <formula>"в"</formula>
    </cfRule>
    <cfRule type="cellIs" dxfId="1294" priority="292" stopIfTrue="1" operator="equal">
      <formula>"от"</formula>
    </cfRule>
  </conditionalFormatting>
  <conditionalFormatting sqref="AF22">
    <cfRule type="cellIs" dxfId="1293" priority="289" stopIfTrue="1" operator="equal">
      <formula>"в"</formula>
    </cfRule>
    <cfRule type="cellIs" dxfId="1292" priority="290" stopIfTrue="1" operator="equal">
      <formula>"от"</formula>
    </cfRule>
  </conditionalFormatting>
  <conditionalFormatting sqref="G22">
    <cfRule type="cellIs" dxfId="1291" priority="287" stopIfTrue="1" operator="equal">
      <formula>"в"</formula>
    </cfRule>
    <cfRule type="cellIs" dxfId="1290" priority="288" stopIfTrue="1" operator="equal">
      <formula>"от"</formula>
    </cfRule>
  </conditionalFormatting>
  <conditionalFormatting sqref="K22">
    <cfRule type="cellIs" dxfId="1289" priority="285" stopIfTrue="1" operator="equal">
      <formula>"в"</formula>
    </cfRule>
    <cfRule type="cellIs" dxfId="1288" priority="286" stopIfTrue="1" operator="equal">
      <formula>"от"</formula>
    </cfRule>
  </conditionalFormatting>
  <conditionalFormatting sqref="O22">
    <cfRule type="cellIs" dxfId="1287" priority="283" stopIfTrue="1" operator="equal">
      <formula>"в"</formula>
    </cfRule>
    <cfRule type="cellIs" dxfId="1286" priority="284" stopIfTrue="1" operator="equal">
      <formula>"от"</formula>
    </cfRule>
  </conditionalFormatting>
  <conditionalFormatting sqref="S22">
    <cfRule type="cellIs" dxfId="1285" priority="281" stopIfTrue="1" operator="equal">
      <formula>"в"</formula>
    </cfRule>
    <cfRule type="cellIs" dxfId="1284" priority="282" stopIfTrue="1" operator="equal">
      <formula>"от"</formula>
    </cfRule>
  </conditionalFormatting>
  <conditionalFormatting sqref="W22">
    <cfRule type="cellIs" dxfId="1283" priority="279" stopIfTrue="1" operator="equal">
      <formula>"в"</formula>
    </cfRule>
    <cfRule type="cellIs" dxfId="1282" priority="280" stopIfTrue="1" operator="equal">
      <formula>"от"</formula>
    </cfRule>
  </conditionalFormatting>
  <conditionalFormatting sqref="AE22">
    <cfRule type="cellIs" dxfId="1281" priority="277" stopIfTrue="1" operator="equal">
      <formula>"в"</formula>
    </cfRule>
    <cfRule type="cellIs" dxfId="1280" priority="278" stopIfTrue="1" operator="equal">
      <formula>"от"</formula>
    </cfRule>
  </conditionalFormatting>
  <conditionalFormatting sqref="H17:I17">
    <cfRule type="cellIs" dxfId="1279" priority="275" stopIfTrue="1" operator="equal">
      <formula>"в"</formula>
    </cfRule>
    <cfRule type="cellIs" dxfId="1278" priority="276" stopIfTrue="1" operator="equal">
      <formula>"от"</formula>
    </cfRule>
  </conditionalFormatting>
  <conditionalFormatting sqref="O17:P17">
    <cfRule type="cellIs" dxfId="1277" priority="273" stopIfTrue="1" operator="equal">
      <formula>"в"</formula>
    </cfRule>
    <cfRule type="cellIs" dxfId="1276" priority="274" stopIfTrue="1" operator="equal">
      <formula>"от"</formula>
    </cfRule>
  </conditionalFormatting>
  <conditionalFormatting sqref="V17:W17">
    <cfRule type="cellIs" dxfId="1275" priority="271" stopIfTrue="1" operator="equal">
      <formula>"в"</formula>
    </cfRule>
    <cfRule type="cellIs" dxfId="1274" priority="272" stopIfTrue="1" operator="equal">
      <formula>"от"</formula>
    </cfRule>
  </conditionalFormatting>
  <conditionalFormatting sqref="AC17:AD17">
    <cfRule type="cellIs" dxfId="1273" priority="269" stopIfTrue="1" operator="equal">
      <formula>"в"</formula>
    </cfRule>
    <cfRule type="cellIs" dxfId="1272" priority="270" stopIfTrue="1" operator="equal">
      <formula>"от"</formula>
    </cfRule>
  </conditionalFormatting>
  <conditionalFormatting sqref="E17:G17 H18:J18">
    <cfRule type="cellIs" dxfId="1271" priority="267" stopIfTrue="1" operator="equal">
      <formula>"в"</formula>
    </cfRule>
    <cfRule type="cellIs" dxfId="1270" priority="268" stopIfTrue="1" operator="equal">
      <formula>"от"</formula>
    </cfRule>
  </conditionalFormatting>
  <conditionalFormatting sqref="J17:K17 M17:N17">
    <cfRule type="cellIs" dxfId="1269" priority="265" stopIfTrue="1" operator="equal">
      <formula>"в"</formula>
    </cfRule>
    <cfRule type="cellIs" dxfId="1268" priority="266" stopIfTrue="1" operator="equal">
      <formula>"от"</formula>
    </cfRule>
  </conditionalFormatting>
  <conditionalFormatting sqref="Q17:U17">
    <cfRule type="cellIs" dxfId="1267" priority="263" stopIfTrue="1" operator="equal">
      <formula>"в"</formula>
    </cfRule>
    <cfRule type="cellIs" dxfId="1266" priority="264" stopIfTrue="1" operator="equal">
      <formula>"от"</formula>
    </cfRule>
  </conditionalFormatting>
  <conditionalFormatting sqref="X17:AB17">
    <cfRule type="cellIs" dxfId="1265" priority="261" stopIfTrue="1" operator="equal">
      <formula>"в"</formula>
    </cfRule>
    <cfRule type="cellIs" dxfId="1264" priority="262" stopIfTrue="1" operator="equal">
      <formula>"от"</formula>
    </cfRule>
  </conditionalFormatting>
  <conditionalFormatting sqref="AE17:AF17 AF18">
    <cfRule type="cellIs" dxfId="1263" priority="259" stopIfTrue="1" operator="equal">
      <formula>"в"</formula>
    </cfRule>
    <cfRule type="cellIs" dxfId="1262" priority="260" stopIfTrue="1" operator="equal">
      <formula>"от"</formula>
    </cfRule>
  </conditionalFormatting>
  <conditionalFormatting sqref="O16">
    <cfRule type="cellIs" dxfId="1261" priority="257" stopIfTrue="1" operator="equal">
      <formula>"в"</formula>
    </cfRule>
    <cfRule type="cellIs" dxfId="1260" priority="258" stopIfTrue="1" operator="equal">
      <formula>"от"</formula>
    </cfRule>
  </conditionalFormatting>
  <conditionalFormatting sqref="P16">
    <cfRule type="cellIs" dxfId="1259" priority="255" stopIfTrue="1" operator="equal">
      <formula>"в"</formula>
    </cfRule>
    <cfRule type="cellIs" dxfId="1258" priority="256" stopIfTrue="1" operator="equal">
      <formula>"от"</formula>
    </cfRule>
  </conditionalFormatting>
  <conditionalFormatting sqref="L15:M16">
    <cfRule type="cellIs" dxfId="1257" priority="253" stopIfTrue="1" operator="equal">
      <formula>"в"</formula>
    </cfRule>
    <cfRule type="cellIs" dxfId="1256" priority="254" stopIfTrue="1" operator="equal">
      <formula>"от"</formula>
    </cfRule>
  </conditionalFormatting>
  <conditionalFormatting sqref="E16:F16 E15:H15">
    <cfRule type="cellIs" dxfId="1255" priority="251" stopIfTrue="1" operator="equal">
      <formula>"в"</formula>
    </cfRule>
    <cfRule type="cellIs" dxfId="1254" priority="252" stopIfTrue="1" operator="equal">
      <formula>"от"</formula>
    </cfRule>
  </conditionalFormatting>
  <conditionalFormatting sqref="AE15">
    <cfRule type="cellIs" dxfId="1253" priority="249" stopIfTrue="1" operator="equal">
      <formula>"в"</formula>
    </cfRule>
    <cfRule type="cellIs" dxfId="1252" priority="250" stopIfTrue="1" operator="equal">
      <formula>"от"</formula>
    </cfRule>
  </conditionalFormatting>
  <conditionalFormatting sqref="Q16">
    <cfRule type="cellIs" dxfId="1251" priority="247" stopIfTrue="1" operator="equal">
      <formula>"в"</formula>
    </cfRule>
    <cfRule type="cellIs" dxfId="1250" priority="248" stopIfTrue="1" operator="equal">
      <formula>"от"</formula>
    </cfRule>
  </conditionalFormatting>
  <conditionalFormatting sqref="S16:T16">
    <cfRule type="cellIs" dxfId="1249" priority="245" stopIfTrue="1" operator="equal">
      <formula>"в"</formula>
    </cfRule>
    <cfRule type="cellIs" dxfId="1248" priority="246" stopIfTrue="1" operator="equal">
      <formula>"от"</formula>
    </cfRule>
  </conditionalFormatting>
  <conditionalFormatting sqref="W16:Y16">
    <cfRule type="cellIs" dxfId="1247" priority="243" stopIfTrue="1" operator="equal">
      <formula>"в"</formula>
    </cfRule>
    <cfRule type="cellIs" dxfId="1246" priority="244" stopIfTrue="1" operator="equal">
      <formula>"от"</formula>
    </cfRule>
  </conditionalFormatting>
  <conditionalFormatting sqref="G19">
    <cfRule type="cellIs" dxfId="1245" priority="237" stopIfTrue="1" operator="equal">
      <formula>"в"</formula>
    </cfRule>
    <cfRule type="cellIs" dxfId="1244" priority="238" stopIfTrue="1" operator="equal">
      <formula>"от"</formula>
    </cfRule>
  </conditionalFormatting>
  <conditionalFormatting sqref="U15:W15">
    <cfRule type="cellIs" dxfId="1243" priority="241" stopIfTrue="1" operator="equal">
      <formula>"в"</formula>
    </cfRule>
    <cfRule type="cellIs" dxfId="1242" priority="242" stopIfTrue="1" operator="equal">
      <formula>"от"</formula>
    </cfRule>
  </conditionalFormatting>
  <conditionalFormatting sqref="H19">
    <cfRule type="cellIs" dxfId="1241" priority="239" stopIfTrue="1" operator="equal">
      <formula>"в"</formula>
    </cfRule>
    <cfRule type="cellIs" dxfId="1240" priority="240" stopIfTrue="1" operator="equal">
      <formula>"от"</formula>
    </cfRule>
  </conditionalFormatting>
  <conditionalFormatting sqref="L19">
    <cfRule type="cellIs" dxfId="1239" priority="235" stopIfTrue="1" operator="equal">
      <formula>"в"</formula>
    </cfRule>
    <cfRule type="cellIs" dxfId="1238" priority="236" stopIfTrue="1" operator="equal">
      <formula>"от"</formula>
    </cfRule>
  </conditionalFormatting>
  <conditionalFormatting sqref="K19">
    <cfRule type="cellIs" dxfId="1237" priority="233" stopIfTrue="1" operator="equal">
      <formula>"в"</formula>
    </cfRule>
    <cfRule type="cellIs" dxfId="1236" priority="234" stopIfTrue="1" operator="equal">
      <formula>"от"</formula>
    </cfRule>
  </conditionalFormatting>
  <conditionalFormatting sqref="O19:P19 P18:Q18">
    <cfRule type="cellIs" dxfId="1235" priority="231" stopIfTrue="1" operator="equal">
      <formula>"в"</formula>
    </cfRule>
    <cfRule type="cellIs" dxfId="1234" priority="232" stopIfTrue="1" operator="equal">
      <formula>"от"</formula>
    </cfRule>
  </conditionalFormatting>
  <conditionalFormatting sqref="T19">
    <cfRule type="cellIs" dxfId="1233" priority="229" stopIfTrue="1" operator="equal">
      <formula>"в"</formula>
    </cfRule>
    <cfRule type="cellIs" dxfId="1232" priority="230" stopIfTrue="1" operator="equal">
      <formula>"от"</formula>
    </cfRule>
  </conditionalFormatting>
  <conditionalFormatting sqref="S19">
    <cfRule type="cellIs" dxfId="1231" priority="227" stopIfTrue="1" operator="equal">
      <formula>"в"</formula>
    </cfRule>
    <cfRule type="cellIs" dxfId="1230" priority="228" stopIfTrue="1" operator="equal">
      <formula>"от"</formula>
    </cfRule>
  </conditionalFormatting>
  <conditionalFormatting sqref="X19">
    <cfRule type="cellIs" dxfId="1229" priority="225" stopIfTrue="1" operator="equal">
      <formula>"в"</formula>
    </cfRule>
    <cfRule type="cellIs" dxfId="1228" priority="226" stopIfTrue="1" operator="equal">
      <formula>"от"</formula>
    </cfRule>
  </conditionalFormatting>
  <conditionalFormatting sqref="W19">
    <cfRule type="cellIs" dxfId="1227" priority="223" stopIfTrue="1" operator="equal">
      <formula>"в"</formula>
    </cfRule>
    <cfRule type="cellIs" dxfId="1226" priority="224" stopIfTrue="1" operator="equal">
      <formula>"от"</formula>
    </cfRule>
  </conditionalFormatting>
  <conditionalFormatting sqref="F19">
    <cfRule type="cellIs" dxfId="1225" priority="221" stopIfTrue="1" operator="equal">
      <formula>"в"</formula>
    </cfRule>
    <cfRule type="cellIs" dxfId="1224" priority="222" stopIfTrue="1" operator="equal">
      <formula>"от"</formula>
    </cfRule>
  </conditionalFormatting>
  <conditionalFormatting sqref="J19">
    <cfRule type="cellIs" dxfId="1223" priority="219" stopIfTrue="1" operator="equal">
      <formula>"в"</formula>
    </cfRule>
    <cfRule type="cellIs" dxfId="1222" priority="220" stopIfTrue="1" operator="equal">
      <formula>"от"</formula>
    </cfRule>
  </conditionalFormatting>
  <conditionalFormatting sqref="N19">
    <cfRule type="cellIs" dxfId="1221" priority="217" stopIfTrue="1" operator="equal">
      <formula>"в"</formula>
    </cfRule>
    <cfRule type="cellIs" dxfId="1220" priority="218" stopIfTrue="1" operator="equal">
      <formula>"от"</formula>
    </cfRule>
  </conditionalFormatting>
  <conditionalFormatting sqref="R19">
    <cfRule type="cellIs" dxfId="1219" priority="215" stopIfTrue="1" operator="equal">
      <formula>"в"</formula>
    </cfRule>
    <cfRule type="cellIs" dxfId="1218" priority="216" stopIfTrue="1" operator="equal">
      <formula>"от"</formula>
    </cfRule>
  </conditionalFormatting>
  <conditionalFormatting sqref="V19">
    <cfRule type="cellIs" dxfId="1217" priority="213" stopIfTrue="1" operator="equal">
      <formula>"в"</formula>
    </cfRule>
    <cfRule type="cellIs" dxfId="1216" priority="214" stopIfTrue="1" operator="equal">
      <formula>"от"</formula>
    </cfRule>
  </conditionalFormatting>
  <conditionalFormatting sqref="Z19">
    <cfRule type="cellIs" dxfId="1215" priority="211" stopIfTrue="1" operator="equal">
      <formula>"в"</formula>
    </cfRule>
    <cfRule type="cellIs" dxfId="1214" priority="212" stopIfTrue="1" operator="equal">
      <formula>"от"</formula>
    </cfRule>
  </conditionalFormatting>
  <conditionalFormatting sqref="AB19">
    <cfRule type="cellIs" dxfId="1213" priority="209" stopIfTrue="1" operator="equal">
      <formula>"в"</formula>
    </cfRule>
    <cfRule type="cellIs" dxfId="1212" priority="210" stopIfTrue="1" operator="equal">
      <formula>"от"</formula>
    </cfRule>
  </conditionalFormatting>
  <conditionalFormatting sqref="AA19">
    <cfRule type="cellIs" dxfId="1211" priority="207" stopIfTrue="1" operator="equal">
      <formula>"в"</formula>
    </cfRule>
    <cfRule type="cellIs" dxfId="1210" priority="208" stopIfTrue="1" operator="equal">
      <formula>"от"</formula>
    </cfRule>
  </conditionalFormatting>
  <conditionalFormatting sqref="AF19">
    <cfRule type="cellIs" dxfId="1209" priority="205" stopIfTrue="1" operator="equal">
      <formula>"в"</formula>
    </cfRule>
    <cfRule type="cellIs" dxfId="1208" priority="206" stopIfTrue="1" operator="equal">
      <formula>"от"</formula>
    </cfRule>
  </conditionalFormatting>
  <conditionalFormatting sqref="AE19">
    <cfRule type="cellIs" dxfId="1207" priority="203" stopIfTrue="1" operator="equal">
      <formula>"в"</formula>
    </cfRule>
    <cfRule type="cellIs" dxfId="1206" priority="204" stopIfTrue="1" operator="equal">
      <formula>"от"</formula>
    </cfRule>
  </conditionalFormatting>
  <conditionalFormatting sqref="AD19">
    <cfRule type="cellIs" dxfId="1205" priority="201" stopIfTrue="1" operator="equal">
      <formula>"в"</formula>
    </cfRule>
    <cfRule type="cellIs" dxfId="1204" priority="202" stopIfTrue="1" operator="equal">
      <formula>"от"</formula>
    </cfRule>
  </conditionalFormatting>
  <conditionalFormatting sqref="K14:M14 P14:Q14">
    <cfRule type="cellIs" dxfId="1203" priority="199" stopIfTrue="1" operator="equal">
      <formula>"в"</formula>
    </cfRule>
    <cfRule type="cellIs" dxfId="1202" priority="200" stopIfTrue="1" operator="equal">
      <formula>"от"</formula>
    </cfRule>
  </conditionalFormatting>
  <conditionalFormatting sqref="O14">
    <cfRule type="cellIs" dxfId="1201" priority="197" stopIfTrue="1" operator="equal">
      <formula>"в"</formula>
    </cfRule>
    <cfRule type="cellIs" dxfId="1200" priority="198" stopIfTrue="1" operator="equal">
      <formula>"от"</formula>
    </cfRule>
  </conditionalFormatting>
  <conditionalFormatting sqref="N14">
    <cfRule type="cellIs" dxfId="1199" priority="195" stopIfTrue="1" operator="equal">
      <formula>"в"</formula>
    </cfRule>
    <cfRule type="cellIs" dxfId="1198" priority="196" stopIfTrue="1" operator="equal">
      <formula>"от"</formula>
    </cfRule>
  </conditionalFormatting>
  <conditionalFormatting sqref="AB18:AC18">
    <cfRule type="cellIs" dxfId="1197" priority="193" stopIfTrue="1" operator="equal">
      <formula>"в"</formula>
    </cfRule>
    <cfRule type="cellIs" dxfId="1196" priority="194" stopIfTrue="1" operator="equal">
      <formula>"от"</formula>
    </cfRule>
  </conditionalFormatting>
  <conditionalFormatting sqref="Z18">
    <cfRule type="cellIs" dxfId="1195" priority="191" stopIfTrue="1" operator="equal">
      <formula>"в"</formula>
    </cfRule>
    <cfRule type="cellIs" dxfId="1194" priority="192" stopIfTrue="1" operator="equal">
      <formula>"от"</formula>
    </cfRule>
  </conditionalFormatting>
  <conditionalFormatting sqref="I15:J15">
    <cfRule type="cellIs" dxfId="1193" priority="189" stopIfTrue="1" operator="equal">
      <formula>"в"</formula>
    </cfRule>
    <cfRule type="cellIs" dxfId="1192" priority="190" stopIfTrue="1" operator="equal">
      <formula>"от"</formula>
    </cfRule>
  </conditionalFormatting>
  <conditionalFormatting sqref="K18:L18">
    <cfRule type="cellIs" dxfId="1191" priority="187" stopIfTrue="1" operator="equal">
      <formula>"в"</formula>
    </cfRule>
    <cfRule type="cellIs" dxfId="1190" priority="188" stopIfTrue="1" operator="equal">
      <formula>"от"</formula>
    </cfRule>
  </conditionalFormatting>
  <conditionalFormatting sqref="V18:Y18">
    <cfRule type="cellIs" dxfId="1189" priority="173" stopIfTrue="1" operator="equal">
      <formula>"в"</formula>
    </cfRule>
    <cfRule type="cellIs" dxfId="1188" priority="174" stopIfTrue="1" operator="equal">
      <formula>"от"</formula>
    </cfRule>
  </conditionalFormatting>
  <conditionalFormatting sqref="M18:N18">
    <cfRule type="cellIs" dxfId="1187" priority="185" stopIfTrue="1" operator="equal">
      <formula>"в"</formula>
    </cfRule>
    <cfRule type="cellIs" dxfId="1186" priority="186" stopIfTrue="1" operator="equal">
      <formula>"от"</formula>
    </cfRule>
  </conditionalFormatting>
  <conditionalFormatting sqref="O15:R15">
    <cfRule type="cellIs" dxfId="1185" priority="183" stopIfTrue="1" operator="equal">
      <formula>"в"</formula>
    </cfRule>
    <cfRule type="cellIs" dxfId="1184" priority="184" stopIfTrue="1" operator="equal">
      <formula>"от"</formula>
    </cfRule>
  </conditionalFormatting>
  <conditionalFormatting sqref="S15:T15">
    <cfRule type="cellIs" dxfId="1183" priority="181" stopIfTrue="1" operator="equal">
      <formula>"в"</formula>
    </cfRule>
    <cfRule type="cellIs" dxfId="1182" priority="182" stopIfTrue="1" operator="equal">
      <formula>"от"</formula>
    </cfRule>
  </conditionalFormatting>
  <conditionalFormatting sqref="S18:T18">
    <cfRule type="cellIs" dxfId="1181" priority="179" stopIfTrue="1" operator="equal">
      <formula>"в"</formula>
    </cfRule>
    <cfRule type="cellIs" dxfId="1180" priority="180" stopIfTrue="1" operator="equal">
      <formula>"от"</formula>
    </cfRule>
  </conditionalFormatting>
  <conditionalFormatting sqref="U18">
    <cfRule type="cellIs" dxfId="1179" priority="177" stopIfTrue="1" operator="equal">
      <formula>"в"</formula>
    </cfRule>
    <cfRule type="cellIs" dxfId="1178" priority="178" stopIfTrue="1" operator="equal">
      <formula>"от"</formula>
    </cfRule>
  </conditionalFormatting>
  <conditionalFormatting sqref="X15">
    <cfRule type="cellIs" dxfId="1177" priority="175" stopIfTrue="1" operator="equal">
      <formula>"в"</formula>
    </cfRule>
    <cfRule type="cellIs" dxfId="1176" priority="176" stopIfTrue="1" operator="equal">
      <formula>"от"</formula>
    </cfRule>
  </conditionalFormatting>
  <conditionalFormatting sqref="AE18">
    <cfRule type="cellIs" dxfId="1175" priority="171" stopIfTrue="1" operator="equal">
      <formula>"в"</formula>
    </cfRule>
    <cfRule type="cellIs" dxfId="1174" priority="172" stopIfTrue="1" operator="equal">
      <formula>"от"</formula>
    </cfRule>
  </conditionalFormatting>
  <conditionalFormatting sqref="G13">
    <cfRule type="cellIs" dxfId="1173" priority="169" stopIfTrue="1" operator="equal">
      <formula>"в"</formula>
    </cfRule>
    <cfRule type="cellIs" dxfId="1172" priority="170" stopIfTrue="1" operator="equal">
      <formula>"от"</formula>
    </cfRule>
  </conditionalFormatting>
  <conditionalFormatting sqref="N13:O13">
    <cfRule type="cellIs" dxfId="1171" priority="167" stopIfTrue="1" operator="equal">
      <formula>"в"</formula>
    </cfRule>
    <cfRule type="cellIs" dxfId="1170" priority="168" stopIfTrue="1" operator="equal">
      <formula>"от"</formula>
    </cfRule>
  </conditionalFormatting>
  <conditionalFormatting sqref="U13:V13">
    <cfRule type="cellIs" dxfId="1169" priority="165" stopIfTrue="1" operator="equal">
      <formula>"в"</formula>
    </cfRule>
    <cfRule type="cellIs" dxfId="1168" priority="166" stopIfTrue="1" operator="equal">
      <formula>"от"</formula>
    </cfRule>
  </conditionalFormatting>
  <conditionalFormatting sqref="E18">
    <cfRule type="cellIs" dxfId="1167" priority="163" stopIfTrue="1" operator="equal">
      <formula>"в"</formula>
    </cfRule>
    <cfRule type="cellIs" dxfId="1166" priority="164" stopIfTrue="1" operator="equal">
      <formula>"от"</formula>
    </cfRule>
  </conditionalFormatting>
  <conditionalFormatting sqref="AA18">
    <cfRule type="cellIs" dxfId="1165" priority="161" stopIfTrue="1" operator="equal">
      <formula>"в"</formula>
    </cfRule>
    <cfRule type="cellIs" dxfId="1164" priority="162" stopIfTrue="1" operator="equal">
      <formula>"от"</formula>
    </cfRule>
  </conditionalFormatting>
  <conditionalFormatting sqref="G18">
    <cfRule type="cellIs" dxfId="1163" priority="159" stopIfTrue="1" operator="equal">
      <formula>"в"</formula>
    </cfRule>
    <cfRule type="cellIs" dxfId="1162" priority="160" stopIfTrue="1" operator="equal">
      <formula>"от"</formula>
    </cfRule>
  </conditionalFormatting>
  <conditionalFormatting sqref="F18">
    <cfRule type="cellIs" dxfId="1161" priority="157" stopIfTrue="1" operator="equal">
      <formula>"в"</formula>
    </cfRule>
    <cfRule type="cellIs" dxfId="1160" priority="158" stopIfTrue="1" operator="equal">
      <formula>"от"</formula>
    </cfRule>
  </conditionalFormatting>
  <conditionalFormatting sqref="E13:F13 I14">
    <cfRule type="cellIs" dxfId="1159" priority="155" stopIfTrue="1" operator="equal">
      <formula>"в"</formula>
    </cfRule>
    <cfRule type="cellIs" dxfId="1158" priority="156" stopIfTrue="1" operator="equal">
      <formula>"от"</formula>
    </cfRule>
  </conditionalFormatting>
  <conditionalFormatting sqref="H13 J13:M13">
    <cfRule type="cellIs" dxfId="1157" priority="153" stopIfTrue="1" operator="equal">
      <formula>"в"</formula>
    </cfRule>
    <cfRule type="cellIs" dxfId="1156" priority="154" stopIfTrue="1" operator="equal">
      <formula>"от"</formula>
    </cfRule>
  </conditionalFormatting>
  <conditionalFormatting sqref="I13">
    <cfRule type="cellIs" dxfId="1155" priority="151" stopIfTrue="1" operator="equal">
      <formula>"в"</formula>
    </cfRule>
    <cfRule type="cellIs" dxfId="1154" priority="152" stopIfTrue="1" operator="equal">
      <formula>"от"</formula>
    </cfRule>
  </conditionalFormatting>
  <conditionalFormatting sqref="S14:U14 P13:R13">
    <cfRule type="cellIs" dxfId="1153" priority="149" stopIfTrue="1" operator="equal">
      <formula>"в"</formula>
    </cfRule>
    <cfRule type="cellIs" dxfId="1152" priority="150" stopIfTrue="1" operator="equal">
      <formula>"от"</formula>
    </cfRule>
  </conditionalFormatting>
  <conditionalFormatting sqref="X14:Z14 AB13">
    <cfRule type="cellIs" dxfId="1151" priority="147" stopIfTrue="1" operator="equal">
      <formula>"в"</formula>
    </cfRule>
    <cfRule type="cellIs" dxfId="1150" priority="148" stopIfTrue="1" operator="equal">
      <formula>"от"</formula>
    </cfRule>
  </conditionalFormatting>
  <conditionalFormatting sqref="AC13:AD13 AE14:AF14">
    <cfRule type="cellIs" dxfId="1149" priority="145" stopIfTrue="1" operator="equal">
      <formula>"в"</formula>
    </cfRule>
    <cfRule type="cellIs" dxfId="1148" priority="146" stopIfTrue="1" operator="equal">
      <formula>"от"</formula>
    </cfRule>
  </conditionalFormatting>
  <conditionalFormatting sqref="R14">
    <cfRule type="cellIs" dxfId="1147" priority="141" stopIfTrue="1" operator="equal">
      <formula>"в"</formula>
    </cfRule>
    <cfRule type="cellIs" dxfId="1146" priority="142" stopIfTrue="1" operator="equal">
      <formula>"от"</formula>
    </cfRule>
  </conditionalFormatting>
  <conditionalFormatting sqref="AE13:AF13">
    <cfRule type="cellIs" dxfId="1145" priority="143" stopIfTrue="1" operator="equal">
      <formula>"в"</formula>
    </cfRule>
    <cfRule type="cellIs" dxfId="1144" priority="144" stopIfTrue="1" operator="equal">
      <formula>"от"</formula>
    </cfRule>
  </conditionalFormatting>
  <conditionalFormatting sqref="V16">
    <cfRule type="cellIs" dxfId="1143" priority="139" stopIfTrue="1" operator="equal">
      <formula>"в"</formula>
    </cfRule>
    <cfRule type="cellIs" dxfId="1142" priority="140" stopIfTrue="1" operator="equal">
      <formula>"от"</formula>
    </cfRule>
  </conditionalFormatting>
  <conditionalFormatting sqref="K16">
    <cfRule type="cellIs" dxfId="1141" priority="137" stopIfTrue="1" operator="equal">
      <formula>"в"</formula>
    </cfRule>
    <cfRule type="cellIs" dxfId="1140" priority="138" stopIfTrue="1" operator="equal">
      <formula>"от"</formula>
    </cfRule>
  </conditionalFormatting>
  <conditionalFormatting sqref="AA11">
    <cfRule type="cellIs" dxfId="1139" priority="135" stopIfTrue="1" operator="equal">
      <formula>"в"</formula>
    </cfRule>
    <cfRule type="cellIs" dxfId="1138" priority="136" stopIfTrue="1" operator="equal">
      <formula>"от"</formula>
    </cfRule>
  </conditionalFormatting>
  <conditionalFormatting sqref="G11:H11">
    <cfRule type="cellIs" dxfId="1137" priority="133" stopIfTrue="1" operator="equal">
      <formula>"в"</formula>
    </cfRule>
    <cfRule type="cellIs" dxfId="1136" priority="134" stopIfTrue="1" operator="equal">
      <formula>"от"</formula>
    </cfRule>
  </conditionalFormatting>
  <conditionalFormatting sqref="L11:M11">
    <cfRule type="cellIs" dxfId="1135" priority="131" stopIfTrue="1" operator="equal">
      <formula>"в"</formula>
    </cfRule>
    <cfRule type="cellIs" dxfId="1134" priority="132" stopIfTrue="1" operator="equal">
      <formula>"от"</formula>
    </cfRule>
  </conditionalFormatting>
  <conditionalFormatting sqref="T11:U11">
    <cfRule type="cellIs" dxfId="1133" priority="129" stopIfTrue="1" operator="equal">
      <formula>"в"</formula>
    </cfRule>
    <cfRule type="cellIs" dxfId="1132" priority="130" stopIfTrue="1" operator="equal">
      <formula>"от"</formula>
    </cfRule>
  </conditionalFormatting>
  <conditionalFormatting sqref="AC11">
    <cfRule type="cellIs" dxfId="1131" priority="127" stopIfTrue="1" operator="equal">
      <formula>"в"</formula>
    </cfRule>
    <cfRule type="cellIs" dxfId="1130" priority="128" stopIfTrue="1" operator="equal">
      <formula>"от"</formula>
    </cfRule>
  </conditionalFormatting>
  <conditionalFormatting sqref="E11:F11 E12">
    <cfRule type="cellIs" dxfId="1129" priority="125" stopIfTrue="1" operator="equal">
      <formula>"в"</formula>
    </cfRule>
    <cfRule type="cellIs" dxfId="1128" priority="126" stopIfTrue="1" operator="equal">
      <formula>"от"</formula>
    </cfRule>
  </conditionalFormatting>
  <conditionalFormatting sqref="I11">
    <cfRule type="cellIs" dxfId="1127" priority="123" stopIfTrue="1" operator="equal">
      <formula>"в"</formula>
    </cfRule>
    <cfRule type="cellIs" dxfId="1126" priority="124" stopIfTrue="1" operator="equal">
      <formula>"от"</formula>
    </cfRule>
  </conditionalFormatting>
  <conditionalFormatting sqref="K11">
    <cfRule type="cellIs" dxfId="1125" priority="121" stopIfTrue="1" operator="equal">
      <formula>"в"</formula>
    </cfRule>
    <cfRule type="cellIs" dxfId="1124" priority="122" stopIfTrue="1" operator="equal">
      <formula>"от"</formula>
    </cfRule>
  </conditionalFormatting>
  <conditionalFormatting sqref="N11:O11">
    <cfRule type="cellIs" dxfId="1123" priority="119" stopIfTrue="1" operator="equal">
      <formula>"в"</formula>
    </cfRule>
    <cfRule type="cellIs" dxfId="1122" priority="120" stopIfTrue="1" operator="equal">
      <formula>"от"</formula>
    </cfRule>
  </conditionalFormatting>
  <conditionalFormatting sqref="Q11:S11">
    <cfRule type="cellIs" dxfId="1121" priority="117" stopIfTrue="1" operator="equal">
      <formula>"в"</formula>
    </cfRule>
    <cfRule type="cellIs" dxfId="1120" priority="118" stopIfTrue="1" operator="equal">
      <formula>"от"</formula>
    </cfRule>
  </conditionalFormatting>
  <conditionalFormatting sqref="V11:Z11">
    <cfRule type="cellIs" dxfId="1119" priority="115" stopIfTrue="1" operator="equal">
      <formula>"в"</formula>
    </cfRule>
    <cfRule type="cellIs" dxfId="1118" priority="116" stopIfTrue="1" operator="equal">
      <formula>"от"</formula>
    </cfRule>
  </conditionalFormatting>
  <conditionalFormatting sqref="AF11">
    <cfRule type="cellIs" dxfId="1117" priority="113" stopIfTrue="1" operator="equal">
      <formula>"в"</formula>
    </cfRule>
    <cfRule type="cellIs" dxfId="1116" priority="114" stopIfTrue="1" operator="equal">
      <formula>"от"</formula>
    </cfRule>
  </conditionalFormatting>
  <conditionalFormatting sqref="P21">
    <cfRule type="cellIs" dxfId="1115" priority="111" stopIfTrue="1" operator="equal">
      <formula>"в"</formula>
    </cfRule>
    <cfRule type="cellIs" dxfId="1114" priority="112" stopIfTrue="1" operator="equal">
      <formula>"от"</formula>
    </cfRule>
  </conditionalFormatting>
  <conditionalFormatting sqref="V14">
    <cfRule type="cellIs" dxfId="1113" priority="109" stopIfTrue="1" operator="equal">
      <formula>"в"</formula>
    </cfRule>
    <cfRule type="cellIs" dxfId="1112" priority="110" stopIfTrue="1" operator="equal">
      <formula>"от"</formula>
    </cfRule>
  </conditionalFormatting>
  <conditionalFormatting sqref="AB15">
    <cfRule type="cellIs" dxfId="1111" priority="107" stopIfTrue="1" operator="equal">
      <formula>"в"</formula>
    </cfRule>
    <cfRule type="cellIs" dxfId="1110" priority="108" stopIfTrue="1" operator="equal">
      <formula>"от"</formula>
    </cfRule>
  </conditionalFormatting>
  <conditionalFormatting sqref="AD15">
    <cfRule type="cellIs" dxfId="1109" priority="105" stopIfTrue="1" operator="equal">
      <formula>"в"</formula>
    </cfRule>
    <cfRule type="cellIs" dxfId="1108" priority="106" stopIfTrue="1" operator="equal">
      <formula>"от"</formula>
    </cfRule>
  </conditionalFormatting>
  <conditionalFormatting sqref="K15">
    <cfRule type="cellIs" dxfId="1107" priority="103" stopIfTrue="1" operator="equal">
      <formula>"в"</formula>
    </cfRule>
    <cfRule type="cellIs" dxfId="1106" priority="104" stopIfTrue="1" operator="equal">
      <formula>"от"</formula>
    </cfRule>
  </conditionalFormatting>
  <conditionalFormatting sqref="Y15">
    <cfRule type="cellIs" dxfId="1105" priority="101" stopIfTrue="1" operator="equal">
      <formula>"в"</formula>
    </cfRule>
    <cfRule type="cellIs" dxfId="1104" priority="102" stopIfTrue="1" operator="equal">
      <formula>"от"</formula>
    </cfRule>
  </conditionalFormatting>
  <conditionalFormatting sqref="F14">
    <cfRule type="cellIs" dxfId="1103" priority="99" stopIfTrue="1" operator="equal">
      <formula>"в"</formula>
    </cfRule>
    <cfRule type="cellIs" dxfId="1102" priority="100" stopIfTrue="1" operator="equal">
      <formula>"от"</formula>
    </cfRule>
  </conditionalFormatting>
  <conditionalFormatting sqref="AF15">
    <cfRule type="cellIs" dxfId="1101" priority="97" stopIfTrue="1" operator="equal">
      <formula>"в"</formula>
    </cfRule>
    <cfRule type="cellIs" dxfId="1100" priority="98" stopIfTrue="1" operator="equal">
      <formula>"от"</formula>
    </cfRule>
  </conditionalFormatting>
  <conditionalFormatting sqref="S13">
    <cfRule type="cellIs" dxfId="1099" priority="95" stopIfTrue="1" operator="equal">
      <formula>"в"</formula>
    </cfRule>
    <cfRule type="cellIs" dxfId="1098" priority="96" stopIfTrue="1" operator="equal">
      <formula>"от"</formula>
    </cfRule>
  </conditionalFormatting>
  <conditionalFormatting sqref="T13">
    <cfRule type="cellIs" dxfId="1097" priority="93" stopIfTrue="1" operator="equal">
      <formula>"в"</formula>
    </cfRule>
    <cfRule type="cellIs" dxfId="1096" priority="94" stopIfTrue="1" operator="equal">
      <formula>"от"</formula>
    </cfRule>
  </conditionalFormatting>
  <conditionalFormatting sqref="W13">
    <cfRule type="cellIs" dxfId="1095" priority="91" stopIfTrue="1" operator="equal">
      <formula>"в"</formula>
    </cfRule>
    <cfRule type="cellIs" dxfId="1094" priority="92" stopIfTrue="1" operator="equal">
      <formula>"от"</formula>
    </cfRule>
  </conditionalFormatting>
  <conditionalFormatting sqref="X13">
    <cfRule type="cellIs" dxfId="1093" priority="89" stopIfTrue="1" operator="equal">
      <formula>"в"</formula>
    </cfRule>
    <cfRule type="cellIs" dxfId="1092" priority="90" stopIfTrue="1" operator="equal">
      <formula>"от"</formula>
    </cfRule>
  </conditionalFormatting>
  <conditionalFormatting sqref="Y13">
    <cfRule type="cellIs" dxfId="1091" priority="87" stopIfTrue="1" operator="equal">
      <formula>"в"</formula>
    </cfRule>
    <cfRule type="cellIs" dxfId="1090" priority="88" stopIfTrue="1" operator="equal">
      <formula>"от"</formula>
    </cfRule>
  </conditionalFormatting>
  <conditionalFormatting sqref="Z13:AA13">
    <cfRule type="cellIs" dxfId="1089" priority="85" stopIfTrue="1" operator="equal">
      <formula>"в"</formula>
    </cfRule>
    <cfRule type="cellIs" dxfId="1088" priority="86" stopIfTrue="1" operator="equal">
      <formula>"от"</formula>
    </cfRule>
  </conditionalFormatting>
  <conditionalFormatting sqref="R16">
    <cfRule type="cellIs" dxfId="1087" priority="83" stopIfTrue="1" operator="equal">
      <formula>"в"</formula>
    </cfRule>
    <cfRule type="cellIs" dxfId="1086" priority="84" stopIfTrue="1" operator="equal">
      <formula>"от"</formula>
    </cfRule>
  </conditionalFormatting>
  <conditionalFormatting sqref="K12:O12 R12:T12">
    <cfRule type="cellIs" dxfId="1085" priority="81" stopIfTrue="1" operator="equal">
      <formula>"в"</formula>
    </cfRule>
    <cfRule type="cellIs" dxfId="1084" priority="82" stopIfTrue="1" operator="equal">
      <formula>"от"</formula>
    </cfRule>
  </conditionalFormatting>
  <conditionalFormatting sqref="F12">
    <cfRule type="cellIs" dxfId="1083" priority="79" stopIfTrue="1" operator="equal">
      <formula>"в"</formula>
    </cfRule>
    <cfRule type="cellIs" dxfId="1082" priority="80" stopIfTrue="1" operator="equal">
      <formula>"от"</formula>
    </cfRule>
  </conditionalFormatting>
  <conditionalFormatting sqref="G12:H12">
    <cfRule type="cellIs" dxfId="1081" priority="77" stopIfTrue="1" operator="equal">
      <formula>"в"</formula>
    </cfRule>
    <cfRule type="cellIs" dxfId="1080" priority="78" stopIfTrue="1" operator="equal">
      <formula>"от"</formula>
    </cfRule>
  </conditionalFormatting>
  <conditionalFormatting sqref="I12">
    <cfRule type="cellIs" dxfId="1079" priority="75" stopIfTrue="1" operator="equal">
      <formula>"в"</formula>
    </cfRule>
    <cfRule type="cellIs" dxfId="1078" priority="76" stopIfTrue="1" operator="equal">
      <formula>"от"</formula>
    </cfRule>
  </conditionalFormatting>
  <conditionalFormatting sqref="AA12 V12">
    <cfRule type="cellIs" dxfId="1077" priority="73" stopIfTrue="1" operator="equal">
      <formula>"в"</formula>
    </cfRule>
    <cfRule type="cellIs" dxfId="1076" priority="74" stopIfTrue="1" operator="equal">
      <formula>"от"</formula>
    </cfRule>
  </conditionalFormatting>
  <conditionalFormatting sqref="AB12">
    <cfRule type="cellIs" dxfId="1075" priority="71" stopIfTrue="1" operator="equal">
      <formula>"в"</formula>
    </cfRule>
    <cfRule type="cellIs" dxfId="1074" priority="72" stopIfTrue="1" operator="equal">
      <formula>"от"</formula>
    </cfRule>
  </conditionalFormatting>
  <conditionalFormatting sqref="AC12:AF12">
    <cfRule type="cellIs" dxfId="1073" priority="69" stopIfTrue="1" operator="equal">
      <formula>"в"</formula>
    </cfRule>
    <cfRule type="cellIs" dxfId="1072" priority="70" stopIfTrue="1" operator="equal">
      <formula>"от"</formula>
    </cfRule>
  </conditionalFormatting>
  <conditionalFormatting sqref="W12:Z12">
    <cfRule type="cellIs" dxfId="1071" priority="67" stopIfTrue="1" operator="equal">
      <formula>"в"</formula>
    </cfRule>
    <cfRule type="cellIs" dxfId="1070" priority="68" stopIfTrue="1" operator="equal">
      <formula>"от"</formula>
    </cfRule>
  </conditionalFormatting>
  <conditionalFormatting sqref="AD16">
    <cfRule type="cellIs" dxfId="1069" priority="65" stopIfTrue="1" operator="equal">
      <formula>"в"</formula>
    </cfRule>
    <cfRule type="cellIs" dxfId="1068" priority="66" stopIfTrue="1" operator="equal">
      <formula>"от"</formula>
    </cfRule>
  </conditionalFormatting>
  <conditionalFormatting sqref="Z16">
    <cfRule type="cellIs" dxfId="1067" priority="63" stopIfTrue="1" operator="equal">
      <formula>"в"</formula>
    </cfRule>
    <cfRule type="cellIs" dxfId="1066" priority="64" stopIfTrue="1" operator="equal">
      <formula>"от"</formula>
    </cfRule>
  </conditionalFormatting>
  <conditionalFormatting sqref="H14">
    <cfRule type="cellIs" dxfId="1065" priority="61" stopIfTrue="1" operator="equal">
      <formula>"в"</formula>
    </cfRule>
    <cfRule type="cellIs" dxfId="1064" priority="62" stopIfTrue="1" operator="equal">
      <formula>"от"</formula>
    </cfRule>
  </conditionalFormatting>
  <conditionalFormatting sqref="J12">
    <cfRule type="cellIs" dxfId="1063" priority="59" stopIfTrue="1" operator="equal">
      <formula>"в"</formula>
    </cfRule>
    <cfRule type="cellIs" dxfId="1062" priority="60" stopIfTrue="1" operator="equal">
      <formula>"от"</formula>
    </cfRule>
  </conditionalFormatting>
  <conditionalFormatting sqref="P12:Q12">
    <cfRule type="cellIs" dxfId="1061" priority="57" stopIfTrue="1" operator="equal">
      <formula>"в"</formula>
    </cfRule>
    <cfRule type="cellIs" dxfId="1060" priority="58" stopIfTrue="1" operator="equal">
      <formula>"от"</formula>
    </cfRule>
  </conditionalFormatting>
  <conditionalFormatting sqref="U12">
    <cfRule type="cellIs" dxfId="1059" priority="55" stopIfTrue="1" operator="equal">
      <formula>"в"</formula>
    </cfRule>
    <cfRule type="cellIs" dxfId="1058" priority="56" stopIfTrue="1" operator="equal">
      <formula>"от"</formula>
    </cfRule>
  </conditionalFormatting>
  <conditionalFormatting sqref="E14">
    <cfRule type="cellIs" dxfId="1057" priority="53" stopIfTrue="1" operator="equal">
      <formula>"в"</formula>
    </cfRule>
    <cfRule type="cellIs" dxfId="1056" priority="54" stopIfTrue="1" operator="equal">
      <formula>"от"</formula>
    </cfRule>
  </conditionalFormatting>
  <conditionalFormatting sqref="H16">
    <cfRule type="cellIs" dxfId="1055" priority="51" stopIfTrue="1" operator="equal">
      <formula>"в"</formula>
    </cfRule>
    <cfRule type="cellIs" dxfId="1054" priority="52" stopIfTrue="1" operator="equal">
      <formula>"от"</formula>
    </cfRule>
  </conditionalFormatting>
  <conditionalFormatting sqref="I16">
    <cfRule type="cellIs" dxfId="1053" priority="49" stopIfTrue="1" operator="equal">
      <formula>"в"</formula>
    </cfRule>
    <cfRule type="cellIs" dxfId="1052" priority="50" stopIfTrue="1" operator="equal">
      <formula>"от"</formula>
    </cfRule>
  </conditionalFormatting>
  <conditionalFormatting sqref="AA14">
    <cfRule type="cellIs" dxfId="1051" priority="47" stopIfTrue="1" operator="equal">
      <formula>"в"</formula>
    </cfRule>
    <cfRule type="cellIs" dxfId="1050" priority="48" stopIfTrue="1" operator="equal">
      <formula>"от"</formula>
    </cfRule>
  </conditionalFormatting>
  <conditionalFormatting sqref="AC14:AD14">
    <cfRule type="cellIs" dxfId="1049" priority="45" stopIfTrue="1" operator="equal">
      <formula>"в"</formula>
    </cfRule>
    <cfRule type="cellIs" dxfId="1048" priority="46" stopIfTrue="1" operator="equal">
      <formula>"от"</formula>
    </cfRule>
  </conditionalFormatting>
  <conditionalFormatting sqref="G14">
    <cfRule type="cellIs" dxfId="1047" priority="43" stopIfTrue="1" operator="equal">
      <formula>"в"</formula>
    </cfRule>
    <cfRule type="cellIs" dxfId="1046" priority="44" stopIfTrue="1" operator="equal">
      <formula>"от"</formula>
    </cfRule>
  </conditionalFormatting>
  <conditionalFormatting sqref="W14">
    <cfRule type="cellIs" dxfId="1045" priority="41" stopIfTrue="1" operator="equal">
      <formula>"в"</formula>
    </cfRule>
    <cfRule type="cellIs" dxfId="1044" priority="42" stopIfTrue="1" operator="equal">
      <formula>"от"</formula>
    </cfRule>
  </conditionalFormatting>
  <conditionalFormatting sqref="J14">
    <cfRule type="cellIs" dxfId="1043" priority="39" stopIfTrue="1" operator="equal">
      <formula>"в"</formula>
    </cfRule>
    <cfRule type="cellIs" dxfId="1042" priority="40" stopIfTrue="1" operator="equal">
      <formula>"от"</formula>
    </cfRule>
  </conditionalFormatting>
  <conditionalFormatting sqref="AB14">
    <cfRule type="cellIs" dxfId="1041" priority="37" stopIfTrue="1" operator="equal">
      <formula>"в"</formula>
    </cfRule>
    <cfRule type="cellIs" dxfId="1040" priority="38" stopIfTrue="1" operator="equal">
      <formula>"от"</formula>
    </cfRule>
  </conditionalFormatting>
  <conditionalFormatting sqref="L17">
    <cfRule type="cellIs" dxfId="1039" priority="35" stopIfTrue="1" operator="equal">
      <formula>"в"</formula>
    </cfRule>
    <cfRule type="cellIs" dxfId="1038" priority="36" stopIfTrue="1" operator="equal">
      <formula>"от"</formula>
    </cfRule>
  </conditionalFormatting>
  <conditionalFormatting sqref="R18">
    <cfRule type="cellIs" dxfId="1037" priority="33" stopIfTrue="1" operator="equal">
      <formula>"в"</formula>
    </cfRule>
    <cfRule type="cellIs" dxfId="1036" priority="34" stopIfTrue="1" operator="equal">
      <formula>"от"</formula>
    </cfRule>
  </conditionalFormatting>
  <conditionalFormatting sqref="AC16">
    <cfRule type="cellIs" dxfId="1035" priority="31" stopIfTrue="1" operator="equal">
      <formula>"в"</formula>
    </cfRule>
    <cfRule type="cellIs" dxfId="1034" priority="32" stopIfTrue="1" operator="equal">
      <formula>"от"</formula>
    </cfRule>
  </conditionalFormatting>
  <conditionalFormatting sqref="O18">
    <cfRule type="cellIs" dxfId="1033" priority="29" stopIfTrue="1" operator="equal">
      <formula>"в"</formula>
    </cfRule>
    <cfRule type="cellIs" dxfId="1032" priority="30" stopIfTrue="1" operator="equal">
      <formula>"от"</formula>
    </cfRule>
  </conditionalFormatting>
  <conditionalFormatting sqref="Z22:AA22">
    <cfRule type="cellIs" dxfId="1031" priority="27" stopIfTrue="1" operator="equal">
      <formula>"в"</formula>
    </cfRule>
    <cfRule type="cellIs" dxfId="1030" priority="28" stopIfTrue="1" operator="equal">
      <formula>"от"</formula>
    </cfRule>
  </conditionalFormatting>
  <conditionalFormatting sqref="AD18">
    <cfRule type="cellIs" dxfId="1029" priority="25" stopIfTrue="1" operator="equal">
      <formula>"в"</formula>
    </cfRule>
    <cfRule type="cellIs" dxfId="1028" priority="26" stopIfTrue="1" operator="equal">
      <formula>"от"</formula>
    </cfRule>
  </conditionalFormatting>
  <conditionalFormatting sqref="AA21">
    <cfRule type="cellIs" dxfId="1027" priority="23" stopIfTrue="1" operator="equal">
      <formula>"в"</formula>
    </cfRule>
    <cfRule type="cellIs" dxfId="1026" priority="24" stopIfTrue="1" operator="equal">
      <formula>"от"</formula>
    </cfRule>
  </conditionalFormatting>
  <conditionalFormatting sqref="G16">
    <cfRule type="cellIs" dxfId="1025" priority="21" stopIfTrue="1" operator="equal">
      <formula>"в"</formula>
    </cfRule>
    <cfRule type="cellIs" dxfId="1024" priority="22" stopIfTrue="1" operator="equal">
      <formula>"от"</formula>
    </cfRule>
  </conditionalFormatting>
  <conditionalFormatting sqref="N15">
    <cfRule type="cellIs" dxfId="1023" priority="19" stopIfTrue="1" operator="equal">
      <formula>"в"</formula>
    </cfRule>
    <cfRule type="cellIs" dxfId="1022" priority="20" stopIfTrue="1" operator="equal">
      <formula>"от"</formula>
    </cfRule>
  </conditionalFormatting>
  <conditionalFormatting sqref="AE11">
    <cfRule type="cellIs" dxfId="1021" priority="17" stopIfTrue="1" operator="equal">
      <formula>"в"</formula>
    </cfRule>
    <cfRule type="cellIs" dxfId="1020" priority="18" stopIfTrue="1" operator="equal">
      <formula>"от"</formula>
    </cfRule>
  </conditionalFormatting>
  <conditionalFormatting sqref="AD11">
    <cfRule type="cellIs" dxfId="1019" priority="15" stopIfTrue="1" operator="equal">
      <formula>"в"</formula>
    </cfRule>
    <cfRule type="cellIs" dxfId="1018" priority="16" stopIfTrue="1" operator="equal">
      <formula>"от"</formula>
    </cfRule>
  </conditionalFormatting>
  <conditionalFormatting sqref="AF16">
    <cfRule type="cellIs" dxfId="1017" priority="13" stopIfTrue="1" operator="equal">
      <formula>"в"</formula>
    </cfRule>
    <cfRule type="cellIs" dxfId="1016" priority="14" stopIfTrue="1" operator="equal">
      <formula>"от"</formula>
    </cfRule>
  </conditionalFormatting>
  <conditionalFormatting sqref="AB16">
    <cfRule type="cellIs" dxfId="1015" priority="11" stopIfTrue="1" operator="equal">
      <formula>"в"</formula>
    </cfRule>
    <cfRule type="cellIs" dxfId="1014" priority="12" stopIfTrue="1" operator="equal">
      <formula>"от"</formula>
    </cfRule>
  </conditionalFormatting>
  <conditionalFormatting sqref="AA16">
    <cfRule type="cellIs" dxfId="1013" priority="9" stopIfTrue="1" operator="equal">
      <formula>"в"</formula>
    </cfRule>
    <cfRule type="cellIs" dxfId="1012" priority="10" stopIfTrue="1" operator="equal">
      <formula>"от"</formula>
    </cfRule>
  </conditionalFormatting>
  <conditionalFormatting sqref="U16">
    <cfRule type="cellIs" dxfId="1011" priority="7" stopIfTrue="1" operator="equal">
      <formula>"в"</formula>
    </cfRule>
    <cfRule type="cellIs" dxfId="1010" priority="8" stopIfTrue="1" operator="equal">
      <formula>"от"</formula>
    </cfRule>
  </conditionalFormatting>
  <conditionalFormatting sqref="AE16">
    <cfRule type="cellIs" dxfId="1009" priority="5" stopIfTrue="1" operator="equal">
      <formula>"в"</formula>
    </cfRule>
    <cfRule type="cellIs" dxfId="1008" priority="6" stopIfTrue="1" operator="equal">
      <formula>"от"</formula>
    </cfRule>
  </conditionalFormatting>
  <conditionalFormatting sqref="J16">
    <cfRule type="cellIs" dxfId="1007" priority="3" stopIfTrue="1" operator="equal">
      <formula>"в"</formula>
    </cfRule>
    <cfRule type="cellIs" dxfId="1006" priority="4" stopIfTrue="1" operator="equal">
      <formula>"от"</formula>
    </cfRule>
  </conditionalFormatting>
  <conditionalFormatting sqref="N16">
    <cfRule type="cellIs" dxfId="1005" priority="1" stopIfTrue="1" operator="equal">
      <formula>"в"</formula>
    </cfRule>
    <cfRule type="cellIs" dxfId="1004" priority="2" stopIfTrue="1" operator="equal">
      <formula>"от"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8"/>
  <sheetViews>
    <sheetView workbookViewId="0">
      <selection activeCell="L10" sqref="L10"/>
    </sheetView>
  </sheetViews>
  <sheetFormatPr defaultRowHeight="12.75"/>
  <cols>
    <col min="1" max="1" width="4.5703125" customWidth="1"/>
    <col min="2" max="2" width="8.140625" style="4" customWidth="1"/>
    <col min="3" max="3" width="9" style="3" customWidth="1"/>
    <col min="4" max="4" width="38.42578125" customWidth="1"/>
    <col min="5" max="29" width="3.7109375" customWidth="1"/>
    <col min="30" max="30" width="3.85546875" customWidth="1"/>
    <col min="31" max="35" width="3.7109375" customWidth="1"/>
    <col min="36" max="36" width="4.28515625" customWidth="1"/>
    <col min="37" max="37" width="5.28515625" customWidth="1"/>
    <col min="38" max="38" width="4.140625" bestFit="1" customWidth="1"/>
    <col min="39" max="39" width="12.140625" customWidth="1"/>
    <col min="40" max="40" width="12" customWidth="1"/>
  </cols>
  <sheetData>
    <row r="1" spans="1:40" ht="15.75">
      <c r="A1" s="68"/>
      <c r="B1" s="276"/>
      <c r="C1" s="276"/>
      <c r="D1" s="70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402" t="s">
        <v>44</v>
      </c>
      <c r="AI1" s="402"/>
      <c r="AJ1" s="402"/>
      <c r="AK1" s="402"/>
      <c r="AL1" s="402"/>
      <c r="AM1" s="402"/>
      <c r="AN1" s="274"/>
    </row>
    <row r="2" spans="1:40" ht="18">
      <c r="A2" s="68"/>
      <c r="B2" s="276"/>
      <c r="C2" s="276"/>
      <c r="D2" s="70"/>
      <c r="E2" s="68"/>
      <c r="F2" s="68"/>
      <c r="G2" s="72" t="s">
        <v>43</v>
      </c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403"/>
      <c r="AI2" s="403"/>
      <c r="AJ2" s="403"/>
      <c r="AK2" s="403"/>
      <c r="AL2" s="403"/>
      <c r="AM2" s="403"/>
      <c r="AN2" s="116"/>
    </row>
    <row r="3" spans="1:40">
      <c r="A3" s="68"/>
      <c r="B3" s="276"/>
      <c r="C3" s="276"/>
      <c r="D3" s="70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404" t="s">
        <v>47</v>
      </c>
      <c r="AI3" s="404"/>
      <c r="AJ3" s="404"/>
      <c r="AK3" s="404"/>
      <c r="AL3" s="404"/>
      <c r="AM3" s="404"/>
      <c r="AN3" s="117"/>
    </row>
    <row r="4" spans="1:40">
      <c r="A4" s="68"/>
      <c r="B4" s="276"/>
      <c r="C4" s="276"/>
      <c r="D4" s="411" t="s">
        <v>49</v>
      </c>
      <c r="E4" s="439" t="s">
        <v>111</v>
      </c>
      <c r="F4" s="443"/>
      <c r="G4" s="443"/>
      <c r="H4" s="443"/>
      <c r="I4" s="443"/>
      <c r="J4" s="443"/>
      <c r="K4" s="443"/>
      <c r="L4" s="443"/>
      <c r="M4" s="443"/>
      <c r="N4" s="443"/>
      <c r="O4" s="443"/>
      <c r="P4" s="443"/>
      <c r="Q4" s="443"/>
      <c r="R4" s="443"/>
      <c r="S4" s="443"/>
      <c r="T4" s="443"/>
      <c r="U4" s="443"/>
      <c r="V4" s="443"/>
      <c r="W4" s="443"/>
      <c r="X4" s="443"/>
      <c r="Y4" s="443"/>
      <c r="Z4" s="443"/>
      <c r="AA4" s="443"/>
      <c r="AB4" s="443"/>
      <c r="AC4" s="68"/>
      <c r="AD4" s="68"/>
      <c r="AE4" s="68"/>
      <c r="AF4" s="68"/>
      <c r="AG4" s="68"/>
      <c r="AH4" s="405"/>
      <c r="AI4" s="405"/>
      <c r="AJ4" s="405"/>
      <c r="AK4" s="405"/>
      <c r="AL4" s="405"/>
      <c r="AM4" s="405"/>
      <c r="AN4" s="95"/>
    </row>
    <row r="5" spans="1:40" ht="12.75" customHeight="1">
      <c r="A5" s="68"/>
      <c r="B5" s="276"/>
      <c r="C5" s="276"/>
      <c r="D5" s="411"/>
      <c r="E5" s="443"/>
      <c r="F5" s="443"/>
      <c r="G5" s="443"/>
      <c r="H5" s="443"/>
      <c r="I5" s="443"/>
      <c r="J5" s="443"/>
      <c r="K5" s="443"/>
      <c r="L5" s="443"/>
      <c r="M5" s="443"/>
      <c r="N5" s="443"/>
      <c r="O5" s="443"/>
      <c r="P5" s="443"/>
      <c r="Q5" s="443"/>
      <c r="R5" s="443"/>
      <c r="S5" s="443"/>
      <c r="T5" s="443"/>
      <c r="U5" s="443"/>
      <c r="V5" s="443"/>
      <c r="W5" s="443"/>
      <c r="X5" s="443"/>
      <c r="Y5" s="443"/>
      <c r="Z5" s="443"/>
      <c r="AA5" s="443"/>
      <c r="AB5" s="443"/>
      <c r="AC5" s="68"/>
      <c r="AD5" s="68"/>
      <c r="AE5" s="68"/>
      <c r="AF5" s="68"/>
      <c r="AG5" s="68"/>
      <c r="AH5" s="68"/>
      <c r="AI5" s="404" t="s">
        <v>46</v>
      </c>
      <c r="AJ5" s="404"/>
      <c r="AK5" s="404"/>
      <c r="AL5" s="404"/>
      <c r="AM5" s="404"/>
      <c r="AN5" s="117"/>
    </row>
    <row r="6" spans="1:40" ht="12.75" customHeight="1">
      <c r="A6" s="68"/>
      <c r="B6" s="276"/>
      <c r="C6" s="276"/>
      <c r="D6" s="411"/>
      <c r="E6" s="444"/>
      <c r="F6" s="444"/>
      <c r="G6" s="444"/>
      <c r="H6" s="444"/>
      <c r="I6" s="444"/>
      <c r="J6" s="444"/>
      <c r="K6" s="444"/>
      <c r="L6" s="444"/>
      <c r="M6" s="444"/>
      <c r="N6" s="444"/>
      <c r="O6" s="444"/>
      <c r="P6" s="444"/>
      <c r="Q6" s="444"/>
      <c r="R6" s="444"/>
      <c r="S6" s="444"/>
      <c r="T6" s="444"/>
      <c r="U6" s="444"/>
      <c r="V6" s="444"/>
      <c r="W6" s="444"/>
      <c r="X6" s="444"/>
      <c r="Y6" s="444"/>
      <c r="Z6" s="444"/>
      <c r="AA6" s="444"/>
      <c r="AB6" s="444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74"/>
      <c r="AN6" s="74"/>
    </row>
    <row r="7" spans="1:40">
      <c r="A7" s="68"/>
      <c r="B7" s="276"/>
      <c r="C7" s="276"/>
      <c r="D7" s="271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68"/>
      <c r="AD7" s="68"/>
      <c r="AE7" s="68"/>
      <c r="AF7" s="68"/>
      <c r="AG7" s="68"/>
      <c r="AH7" s="419" t="s">
        <v>138</v>
      </c>
      <c r="AI7" s="419"/>
      <c r="AJ7" s="419"/>
      <c r="AK7" s="419"/>
      <c r="AL7" s="419"/>
      <c r="AM7" s="419"/>
      <c r="AN7" s="276"/>
    </row>
    <row r="8" spans="1:40">
      <c r="A8" s="68"/>
      <c r="B8" s="276"/>
      <c r="C8" s="276"/>
      <c r="D8" s="70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</row>
    <row r="9" spans="1:40" s="1" customFormat="1" ht="22.5" customHeight="1">
      <c r="A9" s="420" t="s">
        <v>0</v>
      </c>
      <c r="B9" s="422" t="s">
        <v>6</v>
      </c>
      <c r="C9" s="422" t="s">
        <v>70</v>
      </c>
      <c r="D9" s="423" t="s">
        <v>57</v>
      </c>
      <c r="E9" s="424" t="s">
        <v>143</v>
      </c>
      <c r="F9" s="424"/>
      <c r="G9" s="424"/>
      <c r="H9" s="424"/>
      <c r="I9" s="424"/>
      <c r="J9" s="424"/>
      <c r="K9" s="424"/>
      <c r="L9" s="424"/>
      <c r="M9" s="424"/>
      <c r="N9" s="424"/>
      <c r="O9" s="424"/>
      <c r="P9" s="424"/>
      <c r="Q9" s="424"/>
      <c r="R9" s="424"/>
      <c r="S9" s="424"/>
      <c r="T9" s="424"/>
      <c r="U9" s="424"/>
      <c r="V9" s="424"/>
      <c r="W9" s="424"/>
      <c r="X9" s="424"/>
      <c r="Y9" s="424"/>
      <c r="Z9" s="424"/>
      <c r="AA9" s="424"/>
      <c r="AB9" s="424"/>
      <c r="AC9" s="424"/>
      <c r="AD9" s="424"/>
      <c r="AE9" s="424"/>
      <c r="AF9" s="424"/>
      <c r="AG9" s="424"/>
      <c r="AH9" s="424"/>
      <c r="AI9" s="424"/>
      <c r="AJ9" s="408" t="s">
        <v>55</v>
      </c>
      <c r="AK9" s="409"/>
      <c r="AL9" s="275" t="s">
        <v>56</v>
      </c>
      <c r="AM9" s="414" t="s">
        <v>80</v>
      </c>
      <c r="AN9" s="415"/>
    </row>
    <row r="10" spans="1:40" s="2" customFormat="1" ht="23.25" thickBot="1">
      <c r="A10" s="421"/>
      <c r="B10" s="422"/>
      <c r="C10" s="422"/>
      <c r="D10" s="423"/>
      <c r="E10" s="329">
        <v>1</v>
      </c>
      <c r="F10" s="330">
        <v>2</v>
      </c>
      <c r="G10" s="331">
        <v>3</v>
      </c>
      <c r="H10" s="331">
        <v>4</v>
      </c>
      <c r="I10" s="329">
        <v>5</v>
      </c>
      <c r="J10" s="329">
        <v>6</v>
      </c>
      <c r="K10" s="329">
        <v>7</v>
      </c>
      <c r="L10" s="332">
        <v>8</v>
      </c>
      <c r="M10" s="331">
        <v>9</v>
      </c>
      <c r="N10" s="331">
        <v>10</v>
      </c>
      <c r="O10" s="331">
        <v>11</v>
      </c>
      <c r="P10" s="329">
        <v>12</v>
      </c>
      <c r="Q10" s="329">
        <v>13</v>
      </c>
      <c r="R10" s="329">
        <v>14</v>
      </c>
      <c r="S10" s="329">
        <v>15</v>
      </c>
      <c r="T10" s="329">
        <v>16</v>
      </c>
      <c r="U10" s="331">
        <v>17</v>
      </c>
      <c r="V10" s="331">
        <v>18</v>
      </c>
      <c r="W10" s="329">
        <v>19</v>
      </c>
      <c r="X10" s="329">
        <v>20</v>
      </c>
      <c r="Y10" s="329">
        <v>21</v>
      </c>
      <c r="Z10" s="329">
        <v>22</v>
      </c>
      <c r="AA10" s="329">
        <v>23</v>
      </c>
      <c r="AB10" s="331">
        <v>24</v>
      </c>
      <c r="AC10" s="331">
        <v>25</v>
      </c>
      <c r="AD10" s="329">
        <v>26</v>
      </c>
      <c r="AE10" s="329">
        <v>27</v>
      </c>
      <c r="AF10" s="329">
        <v>28</v>
      </c>
      <c r="AG10" s="330">
        <v>29</v>
      </c>
      <c r="AH10" s="329">
        <v>30</v>
      </c>
      <c r="AI10" s="331">
        <v>31</v>
      </c>
      <c r="AJ10" s="272" t="s">
        <v>31</v>
      </c>
      <c r="AK10" s="273" t="s">
        <v>30</v>
      </c>
      <c r="AL10" s="272" t="s">
        <v>31</v>
      </c>
      <c r="AM10" s="79" t="s">
        <v>35</v>
      </c>
      <c r="AN10" s="79" t="s">
        <v>36</v>
      </c>
    </row>
    <row r="11" spans="1:40" s="20" customFormat="1" ht="15.75" thickBot="1">
      <c r="A11" s="82">
        <v>1</v>
      </c>
      <c r="B11" s="168" t="s">
        <v>92</v>
      </c>
      <c r="C11" s="169" t="s">
        <v>93</v>
      </c>
      <c r="D11" s="178" t="s">
        <v>94</v>
      </c>
      <c r="E11" s="333" t="s">
        <v>2</v>
      </c>
      <c r="F11" s="334" t="s">
        <v>1</v>
      </c>
      <c r="G11" s="334" t="s">
        <v>1</v>
      </c>
      <c r="H11" s="335" t="s">
        <v>69</v>
      </c>
      <c r="I11" s="335" t="s">
        <v>69</v>
      </c>
      <c r="J11" s="336" t="s">
        <v>107</v>
      </c>
      <c r="K11" s="333" t="s">
        <v>2</v>
      </c>
      <c r="L11" s="334" t="s">
        <v>1</v>
      </c>
      <c r="M11" s="337" t="s">
        <v>144</v>
      </c>
      <c r="N11" s="334" t="s">
        <v>1</v>
      </c>
      <c r="O11" s="333" t="s">
        <v>2</v>
      </c>
      <c r="P11" s="333" t="s">
        <v>2</v>
      </c>
      <c r="Q11" s="337" t="s">
        <v>144</v>
      </c>
      <c r="R11" s="334" t="s">
        <v>1</v>
      </c>
      <c r="S11" s="334" t="s">
        <v>1</v>
      </c>
      <c r="T11" s="334" t="s">
        <v>1</v>
      </c>
      <c r="U11" s="333" t="s">
        <v>2</v>
      </c>
      <c r="V11" s="335" t="s">
        <v>69</v>
      </c>
      <c r="W11" s="334" t="s">
        <v>1</v>
      </c>
      <c r="X11" s="333" t="s">
        <v>2</v>
      </c>
      <c r="Y11" s="333" t="s">
        <v>2</v>
      </c>
      <c r="Z11" s="333" t="s">
        <v>2</v>
      </c>
      <c r="AA11" s="336" t="s">
        <v>108</v>
      </c>
      <c r="AB11" s="334" t="s">
        <v>1</v>
      </c>
      <c r="AC11" s="335" t="s">
        <v>69</v>
      </c>
      <c r="AD11" s="333" t="s">
        <v>2</v>
      </c>
      <c r="AE11" s="333" t="s">
        <v>2</v>
      </c>
      <c r="AF11" s="333" t="s">
        <v>2</v>
      </c>
      <c r="AG11" s="334" t="s">
        <v>1</v>
      </c>
      <c r="AH11" s="334" t="s">
        <v>1</v>
      </c>
      <c r="AI11" s="333" t="s">
        <v>2</v>
      </c>
      <c r="AJ11" s="191">
        <f t="shared" ref="AJ11:AJ22" si="0">COUNTIF(E11:AI11,$B$33)</f>
        <v>11</v>
      </c>
      <c r="AK11" s="83">
        <f>31-AJ11</f>
        <v>20</v>
      </c>
      <c r="AL11" s="84">
        <v>1</v>
      </c>
      <c r="AM11" s="85"/>
      <c r="AN11" s="85"/>
    </row>
    <row r="12" spans="1:40" s="20" customFormat="1" ht="15.75" thickBot="1">
      <c r="A12" s="82"/>
      <c r="B12" s="294"/>
      <c r="C12" s="295" t="s">
        <v>140</v>
      </c>
      <c r="D12" s="296" t="s">
        <v>141</v>
      </c>
      <c r="E12" s="334" t="s">
        <v>1</v>
      </c>
      <c r="F12" s="333" t="s">
        <v>2</v>
      </c>
      <c r="G12" s="333" t="s">
        <v>2</v>
      </c>
      <c r="H12" s="333" t="s">
        <v>2</v>
      </c>
      <c r="I12" s="334" t="s">
        <v>1</v>
      </c>
      <c r="J12" s="333" t="s">
        <v>2</v>
      </c>
      <c r="K12" s="333" t="s">
        <v>2</v>
      </c>
      <c r="L12" s="333" t="s">
        <v>2</v>
      </c>
      <c r="M12" s="337" t="s">
        <v>144</v>
      </c>
      <c r="N12" s="334" t="s">
        <v>1</v>
      </c>
      <c r="O12" s="334" t="s">
        <v>1</v>
      </c>
      <c r="P12" s="333" t="s">
        <v>2</v>
      </c>
      <c r="Q12" s="337" t="s">
        <v>144</v>
      </c>
      <c r="R12" s="334" t="s">
        <v>1</v>
      </c>
      <c r="S12" s="334" t="s">
        <v>1</v>
      </c>
      <c r="T12" s="337" t="s">
        <v>144</v>
      </c>
      <c r="U12" s="334" t="s">
        <v>1</v>
      </c>
      <c r="V12" s="334" t="s">
        <v>1</v>
      </c>
      <c r="W12" s="333" t="s">
        <v>2</v>
      </c>
      <c r="X12" s="333" t="s">
        <v>2</v>
      </c>
      <c r="Y12" s="333" t="s">
        <v>2</v>
      </c>
      <c r="Z12" s="333" t="s">
        <v>2</v>
      </c>
      <c r="AA12" s="334" t="s">
        <v>1</v>
      </c>
      <c r="AB12" s="333" t="s">
        <v>2</v>
      </c>
      <c r="AC12" s="334" t="s">
        <v>1</v>
      </c>
      <c r="AD12" s="333" t="s">
        <v>2</v>
      </c>
      <c r="AE12" s="333" t="s">
        <v>2</v>
      </c>
      <c r="AF12" s="334" t="s">
        <v>1</v>
      </c>
      <c r="AG12" s="333" t="s">
        <v>2</v>
      </c>
      <c r="AH12" s="333" t="s">
        <v>2</v>
      </c>
      <c r="AI12" s="334" t="s">
        <v>1</v>
      </c>
      <c r="AJ12" s="191">
        <f t="shared" si="0"/>
        <v>12</v>
      </c>
      <c r="AK12" s="83">
        <f>31-AJ12</f>
        <v>19</v>
      </c>
      <c r="AL12" s="84">
        <v>-1</v>
      </c>
      <c r="AM12" s="85"/>
      <c r="AN12" s="85"/>
    </row>
    <row r="13" spans="1:40" s="20" customFormat="1" ht="15.75" thickBot="1">
      <c r="A13" s="82">
        <v>2</v>
      </c>
      <c r="B13" s="171">
        <v>8928</v>
      </c>
      <c r="C13" s="172" t="s">
        <v>95</v>
      </c>
      <c r="D13" s="180" t="s">
        <v>96</v>
      </c>
      <c r="E13" s="338" t="s">
        <v>2</v>
      </c>
      <c r="F13" s="333" t="s">
        <v>2</v>
      </c>
      <c r="G13" s="333" t="s">
        <v>2</v>
      </c>
      <c r="H13" s="333" t="s">
        <v>2</v>
      </c>
      <c r="I13" s="334" t="s">
        <v>1</v>
      </c>
      <c r="J13" s="334" t="s">
        <v>1</v>
      </c>
      <c r="K13" s="333" t="s">
        <v>2</v>
      </c>
      <c r="L13" s="333" t="s">
        <v>2</v>
      </c>
      <c r="M13" s="333" t="s">
        <v>2</v>
      </c>
      <c r="N13" s="334" t="s">
        <v>1</v>
      </c>
      <c r="O13" s="334" t="s">
        <v>1</v>
      </c>
      <c r="P13" s="333" t="s">
        <v>2</v>
      </c>
      <c r="Q13" s="337" t="s">
        <v>144</v>
      </c>
      <c r="R13" s="334" t="s">
        <v>1</v>
      </c>
      <c r="S13" s="333" t="s">
        <v>2</v>
      </c>
      <c r="T13" s="337" t="s">
        <v>144</v>
      </c>
      <c r="U13" s="334" t="s">
        <v>1</v>
      </c>
      <c r="V13" s="334" t="s">
        <v>1</v>
      </c>
      <c r="W13" s="333" t="s">
        <v>2</v>
      </c>
      <c r="X13" s="333" t="s">
        <v>2</v>
      </c>
      <c r="Y13" s="334" t="s">
        <v>1</v>
      </c>
      <c r="Z13" s="339" t="s">
        <v>110</v>
      </c>
      <c r="AA13" s="339" t="s">
        <v>110</v>
      </c>
      <c r="AB13" s="334" t="s">
        <v>1</v>
      </c>
      <c r="AC13" s="334" t="s">
        <v>1</v>
      </c>
      <c r="AD13" s="333" t="s">
        <v>2</v>
      </c>
      <c r="AE13" s="335" t="s">
        <v>68</v>
      </c>
      <c r="AF13" s="333" t="s">
        <v>2</v>
      </c>
      <c r="AG13" s="334" t="s">
        <v>1</v>
      </c>
      <c r="AH13" s="334" t="s">
        <v>1</v>
      </c>
      <c r="AI13" s="333" t="s">
        <v>2</v>
      </c>
      <c r="AJ13" s="191">
        <f t="shared" si="0"/>
        <v>12</v>
      </c>
      <c r="AK13" s="83">
        <f>31-AJ13</f>
        <v>19</v>
      </c>
      <c r="AL13" s="84">
        <v>-1</v>
      </c>
      <c r="AM13" s="85"/>
      <c r="AN13" s="85"/>
    </row>
    <row r="14" spans="1:40" s="20" customFormat="1" ht="15.75" thickBot="1">
      <c r="A14" s="82">
        <v>3</v>
      </c>
      <c r="B14" s="174">
        <v>11439</v>
      </c>
      <c r="C14" s="172" t="s">
        <v>95</v>
      </c>
      <c r="D14" s="196" t="s">
        <v>97</v>
      </c>
      <c r="E14" s="340" t="s">
        <v>2</v>
      </c>
      <c r="F14" s="341" t="s">
        <v>1</v>
      </c>
      <c r="G14" s="342" t="s">
        <v>2</v>
      </c>
      <c r="H14" s="334" t="s">
        <v>1</v>
      </c>
      <c r="I14" s="342" t="s">
        <v>2</v>
      </c>
      <c r="J14" s="342" t="s">
        <v>2</v>
      </c>
      <c r="K14" s="342" t="s">
        <v>2</v>
      </c>
      <c r="L14" s="342" t="s">
        <v>2</v>
      </c>
      <c r="M14" s="337" t="s">
        <v>144</v>
      </c>
      <c r="N14" s="334" t="s">
        <v>1</v>
      </c>
      <c r="O14" s="334" t="s">
        <v>1</v>
      </c>
      <c r="P14" s="342" t="s">
        <v>2</v>
      </c>
      <c r="Q14" s="342" t="s">
        <v>3</v>
      </c>
      <c r="R14" s="333" t="s">
        <v>2</v>
      </c>
      <c r="S14" s="334" t="s">
        <v>1</v>
      </c>
      <c r="T14" s="333" t="s">
        <v>2</v>
      </c>
      <c r="U14" s="342" t="s">
        <v>3</v>
      </c>
      <c r="V14" s="334" t="s">
        <v>1</v>
      </c>
      <c r="W14" s="334" t="s">
        <v>1</v>
      </c>
      <c r="X14" s="334" t="s">
        <v>1</v>
      </c>
      <c r="Y14" s="333" t="s">
        <v>2</v>
      </c>
      <c r="Z14" s="333" t="s">
        <v>2</v>
      </c>
      <c r="AA14" s="333" t="s">
        <v>2</v>
      </c>
      <c r="AB14" s="342" t="s">
        <v>3</v>
      </c>
      <c r="AC14" s="334" t="s">
        <v>1</v>
      </c>
      <c r="AD14" s="334" t="s">
        <v>1</v>
      </c>
      <c r="AE14" s="333" t="s">
        <v>2</v>
      </c>
      <c r="AF14" s="333" t="s">
        <v>2</v>
      </c>
      <c r="AG14" s="333" t="s">
        <v>2</v>
      </c>
      <c r="AH14" s="333" t="s">
        <v>2</v>
      </c>
      <c r="AI14" s="333" t="s">
        <v>2</v>
      </c>
      <c r="AJ14" s="191">
        <f t="shared" si="0"/>
        <v>10</v>
      </c>
      <c r="AK14" s="83">
        <f>31-AJ14</f>
        <v>21</v>
      </c>
      <c r="AL14" s="84">
        <v>0</v>
      </c>
      <c r="AM14" s="85"/>
      <c r="AN14" s="85"/>
    </row>
    <row r="15" spans="1:40" s="20" customFormat="1" ht="15.75" thickBot="1">
      <c r="A15" s="66">
        <v>4</v>
      </c>
      <c r="B15" s="176">
        <v>5810</v>
      </c>
      <c r="C15" s="177" t="s">
        <v>98</v>
      </c>
      <c r="D15" s="178" t="s">
        <v>99</v>
      </c>
      <c r="E15" s="343" t="s">
        <v>1</v>
      </c>
      <c r="F15" s="344" t="s">
        <v>2</v>
      </c>
      <c r="G15" s="344" t="s">
        <v>2</v>
      </c>
      <c r="H15" s="343" t="s">
        <v>1</v>
      </c>
      <c r="I15" s="343" t="s">
        <v>1</v>
      </c>
      <c r="J15" s="343" t="s">
        <v>1</v>
      </c>
      <c r="K15" s="345" t="s">
        <v>3</v>
      </c>
      <c r="L15" s="346" t="s">
        <v>2</v>
      </c>
      <c r="M15" s="346" t="s">
        <v>2</v>
      </c>
      <c r="N15" s="334" t="s">
        <v>1</v>
      </c>
      <c r="O15" s="333" t="s">
        <v>2</v>
      </c>
      <c r="P15" s="333" t="s">
        <v>2</v>
      </c>
      <c r="Q15" s="333" t="s">
        <v>2</v>
      </c>
      <c r="R15" s="334" t="s">
        <v>1</v>
      </c>
      <c r="S15" s="334" t="s">
        <v>1</v>
      </c>
      <c r="T15" s="333" t="s">
        <v>2</v>
      </c>
      <c r="U15" s="333" t="s">
        <v>2</v>
      </c>
      <c r="V15" s="333" t="s">
        <v>2</v>
      </c>
      <c r="W15" s="333" t="s">
        <v>2</v>
      </c>
      <c r="X15" s="334" t="s">
        <v>1</v>
      </c>
      <c r="Y15" s="334" t="s">
        <v>1</v>
      </c>
      <c r="Z15" s="333" t="s">
        <v>2</v>
      </c>
      <c r="AA15" s="333" t="s">
        <v>2</v>
      </c>
      <c r="AB15" s="333" t="s">
        <v>2</v>
      </c>
      <c r="AC15" s="333" t="s">
        <v>2</v>
      </c>
      <c r="AD15" s="334" t="s">
        <v>1</v>
      </c>
      <c r="AE15" s="334" t="s">
        <v>1</v>
      </c>
      <c r="AF15" s="333" t="s">
        <v>2</v>
      </c>
      <c r="AG15" s="333" t="s">
        <v>2</v>
      </c>
      <c r="AH15" s="333" t="s">
        <v>2</v>
      </c>
      <c r="AI15" s="341" t="s">
        <v>1</v>
      </c>
      <c r="AJ15" s="82">
        <f t="shared" si="0"/>
        <v>12</v>
      </c>
      <c r="AK15" s="83">
        <f>31-AJ15</f>
        <v>19</v>
      </c>
      <c r="AL15" s="84">
        <v>0</v>
      </c>
      <c r="AM15" s="85"/>
      <c r="AN15" s="88"/>
    </row>
    <row r="16" spans="1:40" s="20" customFormat="1" ht="15.75" thickBot="1">
      <c r="A16" s="66">
        <v>5</v>
      </c>
      <c r="B16" s="179" t="s">
        <v>100</v>
      </c>
      <c r="C16" s="177" t="s">
        <v>98</v>
      </c>
      <c r="D16" s="180" t="s">
        <v>101</v>
      </c>
      <c r="E16" s="343" t="s">
        <v>1</v>
      </c>
      <c r="F16" s="333" t="s">
        <v>2</v>
      </c>
      <c r="G16" s="333" t="s">
        <v>2</v>
      </c>
      <c r="H16" s="333" t="s">
        <v>2</v>
      </c>
      <c r="I16" s="333" t="s">
        <v>2</v>
      </c>
      <c r="J16" s="333" t="s">
        <v>2</v>
      </c>
      <c r="K16" s="343" t="s">
        <v>1</v>
      </c>
      <c r="L16" s="333" t="s">
        <v>2</v>
      </c>
      <c r="M16" s="337" t="s">
        <v>144</v>
      </c>
      <c r="N16" s="334" t="s">
        <v>1</v>
      </c>
      <c r="O16" s="334" t="s">
        <v>1</v>
      </c>
      <c r="P16" s="333" t="s">
        <v>2</v>
      </c>
      <c r="Q16" s="333" t="s">
        <v>2</v>
      </c>
      <c r="R16" s="333" t="s">
        <v>2</v>
      </c>
      <c r="S16" s="333" t="s">
        <v>2</v>
      </c>
      <c r="T16" s="337" t="s">
        <v>144</v>
      </c>
      <c r="U16" s="334" t="s">
        <v>1</v>
      </c>
      <c r="V16" s="334" t="s">
        <v>1</v>
      </c>
      <c r="W16" s="333" t="s">
        <v>2</v>
      </c>
      <c r="X16" s="333" t="s">
        <v>2</v>
      </c>
      <c r="Y16" s="333" t="s">
        <v>2</v>
      </c>
      <c r="Z16" s="333" t="s">
        <v>2</v>
      </c>
      <c r="AA16" s="333" t="s">
        <v>2</v>
      </c>
      <c r="AB16" s="334" t="s">
        <v>1</v>
      </c>
      <c r="AC16" s="334" t="s">
        <v>1</v>
      </c>
      <c r="AD16" s="333" t="s">
        <v>2</v>
      </c>
      <c r="AE16" s="333" t="s">
        <v>2</v>
      </c>
      <c r="AF16" s="333" t="s">
        <v>2</v>
      </c>
      <c r="AG16" s="333" t="s">
        <v>2</v>
      </c>
      <c r="AH16" s="333" t="s">
        <v>2</v>
      </c>
      <c r="AI16" s="341" t="s">
        <v>1</v>
      </c>
      <c r="AJ16" s="82">
        <f t="shared" si="0"/>
        <v>9</v>
      </c>
      <c r="AK16" s="83">
        <f t="shared" ref="AK16:AK22" si="1">31-AJ16</f>
        <v>22</v>
      </c>
      <c r="AL16" s="84">
        <v>4</v>
      </c>
      <c r="AM16" s="85"/>
      <c r="AN16" s="88"/>
    </row>
    <row r="17" spans="1:40" s="20" customFormat="1" ht="15">
      <c r="A17" s="66">
        <v>6</v>
      </c>
      <c r="B17" s="181">
        <v>3283</v>
      </c>
      <c r="C17" s="177" t="s">
        <v>98</v>
      </c>
      <c r="D17" s="180" t="s">
        <v>102</v>
      </c>
      <c r="E17" s="333" t="s">
        <v>2</v>
      </c>
      <c r="F17" s="333" t="s">
        <v>2</v>
      </c>
      <c r="G17" s="333" t="s">
        <v>2</v>
      </c>
      <c r="H17" s="334" t="s">
        <v>1</v>
      </c>
      <c r="I17" s="334" t="s">
        <v>1</v>
      </c>
      <c r="J17" s="334" t="s">
        <v>1</v>
      </c>
      <c r="K17" s="333" t="s">
        <v>2</v>
      </c>
      <c r="L17" s="333" t="s">
        <v>2</v>
      </c>
      <c r="M17" s="347" t="s">
        <v>29</v>
      </c>
      <c r="N17" s="348" t="s">
        <v>29</v>
      </c>
      <c r="O17" s="334" t="s">
        <v>1</v>
      </c>
      <c r="P17" s="334" t="s">
        <v>1</v>
      </c>
      <c r="Q17" s="348" t="s">
        <v>29</v>
      </c>
      <c r="R17" s="348" t="s">
        <v>29</v>
      </c>
      <c r="S17" s="348" t="s">
        <v>29</v>
      </c>
      <c r="T17" s="348" t="s">
        <v>29</v>
      </c>
      <c r="U17" s="333" t="s">
        <v>2</v>
      </c>
      <c r="V17" s="334" t="s">
        <v>1</v>
      </c>
      <c r="W17" s="334" t="s">
        <v>1</v>
      </c>
      <c r="X17" s="333" t="s">
        <v>2</v>
      </c>
      <c r="Y17" s="333" t="s">
        <v>2</v>
      </c>
      <c r="Z17" s="348" t="s">
        <v>29</v>
      </c>
      <c r="AA17" s="348" t="s">
        <v>29</v>
      </c>
      <c r="AB17" s="348" t="s">
        <v>29</v>
      </c>
      <c r="AC17" s="334" t="s">
        <v>1</v>
      </c>
      <c r="AD17" s="334" t="s">
        <v>1</v>
      </c>
      <c r="AE17" s="348" t="s">
        <v>29</v>
      </c>
      <c r="AF17" s="348" t="s">
        <v>29</v>
      </c>
      <c r="AG17" s="348" t="s">
        <v>29</v>
      </c>
      <c r="AH17" s="348" t="s">
        <v>29</v>
      </c>
      <c r="AI17" s="348" t="s">
        <v>29</v>
      </c>
      <c r="AJ17" s="82">
        <f t="shared" si="0"/>
        <v>9</v>
      </c>
      <c r="AK17" s="83">
        <f t="shared" si="1"/>
        <v>22</v>
      </c>
      <c r="AL17" s="84">
        <v>5</v>
      </c>
      <c r="AM17" s="85"/>
      <c r="AN17" s="88"/>
    </row>
    <row r="18" spans="1:40" s="20" customFormat="1" ht="15.75" thickBot="1">
      <c r="A18" s="66">
        <v>7</v>
      </c>
      <c r="B18" s="203"/>
      <c r="C18" s="183" t="s">
        <v>98</v>
      </c>
      <c r="D18" s="204" t="s">
        <v>120</v>
      </c>
      <c r="E18" s="333" t="s">
        <v>2</v>
      </c>
      <c r="F18" s="333" t="s">
        <v>2</v>
      </c>
      <c r="G18" s="341" t="s">
        <v>1</v>
      </c>
      <c r="H18" s="333" t="s">
        <v>2</v>
      </c>
      <c r="I18" s="333" t="s">
        <v>2</v>
      </c>
      <c r="J18" s="341" t="s">
        <v>1</v>
      </c>
      <c r="K18" s="341" t="s">
        <v>1</v>
      </c>
      <c r="L18" s="341" t="s">
        <v>1</v>
      </c>
      <c r="M18" s="346" t="s">
        <v>2</v>
      </c>
      <c r="N18" s="333" t="s">
        <v>2</v>
      </c>
      <c r="O18" s="333" t="s">
        <v>2</v>
      </c>
      <c r="P18" s="334" t="s">
        <v>1</v>
      </c>
      <c r="Q18" s="341" t="s">
        <v>1</v>
      </c>
      <c r="R18" s="333" t="s">
        <v>2</v>
      </c>
      <c r="S18" s="333" t="s">
        <v>2</v>
      </c>
      <c r="T18" s="333" t="s">
        <v>2</v>
      </c>
      <c r="U18" s="341" t="s">
        <v>1</v>
      </c>
      <c r="V18" s="341" t="s">
        <v>1</v>
      </c>
      <c r="W18" s="333" t="s">
        <v>2</v>
      </c>
      <c r="X18" s="333" t="s">
        <v>2</v>
      </c>
      <c r="Y18" s="333" t="s">
        <v>2</v>
      </c>
      <c r="Z18" s="341" t="s">
        <v>1</v>
      </c>
      <c r="AA18" s="341" t="s">
        <v>1</v>
      </c>
      <c r="AB18" s="348" t="s">
        <v>29</v>
      </c>
      <c r="AC18" s="348" t="s">
        <v>29</v>
      </c>
      <c r="AD18" s="348" t="s">
        <v>29</v>
      </c>
      <c r="AE18" s="348" t="s">
        <v>29</v>
      </c>
      <c r="AF18" s="334" t="s">
        <v>1</v>
      </c>
      <c r="AG18" s="334" t="s">
        <v>1</v>
      </c>
      <c r="AH18" s="348" t="s">
        <v>29</v>
      </c>
      <c r="AI18" s="348" t="s">
        <v>29</v>
      </c>
      <c r="AJ18" s="82">
        <f t="shared" si="0"/>
        <v>12</v>
      </c>
      <c r="AK18" s="83">
        <f>31-AJ18</f>
        <v>19</v>
      </c>
      <c r="AL18" s="84">
        <v>0</v>
      </c>
      <c r="AM18" s="85"/>
      <c r="AN18" s="88"/>
    </row>
    <row r="19" spans="1:40" s="20" customFormat="1" ht="15.75" thickBot="1">
      <c r="A19" s="66">
        <v>8</v>
      </c>
      <c r="B19" s="182">
        <v>41647</v>
      </c>
      <c r="C19" s="183" t="s">
        <v>98</v>
      </c>
      <c r="D19" s="321" t="s">
        <v>103</v>
      </c>
      <c r="E19" s="345" t="s">
        <v>3</v>
      </c>
      <c r="F19" s="335" t="s">
        <v>69</v>
      </c>
      <c r="G19" s="341" t="s">
        <v>1</v>
      </c>
      <c r="H19" s="341" t="s">
        <v>1</v>
      </c>
      <c r="I19" s="345" t="s">
        <v>3</v>
      </c>
      <c r="J19" s="335" t="s">
        <v>69</v>
      </c>
      <c r="K19" s="341" t="s">
        <v>1</v>
      </c>
      <c r="L19" s="341" t="s">
        <v>1</v>
      </c>
      <c r="M19" s="345" t="s">
        <v>3</v>
      </c>
      <c r="N19" s="335" t="s">
        <v>69</v>
      </c>
      <c r="O19" s="341" t="s">
        <v>1</v>
      </c>
      <c r="P19" s="341" t="s">
        <v>1</v>
      </c>
      <c r="Q19" s="345" t="s">
        <v>3</v>
      </c>
      <c r="R19" s="335" t="s">
        <v>69</v>
      </c>
      <c r="S19" s="341" t="s">
        <v>1</v>
      </c>
      <c r="T19" s="341" t="s">
        <v>1</v>
      </c>
      <c r="U19" s="345" t="s">
        <v>3</v>
      </c>
      <c r="V19" s="335" t="s">
        <v>69</v>
      </c>
      <c r="W19" s="341" t="s">
        <v>1</v>
      </c>
      <c r="X19" s="341" t="s">
        <v>1</v>
      </c>
      <c r="Y19" s="345" t="s">
        <v>3</v>
      </c>
      <c r="Z19" s="335" t="s">
        <v>69</v>
      </c>
      <c r="AA19" s="341" t="s">
        <v>1</v>
      </c>
      <c r="AB19" s="341" t="s">
        <v>1</v>
      </c>
      <c r="AC19" s="345" t="s">
        <v>3</v>
      </c>
      <c r="AD19" s="335" t="s">
        <v>69</v>
      </c>
      <c r="AE19" s="341" t="s">
        <v>1</v>
      </c>
      <c r="AF19" s="341" t="s">
        <v>1</v>
      </c>
      <c r="AG19" s="345" t="s">
        <v>3</v>
      </c>
      <c r="AH19" s="335" t="s">
        <v>69</v>
      </c>
      <c r="AI19" s="341" t="s">
        <v>1</v>
      </c>
      <c r="AJ19" s="82">
        <f t="shared" si="0"/>
        <v>15</v>
      </c>
      <c r="AK19" s="83">
        <f>31-AJ19</f>
        <v>16</v>
      </c>
      <c r="AL19" s="84"/>
      <c r="AM19" s="85"/>
      <c r="AN19" s="88"/>
    </row>
    <row r="20" spans="1:40" s="20" customFormat="1" ht="15.75" thickBot="1">
      <c r="A20" s="82">
        <v>10</v>
      </c>
      <c r="B20" s="181">
        <v>5381</v>
      </c>
      <c r="C20" s="177" t="s">
        <v>98</v>
      </c>
      <c r="D20" s="184" t="s">
        <v>104</v>
      </c>
      <c r="E20" s="335" t="s">
        <v>69</v>
      </c>
      <c r="F20" s="341" t="s">
        <v>1</v>
      </c>
      <c r="G20" s="341" t="s">
        <v>1</v>
      </c>
      <c r="H20" s="345" t="s">
        <v>3</v>
      </c>
      <c r="I20" s="335" t="s">
        <v>69</v>
      </c>
      <c r="J20" s="341" t="s">
        <v>1</v>
      </c>
      <c r="K20" s="341" t="s">
        <v>1</v>
      </c>
      <c r="L20" s="345" t="s">
        <v>3</v>
      </c>
      <c r="M20" s="335" t="s">
        <v>69</v>
      </c>
      <c r="N20" s="341" t="s">
        <v>1</v>
      </c>
      <c r="O20" s="341" t="s">
        <v>1</v>
      </c>
      <c r="P20" s="345" t="s">
        <v>3</v>
      </c>
      <c r="Q20" s="335" t="s">
        <v>69</v>
      </c>
      <c r="R20" s="341" t="s">
        <v>1</v>
      </c>
      <c r="S20" s="341" t="s">
        <v>1</v>
      </c>
      <c r="T20" s="345" t="s">
        <v>3</v>
      </c>
      <c r="U20" s="335" t="s">
        <v>69</v>
      </c>
      <c r="V20" s="341" t="s">
        <v>1</v>
      </c>
      <c r="W20" s="341" t="s">
        <v>1</v>
      </c>
      <c r="X20" s="345" t="s">
        <v>3</v>
      </c>
      <c r="Y20" s="335" t="s">
        <v>69</v>
      </c>
      <c r="Z20" s="341" t="s">
        <v>1</v>
      </c>
      <c r="AA20" s="341" t="s">
        <v>1</v>
      </c>
      <c r="AB20" s="345" t="s">
        <v>3</v>
      </c>
      <c r="AC20" s="335" t="s">
        <v>69</v>
      </c>
      <c r="AD20" s="341" t="s">
        <v>1</v>
      </c>
      <c r="AE20" s="341" t="s">
        <v>1</v>
      </c>
      <c r="AF20" s="345" t="s">
        <v>3</v>
      </c>
      <c r="AG20" s="335" t="s">
        <v>69</v>
      </c>
      <c r="AH20" s="341" t="s">
        <v>1</v>
      </c>
      <c r="AI20" s="341" t="s">
        <v>1</v>
      </c>
      <c r="AJ20" s="82">
        <f t="shared" si="0"/>
        <v>16</v>
      </c>
      <c r="AK20" s="83">
        <f t="shared" si="1"/>
        <v>15</v>
      </c>
      <c r="AL20" s="84"/>
      <c r="AM20" s="85"/>
      <c r="AN20" s="85"/>
    </row>
    <row r="21" spans="1:40" s="20" customFormat="1" ht="15.75" thickBot="1">
      <c r="A21" s="82">
        <v>11</v>
      </c>
      <c r="B21" s="181">
        <v>18739</v>
      </c>
      <c r="C21" s="177" t="s">
        <v>98</v>
      </c>
      <c r="D21" s="185" t="s">
        <v>105</v>
      </c>
      <c r="E21" s="341" t="s">
        <v>1</v>
      </c>
      <c r="F21" s="341" t="s">
        <v>1</v>
      </c>
      <c r="G21" s="345" t="s">
        <v>3</v>
      </c>
      <c r="H21" s="335" t="s">
        <v>69</v>
      </c>
      <c r="I21" s="341" t="s">
        <v>1</v>
      </c>
      <c r="J21" s="341" t="s">
        <v>1</v>
      </c>
      <c r="K21" s="335" t="s">
        <v>69</v>
      </c>
      <c r="L21" s="335" t="s">
        <v>69</v>
      </c>
      <c r="M21" s="341" t="s">
        <v>1</v>
      </c>
      <c r="N21" s="341" t="s">
        <v>1</v>
      </c>
      <c r="O21" s="345" t="s">
        <v>3</v>
      </c>
      <c r="P21" s="335" t="s">
        <v>69</v>
      </c>
      <c r="Q21" s="341" t="s">
        <v>1</v>
      </c>
      <c r="R21" s="341" t="s">
        <v>1</v>
      </c>
      <c r="S21" s="348" t="s">
        <v>29</v>
      </c>
      <c r="T21" s="348" t="s">
        <v>29</v>
      </c>
      <c r="U21" s="341" t="s">
        <v>1</v>
      </c>
      <c r="V21" s="341" t="s">
        <v>1</v>
      </c>
      <c r="W21" s="348" t="s">
        <v>29</v>
      </c>
      <c r="X21" s="348" t="s">
        <v>29</v>
      </c>
      <c r="Y21" s="341" t="s">
        <v>1</v>
      </c>
      <c r="Z21" s="341" t="s">
        <v>1</v>
      </c>
      <c r="AA21" s="348" t="s">
        <v>29</v>
      </c>
      <c r="AB21" s="335" t="s">
        <v>69</v>
      </c>
      <c r="AC21" s="341" t="s">
        <v>1</v>
      </c>
      <c r="AD21" s="341" t="s">
        <v>1</v>
      </c>
      <c r="AE21" s="345" t="s">
        <v>3</v>
      </c>
      <c r="AF21" s="335" t="s">
        <v>69</v>
      </c>
      <c r="AG21" s="341" t="s">
        <v>1</v>
      </c>
      <c r="AH21" s="341" t="s">
        <v>1</v>
      </c>
      <c r="AI21" s="345" t="s">
        <v>3</v>
      </c>
      <c r="AJ21" s="82">
        <f t="shared" si="0"/>
        <v>16</v>
      </c>
      <c r="AK21" s="83">
        <f t="shared" si="1"/>
        <v>15</v>
      </c>
      <c r="AL21" s="84"/>
      <c r="AM21" s="85"/>
      <c r="AN21" s="85"/>
    </row>
    <row r="22" spans="1:40" s="20" customFormat="1" ht="15.75" thickBot="1">
      <c r="A22" s="66">
        <v>12</v>
      </c>
      <c r="B22" s="186">
        <v>32359</v>
      </c>
      <c r="C22" s="177" t="s">
        <v>98</v>
      </c>
      <c r="D22" s="187" t="s">
        <v>106</v>
      </c>
      <c r="E22" s="341" t="s">
        <v>1</v>
      </c>
      <c r="F22" s="345" t="s">
        <v>3</v>
      </c>
      <c r="G22" s="335" t="s">
        <v>69</v>
      </c>
      <c r="H22" s="341" t="s">
        <v>1</v>
      </c>
      <c r="I22" s="341" t="s">
        <v>1</v>
      </c>
      <c r="J22" s="345" t="s">
        <v>3</v>
      </c>
      <c r="K22" s="346" t="s">
        <v>2</v>
      </c>
      <c r="L22" s="341" t="s">
        <v>1</v>
      </c>
      <c r="M22" s="341" t="s">
        <v>1</v>
      </c>
      <c r="N22" s="345" t="s">
        <v>3</v>
      </c>
      <c r="O22" s="335" t="s">
        <v>69</v>
      </c>
      <c r="P22" s="341" t="s">
        <v>1</v>
      </c>
      <c r="Q22" s="341" t="s">
        <v>1</v>
      </c>
      <c r="R22" s="345" t="s">
        <v>3</v>
      </c>
      <c r="S22" s="335" t="s">
        <v>69</v>
      </c>
      <c r="T22" s="341" t="s">
        <v>1</v>
      </c>
      <c r="U22" s="341" t="s">
        <v>1</v>
      </c>
      <c r="V22" s="345" t="s">
        <v>3</v>
      </c>
      <c r="W22" s="335" t="s">
        <v>69</v>
      </c>
      <c r="X22" s="341" t="s">
        <v>1</v>
      </c>
      <c r="Y22" s="341" t="s">
        <v>1</v>
      </c>
      <c r="Z22" s="345" t="s">
        <v>3</v>
      </c>
      <c r="AA22" s="335" t="s">
        <v>69</v>
      </c>
      <c r="AB22" s="341" t="s">
        <v>1</v>
      </c>
      <c r="AC22" s="341" t="s">
        <v>1</v>
      </c>
      <c r="AD22" s="345" t="s">
        <v>3</v>
      </c>
      <c r="AE22" s="335" t="s">
        <v>69</v>
      </c>
      <c r="AF22" s="341" t="s">
        <v>1</v>
      </c>
      <c r="AG22" s="341" t="s">
        <v>1</v>
      </c>
      <c r="AH22" s="345" t="s">
        <v>3</v>
      </c>
      <c r="AI22" s="335" t="s">
        <v>69</v>
      </c>
      <c r="AJ22" s="82">
        <f t="shared" si="0"/>
        <v>15</v>
      </c>
      <c r="AK22" s="83">
        <f t="shared" si="1"/>
        <v>16</v>
      </c>
      <c r="AL22" s="84"/>
      <c r="AM22" s="85"/>
      <c r="AN22" s="88"/>
    </row>
    <row r="23" spans="1:40" s="20" customFormat="1">
      <c r="A23" s="61"/>
      <c r="B23" s="276"/>
      <c r="C23" s="276"/>
      <c r="D23" s="95" t="s">
        <v>50</v>
      </c>
      <c r="E23" s="429"/>
      <c r="F23" s="429"/>
      <c r="G23" s="429"/>
      <c r="H23" s="429"/>
      <c r="I23" s="429"/>
      <c r="J23" s="429"/>
      <c r="K23" s="429"/>
      <c r="L23" s="96"/>
      <c r="M23" s="96"/>
      <c r="N23" s="96"/>
      <c r="O23" s="270"/>
      <c r="P23" s="270"/>
      <c r="Q23" s="270"/>
      <c r="R23" s="270"/>
      <c r="S23" s="270"/>
      <c r="T23" s="96"/>
      <c r="U23" s="96"/>
      <c r="V23" s="430"/>
      <c r="W23" s="430"/>
      <c r="X23" s="430"/>
      <c r="Y23" s="430"/>
      <c r="Z23" s="430"/>
      <c r="AA23" s="430"/>
      <c r="AB23" s="63"/>
      <c r="AC23" s="63"/>
      <c r="AD23" s="63"/>
      <c r="AE23" s="427"/>
      <c r="AF23" s="428"/>
      <c r="AG23" s="428"/>
      <c r="AH23" s="428"/>
      <c r="AI23" s="63"/>
      <c r="AJ23" s="63"/>
      <c r="AK23" s="93"/>
      <c r="AL23" s="93"/>
      <c r="AM23" s="67"/>
      <c r="AN23" s="67"/>
    </row>
    <row r="24" spans="1:40" s="20" customFormat="1">
      <c r="A24" s="98"/>
      <c r="B24" s="99"/>
      <c r="C24" s="99"/>
      <c r="D24" s="98"/>
      <c r="E24" s="426" t="s">
        <v>47</v>
      </c>
      <c r="F24" s="426"/>
      <c r="G24" s="426"/>
      <c r="H24" s="426"/>
      <c r="I24" s="426"/>
      <c r="J24" s="426"/>
      <c r="K24" s="426"/>
      <c r="L24" s="98"/>
      <c r="M24" s="98"/>
      <c r="N24" s="98"/>
      <c r="O24" s="426" t="s">
        <v>45</v>
      </c>
      <c r="P24" s="426"/>
      <c r="Q24" s="426"/>
      <c r="R24" s="426"/>
      <c r="S24" s="426"/>
      <c r="T24" s="98"/>
      <c r="U24" s="98"/>
      <c r="V24" s="425" t="s">
        <v>51</v>
      </c>
      <c r="W24" s="425"/>
      <c r="X24" s="425"/>
      <c r="Y24" s="425"/>
      <c r="Z24" s="425"/>
      <c r="AA24" s="425"/>
      <c r="AB24" s="98"/>
      <c r="AC24" s="98"/>
      <c r="AD24" s="98"/>
      <c r="AE24" s="426" t="s">
        <v>52</v>
      </c>
      <c r="AF24" s="426"/>
      <c r="AG24" s="426"/>
      <c r="AH24" s="426"/>
      <c r="AI24" s="98"/>
      <c r="AJ24" s="98"/>
      <c r="AK24" s="100"/>
      <c r="AL24" s="100"/>
      <c r="AM24" s="98"/>
      <c r="AN24" s="98"/>
    </row>
    <row r="25" spans="1:40" s="20" customFormat="1">
      <c r="A25" s="61"/>
      <c r="B25" s="101" t="s">
        <v>53</v>
      </c>
      <c r="C25" s="101"/>
      <c r="D25" s="62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93"/>
      <c r="AL25" s="93"/>
      <c r="AM25" s="67"/>
      <c r="AN25" s="67"/>
    </row>
    <row r="26" spans="1:40" s="20" customFormat="1" ht="24">
      <c r="A26" s="64"/>
      <c r="B26" s="102" t="s">
        <v>54</v>
      </c>
      <c r="C26" s="102"/>
      <c r="D26" s="103" t="s">
        <v>91</v>
      </c>
      <c r="E26" s="104">
        <v>1</v>
      </c>
      <c r="F26" s="104">
        <v>2</v>
      </c>
      <c r="G26" s="324">
        <v>3</v>
      </c>
      <c r="H26" s="324">
        <v>4</v>
      </c>
      <c r="I26" s="104">
        <v>5</v>
      </c>
      <c r="J26" s="104">
        <v>6</v>
      </c>
      <c r="K26" s="104">
        <v>7</v>
      </c>
      <c r="L26" s="325">
        <v>8</v>
      </c>
      <c r="M26" s="324">
        <v>9</v>
      </c>
      <c r="N26" s="324">
        <v>10</v>
      </c>
      <c r="O26" s="324">
        <v>11</v>
      </c>
      <c r="P26" s="104">
        <v>12</v>
      </c>
      <c r="Q26" s="104">
        <v>13</v>
      </c>
      <c r="R26" s="104">
        <v>14</v>
      </c>
      <c r="S26" s="104">
        <v>15</v>
      </c>
      <c r="T26" s="104">
        <v>16</v>
      </c>
      <c r="U26" s="324">
        <v>17</v>
      </c>
      <c r="V26" s="324">
        <v>18</v>
      </c>
      <c r="W26" s="104">
        <v>19</v>
      </c>
      <c r="X26" s="104">
        <v>20</v>
      </c>
      <c r="Y26" s="104">
        <v>21</v>
      </c>
      <c r="Z26" s="104">
        <v>22</v>
      </c>
      <c r="AA26" s="104">
        <v>23</v>
      </c>
      <c r="AB26" s="324">
        <v>24</v>
      </c>
      <c r="AC26" s="324">
        <v>25</v>
      </c>
      <c r="AD26" s="104">
        <v>26</v>
      </c>
      <c r="AE26" s="104">
        <v>27</v>
      </c>
      <c r="AF26" s="104">
        <v>28</v>
      </c>
      <c r="AG26" s="104">
        <v>29</v>
      </c>
      <c r="AH26" s="104">
        <v>30</v>
      </c>
      <c r="AI26" s="324">
        <v>31</v>
      </c>
      <c r="AJ26" s="67"/>
      <c r="AK26" s="67"/>
      <c r="AL26" s="67"/>
      <c r="AM26" s="68"/>
      <c r="AN26" s="68"/>
    </row>
    <row r="27" spans="1:40">
      <c r="A27" s="105"/>
      <c r="B27" s="106" t="s">
        <v>2</v>
      </c>
      <c r="C27" s="106"/>
      <c r="D27" s="107" t="s">
        <v>71</v>
      </c>
      <c r="E27" s="108">
        <v>5</v>
      </c>
      <c r="F27" s="108">
        <v>6</v>
      </c>
      <c r="G27" s="108">
        <v>6</v>
      </c>
      <c r="H27" s="108">
        <v>4</v>
      </c>
      <c r="I27" s="108">
        <v>3</v>
      </c>
      <c r="J27" s="108">
        <v>3</v>
      </c>
      <c r="K27" s="108">
        <v>6</v>
      </c>
      <c r="L27" s="108">
        <v>6</v>
      </c>
      <c r="M27" s="108">
        <v>3</v>
      </c>
      <c r="N27" s="108">
        <v>1</v>
      </c>
      <c r="O27" s="108">
        <v>3</v>
      </c>
      <c r="P27" s="108">
        <v>6</v>
      </c>
      <c r="Q27" s="108">
        <v>2</v>
      </c>
      <c r="R27" s="108">
        <v>3</v>
      </c>
      <c r="S27" s="108">
        <v>3</v>
      </c>
      <c r="T27" s="108">
        <v>3</v>
      </c>
      <c r="U27" s="108">
        <v>3</v>
      </c>
      <c r="V27" s="108">
        <v>1</v>
      </c>
      <c r="W27" s="108">
        <v>5</v>
      </c>
      <c r="X27" s="108">
        <v>6</v>
      </c>
      <c r="Y27" s="108">
        <v>6</v>
      </c>
      <c r="Z27" s="108">
        <v>5</v>
      </c>
      <c r="AA27" s="108">
        <v>3</v>
      </c>
      <c r="AB27" s="108">
        <v>2</v>
      </c>
      <c r="AC27" s="108">
        <v>1</v>
      </c>
      <c r="AD27" s="108">
        <v>4</v>
      </c>
      <c r="AE27" s="108">
        <v>4</v>
      </c>
      <c r="AF27" s="108">
        <v>5</v>
      </c>
      <c r="AG27" s="108">
        <v>4</v>
      </c>
      <c r="AH27" s="108">
        <v>4</v>
      </c>
      <c r="AI27" s="108">
        <v>3</v>
      </c>
      <c r="AJ27" s="109"/>
      <c r="AK27" s="109"/>
      <c r="AL27" s="109"/>
      <c r="AM27" s="71" t="s">
        <v>72</v>
      </c>
      <c r="AN27" s="71"/>
    </row>
    <row r="28" spans="1:40">
      <c r="A28" s="105"/>
      <c r="B28" s="106" t="s">
        <v>81</v>
      </c>
      <c r="C28" s="106"/>
      <c r="D28" s="107" t="s">
        <v>82</v>
      </c>
      <c r="E28" s="108">
        <v>0</v>
      </c>
      <c r="F28" s="108">
        <v>0</v>
      </c>
      <c r="G28" s="108">
        <v>0</v>
      </c>
      <c r="H28" s="108">
        <v>0</v>
      </c>
      <c r="I28" s="108">
        <v>0</v>
      </c>
      <c r="J28" s="108">
        <v>0</v>
      </c>
      <c r="K28" s="108">
        <v>0</v>
      </c>
      <c r="L28" s="108">
        <v>0</v>
      </c>
      <c r="M28" s="108">
        <v>0</v>
      </c>
      <c r="N28" s="108">
        <v>0</v>
      </c>
      <c r="O28" s="108">
        <v>0</v>
      </c>
      <c r="P28" s="108">
        <v>0</v>
      </c>
      <c r="Q28" s="108">
        <v>0</v>
      </c>
      <c r="R28" s="108">
        <v>0</v>
      </c>
      <c r="S28" s="108">
        <v>0</v>
      </c>
      <c r="T28" s="108">
        <v>0</v>
      </c>
      <c r="U28" s="108">
        <v>0</v>
      </c>
      <c r="V28" s="108">
        <v>0</v>
      </c>
      <c r="W28" s="108">
        <v>0</v>
      </c>
      <c r="X28" s="108">
        <v>0</v>
      </c>
      <c r="Y28" s="108">
        <v>0</v>
      </c>
      <c r="Z28" s="108">
        <v>0</v>
      </c>
      <c r="AA28" s="108">
        <v>0</v>
      </c>
      <c r="AB28" s="108">
        <v>0</v>
      </c>
      <c r="AC28" s="108">
        <v>0</v>
      </c>
      <c r="AD28" s="108">
        <v>0</v>
      </c>
      <c r="AE28" s="108">
        <v>0</v>
      </c>
      <c r="AF28" s="108">
        <v>0</v>
      </c>
      <c r="AG28" s="108">
        <v>0</v>
      </c>
      <c r="AH28" s="108">
        <v>0</v>
      </c>
      <c r="AI28" s="108">
        <v>0</v>
      </c>
      <c r="AJ28" s="109"/>
      <c r="AK28" s="109"/>
      <c r="AL28" s="109"/>
      <c r="AM28" s="71" t="s">
        <v>72</v>
      </c>
      <c r="AN28" s="71"/>
    </row>
    <row r="29" spans="1:40">
      <c r="A29" s="105"/>
      <c r="B29" s="106" t="s">
        <v>3</v>
      </c>
      <c r="C29" s="106"/>
      <c r="D29" s="107" t="s">
        <v>73</v>
      </c>
      <c r="E29" s="108">
        <v>1</v>
      </c>
      <c r="F29" s="108">
        <v>1</v>
      </c>
      <c r="G29" s="108">
        <v>1</v>
      </c>
      <c r="H29" s="108">
        <v>1</v>
      </c>
      <c r="I29" s="108">
        <v>1</v>
      </c>
      <c r="J29" s="108">
        <v>1</v>
      </c>
      <c r="K29" s="108">
        <v>1</v>
      </c>
      <c r="L29" s="108">
        <v>1</v>
      </c>
      <c r="M29" s="108">
        <v>1</v>
      </c>
      <c r="N29" s="108">
        <v>1</v>
      </c>
      <c r="O29" s="108">
        <v>1</v>
      </c>
      <c r="P29" s="108">
        <v>1</v>
      </c>
      <c r="Q29" s="108">
        <v>2</v>
      </c>
      <c r="R29" s="108">
        <v>1</v>
      </c>
      <c r="S29" s="108">
        <v>0</v>
      </c>
      <c r="T29" s="108">
        <v>1</v>
      </c>
      <c r="U29" s="108">
        <v>2</v>
      </c>
      <c r="V29" s="108">
        <v>1</v>
      </c>
      <c r="W29" s="108">
        <v>0</v>
      </c>
      <c r="X29" s="108">
        <v>1</v>
      </c>
      <c r="Y29" s="108">
        <v>1</v>
      </c>
      <c r="Z29" s="108">
        <v>1</v>
      </c>
      <c r="AA29" s="108">
        <v>0</v>
      </c>
      <c r="AB29" s="108">
        <v>2</v>
      </c>
      <c r="AC29" s="108">
        <v>1</v>
      </c>
      <c r="AD29" s="108">
        <v>1</v>
      </c>
      <c r="AE29" s="108">
        <v>1</v>
      </c>
      <c r="AF29" s="108">
        <v>1</v>
      </c>
      <c r="AG29" s="108">
        <v>1</v>
      </c>
      <c r="AH29" s="108">
        <v>1</v>
      </c>
      <c r="AI29" s="108">
        <v>1</v>
      </c>
      <c r="AJ29" s="109"/>
      <c r="AK29" s="109"/>
      <c r="AL29" s="109"/>
      <c r="AM29" s="71"/>
      <c r="AN29" s="71"/>
    </row>
    <row r="30" spans="1:40" s="36" customFormat="1">
      <c r="A30" s="105"/>
      <c r="B30" s="106" t="s">
        <v>68</v>
      </c>
      <c r="C30" s="106"/>
      <c r="D30" s="107" t="s">
        <v>74</v>
      </c>
      <c r="E30" s="108">
        <v>0</v>
      </c>
      <c r="F30" s="108">
        <v>0</v>
      </c>
      <c r="G30" s="108">
        <v>0</v>
      </c>
      <c r="H30" s="108">
        <v>0</v>
      </c>
      <c r="I30" s="108">
        <v>0</v>
      </c>
      <c r="J30" s="108">
        <v>0</v>
      </c>
      <c r="K30" s="108">
        <v>0</v>
      </c>
      <c r="L30" s="108">
        <v>0</v>
      </c>
      <c r="M30" s="108">
        <v>0</v>
      </c>
      <c r="N30" s="108">
        <v>0</v>
      </c>
      <c r="O30" s="108">
        <v>0</v>
      </c>
      <c r="P30" s="108">
        <v>0</v>
      </c>
      <c r="Q30" s="108">
        <v>0</v>
      </c>
      <c r="R30" s="108">
        <v>0</v>
      </c>
      <c r="S30" s="108">
        <v>0</v>
      </c>
      <c r="T30" s="108">
        <v>0</v>
      </c>
      <c r="U30" s="108">
        <v>0</v>
      </c>
      <c r="V30" s="108">
        <v>0</v>
      </c>
      <c r="W30" s="108">
        <v>0</v>
      </c>
      <c r="X30" s="108">
        <v>0</v>
      </c>
      <c r="Y30" s="108">
        <v>0</v>
      </c>
      <c r="Z30" s="108">
        <v>0</v>
      </c>
      <c r="AA30" s="108">
        <v>0</v>
      </c>
      <c r="AB30" s="108">
        <v>0</v>
      </c>
      <c r="AC30" s="108">
        <v>0</v>
      </c>
      <c r="AD30" s="108">
        <v>0</v>
      </c>
      <c r="AE30" s="108">
        <v>1</v>
      </c>
      <c r="AF30" s="108">
        <v>0</v>
      </c>
      <c r="AG30" s="108">
        <v>0</v>
      </c>
      <c r="AH30" s="108">
        <v>0</v>
      </c>
      <c r="AI30" s="108">
        <v>0</v>
      </c>
      <c r="AJ30" s="109"/>
      <c r="AK30" s="109"/>
      <c r="AL30" s="109"/>
      <c r="AM30" s="71"/>
      <c r="AN30" s="71"/>
    </row>
    <row r="31" spans="1:40">
      <c r="A31" s="105"/>
      <c r="B31" s="110" t="s">
        <v>69</v>
      </c>
      <c r="C31" s="110"/>
      <c r="D31" s="107" t="s">
        <v>75</v>
      </c>
      <c r="E31" s="108">
        <v>1</v>
      </c>
      <c r="F31" s="108">
        <v>1</v>
      </c>
      <c r="G31" s="108">
        <v>1</v>
      </c>
      <c r="H31" s="108">
        <v>2</v>
      </c>
      <c r="I31" s="108">
        <v>2</v>
      </c>
      <c r="J31" s="108">
        <v>1</v>
      </c>
      <c r="K31" s="108">
        <v>1</v>
      </c>
      <c r="L31" s="108">
        <v>1</v>
      </c>
      <c r="M31" s="108">
        <v>1</v>
      </c>
      <c r="N31" s="108">
        <v>1</v>
      </c>
      <c r="O31" s="108">
        <v>1</v>
      </c>
      <c r="P31" s="108">
        <v>1</v>
      </c>
      <c r="Q31" s="108">
        <v>1</v>
      </c>
      <c r="R31" s="108">
        <v>1</v>
      </c>
      <c r="S31" s="108">
        <v>1</v>
      </c>
      <c r="T31" s="108">
        <v>0</v>
      </c>
      <c r="U31" s="108">
        <v>1</v>
      </c>
      <c r="V31" s="108">
        <v>2</v>
      </c>
      <c r="W31" s="108">
        <v>1</v>
      </c>
      <c r="X31" s="108">
        <v>0</v>
      </c>
      <c r="Y31" s="108">
        <v>1</v>
      </c>
      <c r="Z31" s="108">
        <v>1</v>
      </c>
      <c r="AA31" s="108">
        <v>1</v>
      </c>
      <c r="AB31" s="108">
        <v>1</v>
      </c>
      <c r="AC31" s="108">
        <v>2</v>
      </c>
      <c r="AD31" s="108">
        <v>1</v>
      </c>
      <c r="AE31" s="108">
        <v>1</v>
      </c>
      <c r="AF31" s="108">
        <v>1</v>
      </c>
      <c r="AG31" s="108">
        <v>1</v>
      </c>
      <c r="AH31" s="108">
        <v>1</v>
      </c>
      <c r="AI31" s="108">
        <v>1</v>
      </c>
      <c r="AJ31" s="109"/>
      <c r="AK31" s="109"/>
      <c r="AL31" s="109"/>
      <c r="AM31" s="71"/>
      <c r="AN31" s="71"/>
    </row>
    <row r="32" spans="1:40">
      <c r="A32" s="105"/>
      <c r="B32" s="110" t="s">
        <v>83</v>
      </c>
      <c r="C32" s="110"/>
      <c r="D32" s="107" t="s">
        <v>84</v>
      </c>
      <c r="E32" s="108">
        <v>0</v>
      </c>
      <c r="F32" s="108">
        <v>0</v>
      </c>
      <c r="G32" s="108">
        <v>0</v>
      </c>
      <c r="H32" s="108">
        <v>0</v>
      </c>
      <c r="I32" s="108">
        <v>0</v>
      </c>
      <c r="J32" s="108">
        <v>0</v>
      </c>
      <c r="K32" s="108">
        <v>0</v>
      </c>
      <c r="L32" s="108">
        <v>0</v>
      </c>
      <c r="M32" s="108">
        <v>0</v>
      </c>
      <c r="N32" s="108">
        <v>0</v>
      </c>
      <c r="O32" s="108">
        <v>0</v>
      </c>
      <c r="P32" s="108">
        <v>0</v>
      </c>
      <c r="Q32" s="108">
        <v>0</v>
      </c>
      <c r="R32" s="108">
        <v>0</v>
      </c>
      <c r="S32" s="108">
        <v>0</v>
      </c>
      <c r="T32" s="108">
        <v>0</v>
      </c>
      <c r="U32" s="108">
        <v>0</v>
      </c>
      <c r="V32" s="108">
        <v>0</v>
      </c>
      <c r="W32" s="108">
        <v>0</v>
      </c>
      <c r="X32" s="108">
        <v>0</v>
      </c>
      <c r="Y32" s="108">
        <v>0</v>
      </c>
      <c r="Z32" s="108">
        <v>0</v>
      </c>
      <c r="AA32" s="108">
        <v>0</v>
      </c>
      <c r="AB32" s="108">
        <v>0</v>
      </c>
      <c r="AC32" s="108">
        <v>0</v>
      </c>
      <c r="AD32" s="108">
        <v>0</v>
      </c>
      <c r="AE32" s="108">
        <v>0</v>
      </c>
      <c r="AF32" s="108">
        <v>0</v>
      </c>
      <c r="AG32" s="108">
        <v>0</v>
      </c>
      <c r="AH32" s="108">
        <v>0</v>
      </c>
      <c r="AI32" s="108">
        <v>0</v>
      </c>
      <c r="AJ32" s="109"/>
      <c r="AK32" s="109"/>
      <c r="AL32" s="109"/>
      <c r="AM32" s="71"/>
      <c r="AN32" s="71"/>
    </row>
    <row r="33" spans="1:40">
      <c r="A33" s="105"/>
      <c r="B33" s="106" t="s">
        <v>65</v>
      </c>
      <c r="C33" s="106"/>
      <c r="D33" s="111" t="s">
        <v>76</v>
      </c>
      <c r="E33" s="108">
        <v>5</v>
      </c>
      <c r="F33" s="108">
        <v>4</v>
      </c>
      <c r="G33" s="108">
        <v>4</v>
      </c>
      <c r="H33" s="108">
        <v>5</v>
      </c>
      <c r="I33" s="108">
        <v>6</v>
      </c>
      <c r="J33" s="108">
        <v>6</v>
      </c>
      <c r="K33" s="108">
        <v>4</v>
      </c>
      <c r="L33" s="108">
        <v>4</v>
      </c>
      <c r="M33" s="108">
        <v>2</v>
      </c>
      <c r="N33" s="108">
        <v>8</v>
      </c>
      <c r="O33" s="108">
        <v>7</v>
      </c>
      <c r="P33" s="108">
        <v>4</v>
      </c>
      <c r="Q33" s="108">
        <v>3</v>
      </c>
      <c r="R33" s="108">
        <v>6</v>
      </c>
      <c r="S33" s="108">
        <v>6</v>
      </c>
      <c r="T33" s="108">
        <v>3</v>
      </c>
      <c r="U33" s="108">
        <v>6</v>
      </c>
      <c r="V33" s="108">
        <v>8</v>
      </c>
      <c r="W33" s="108">
        <v>5</v>
      </c>
      <c r="X33" s="108">
        <v>4</v>
      </c>
      <c r="Y33" s="108">
        <v>4</v>
      </c>
      <c r="Z33" s="108">
        <v>3</v>
      </c>
      <c r="AA33" s="108">
        <v>4</v>
      </c>
      <c r="AB33" s="108">
        <v>5</v>
      </c>
      <c r="AC33" s="108">
        <v>7</v>
      </c>
      <c r="AD33" s="108">
        <v>5</v>
      </c>
      <c r="AE33" s="108">
        <v>3</v>
      </c>
      <c r="AF33" s="108">
        <v>4</v>
      </c>
      <c r="AG33" s="108">
        <v>5</v>
      </c>
      <c r="AH33" s="108">
        <v>4</v>
      </c>
      <c r="AI33" s="108">
        <v>5</v>
      </c>
      <c r="AJ33" s="109"/>
      <c r="AK33" s="109"/>
      <c r="AL33" s="109"/>
      <c r="AM33" s="71"/>
      <c r="AN33" s="71"/>
    </row>
    <row r="34" spans="1:40">
      <c r="A34" s="105"/>
      <c r="B34" s="106" t="s">
        <v>64</v>
      </c>
      <c r="C34" s="106"/>
      <c r="D34" s="112" t="s">
        <v>66</v>
      </c>
      <c r="E34" s="108">
        <v>0</v>
      </c>
      <c r="F34" s="108">
        <v>0</v>
      </c>
      <c r="G34" s="108">
        <v>0</v>
      </c>
      <c r="H34" s="108">
        <v>0</v>
      </c>
      <c r="I34" s="108">
        <v>0</v>
      </c>
      <c r="J34" s="108">
        <v>0</v>
      </c>
      <c r="K34" s="108">
        <v>0</v>
      </c>
      <c r="L34" s="108">
        <v>0</v>
      </c>
      <c r="M34" s="108">
        <v>0</v>
      </c>
      <c r="N34" s="108">
        <v>0</v>
      </c>
      <c r="O34" s="108">
        <v>0</v>
      </c>
      <c r="P34" s="108">
        <v>0</v>
      </c>
      <c r="Q34" s="108">
        <v>0</v>
      </c>
      <c r="R34" s="108">
        <v>0</v>
      </c>
      <c r="S34" s="108">
        <v>0</v>
      </c>
      <c r="T34" s="108">
        <v>0</v>
      </c>
      <c r="U34" s="108">
        <v>0</v>
      </c>
      <c r="V34" s="108">
        <v>0</v>
      </c>
      <c r="W34" s="108">
        <v>0</v>
      </c>
      <c r="X34" s="108">
        <v>0</v>
      </c>
      <c r="Y34" s="108">
        <v>0</v>
      </c>
      <c r="Z34" s="108">
        <v>1</v>
      </c>
      <c r="AA34" s="108">
        <v>1</v>
      </c>
      <c r="AB34" s="108">
        <v>0</v>
      </c>
      <c r="AC34" s="108">
        <v>0</v>
      </c>
      <c r="AD34" s="108">
        <v>0</v>
      </c>
      <c r="AE34" s="108">
        <v>0</v>
      </c>
      <c r="AF34" s="108">
        <v>0</v>
      </c>
      <c r="AG34" s="108">
        <v>0</v>
      </c>
      <c r="AH34" s="108">
        <v>0</v>
      </c>
      <c r="AI34" s="108">
        <v>0</v>
      </c>
      <c r="AJ34" s="71"/>
      <c r="AK34" s="71"/>
      <c r="AL34" s="71"/>
      <c r="AM34" s="71"/>
      <c r="AN34" s="71"/>
    </row>
    <row r="35" spans="1:40">
      <c r="A35" s="71"/>
      <c r="B35" s="106" t="s">
        <v>29</v>
      </c>
      <c r="C35" s="106"/>
      <c r="D35" s="113" t="s">
        <v>77</v>
      </c>
      <c r="E35" s="108">
        <v>0</v>
      </c>
      <c r="F35" s="108">
        <v>0</v>
      </c>
      <c r="G35" s="108">
        <v>0</v>
      </c>
      <c r="H35" s="108">
        <v>0</v>
      </c>
      <c r="I35" s="108">
        <v>0</v>
      </c>
      <c r="J35" s="108">
        <v>0</v>
      </c>
      <c r="K35" s="108">
        <v>0</v>
      </c>
      <c r="L35" s="108">
        <v>0</v>
      </c>
      <c r="M35" s="108">
        <v>5</v>
      </c>
      <c r="N35" s="108">
        <v>1</v>
      </c>
      <c r="O35" s="108">
        <v>0</v>
      </c>
      <c r="P35" s="108">
        <v>0</v>
      </c>
      <c r="Q35" s="108">
        <v>4</v>
      </c>
      <c r="R35" s="108">
        <v>1</v>
      </c>
      <c r="S35" s="108">
        <v>2</v>
      </c>
      <c r="T35" s="108">
        <v>5</v>
      </c>
      <c r="U35" s="108">
        <v>0</v>
      </c>
      <c r="V35" s="108">
        <v>0</v>
      </c>
      <c r="W35" s="108">
        <v>1</v>
      </c>
      <c r="X35" s="108">
        <v>1</v>
      </c>
      <c r="Y35" s="108">
        <v>0</v>
      </c>
      <c r="Z35" s="108">
        <v>1</v>
      </c>
      <c r="AA35" s="108">
        <v>2</v>
      </c>
      <c r="AB35" s="108">
        <v>2</v>
      </c>
      <c r="AC35" s="108">
        <v>1</v>
      </c>
      <c r="AD35" s="108">
        <v>1</v>
      </c>
      <c r="AE35" s="108">
        <v>2</v>
      </c>
      <c r="AF35" s="108">
        <v>1</v>
      </c>
      <c r="AG35" s="108">
        <v>1</v>
      </c>
      <c r="AH35" s="108">
        <v>2</v>
      </c>
      <c r="AI35" s="108">
        <v>2</v>
      </c>
      <c r="AJ35" s="71"/>
      <c r="AK35" s="71"/>
      <c r="AL35" s="71"/>
      <c r="AM35" s="71"/>
      <c r="AN35" s="71"/>
    </row>
    <row r="36" spans="1:40">
      <c r="A36" s="71"/>
      <c r="B36" s="392" t="s">
        <v>78</v>
      </c>
      <c r="C36" s="393"/>
      <c r="D36" s="393"/>
      <c r="E36" s="114">
        <v>5</v>
      </c>
      <c r="F36" s="114">
        <v>4</v>
      </c>
      <c r="G36" s="114">
        <v>4</v>
      </c>
      <c r="H36" s="114">
        <v>5</v>
      </c>
      <c r="I36" s="114">
        <v>6</v>
      </c>
      <c r="J36" s="114">
        <v>6</v>
      </c>
      <c r="K36" s="114">
        <v>4</v>
      </c>
      <c r="L36" s="114">
        <v>4</v>
      </c>
      <c r="M36" s="114">
        <v>2</v>
      </c>
      <c r="N36" s="114">
        <v>8</v>
      </c>
      <c r="O36" s="114">
        <v>7</v>
      </c>
      <c r="P36" s="114">
        <v>4</v>
      </c>
      <c r="Q36" s="114">
        <v>3</v>
      </c>
      <c r="R36" s="114">
        <v>6</v>
      </c>
      <c r="S36" s="114">
        <v>6</v>
      </c>
      <c r="T36" s="114">
        <v>3</v>
      </c>
      <c r="U36" s="114">
        <v>6</v>
      </c>
      <c r="V36" s="114">
        <v>8</v>
      </c>
      <c r="W36" s="114">
        <v>5</v>
      </c>
      <c r="X36" s="114">
        <v>4</v>
      </c>
      <c r="Y36" s="114">
        <v>4</v>
      </c>
      <c r="Z36" s="114">
        <v>4</v>
      </c>
      <c r="AA36" s="114">
        <v>5</v>
      </c>
      <c r="AB36" s="114">
        <v>5</v>
      </c>
      <c r="AC36" s="114">
        <v>7</v>
      </c>
      <c r="AD36" s="114">
        <v>5</v>
      </c>
      <c r="AE36" s="114">
        <v>3</v>
      </c>
      <c r="AF36" s="114">
        <v>4</v>
      </c>
      <c r="AG36" s="114">
        <v>5</v>
      </c>
      <c r="AH36" s="114">
        <v>4</v>
      </c>
      <c r="AI36" s="114">
        <v>5</v>
      </c>
      <c r="AJ36" s="71"/>
      <c r="AK36" s="71"/>
      <c r="AL36" s="71"/>
      <c r="AM36" s="71"/>
      <c r="AN36" s="71"/>
    </row>
    <row r="37" spans="1:40">
      <c r="A37" s="71"/>
      <c r="B37" s="441" t="s">
        <v>79</v>
      </c>
      <c r="C37" s="442"/>
      <c r="D37" s="442"/>
      <c r="E37" s="328">
        <v>7</v>
      </c>
      <c r="F37" s="328">
        <v>8</v>
      </c>
      <c r="G37" s="328">
        <v>8</v>
      </c>
      <c r="H37" s="328">
        <v>7</v>
      </c>
      <c r="I37" s="328">
        <v>6</v>
      </c>
      <c r="J37" s="328">
        <v>5</v>
      </c>
      <c r="K37" s="328">
        <v>8</v>
      </c>
      <c r="L37" s="328">
        <v>8</v>
      </c>
      <c r="M37" s="328">
        <v>5</v>
      </c>
      <c r="N37" s="328">
        <v>3</v>
      </c>
      <c r="O37" s="328">
        <v>5</v>
      </c>
      <c r="P37" s="328">
        <v>8</v>
      </c>
      <c r="Q37" s="328">
        <v>5</v>
      </c>
      <c r="R37" s="328">
        <v>5</v>
      </c>
      <c r="S37" s="328">
        <v>4</v>
      </c>
      <c r="T37" s="328">
        <v>4</v>
      </c>
      <c r="U37" s="328">
        <v>6</v>
      </c>
      <c r="V37" s="328">
        <v>4</v>
      </c>
      <c r="W37" s="328">
        <v>6</v>
      </c>
      <c r="X37" s="328">
        <v>7</v>
      </c>
      <c r="Y37" s="328">
        <v>8</v>
      </c>
      <c r="Z37" s="328">
        <v>7</v>
      </c>
      <c r="AA37" s="328">
        <v>4</v>
      </c>
      <c r="AB37" s="328">
        <v>5</v>
      </c>
      <c r="AC37" s="328">
        <v>4</v>
      </c>
      <c r="AD37" s="328">
        <v>6</v>
      </c>
      <c r="AE37" s="328">
        <v>7</v>
      </c>
      <c r="AF37" s="328">
        <v>7</v>
      </c>
      <c r="AG37" s="328">
        <v>6</v>
      </c>
      <c r="AH37" s="328">
        <v>6</v>
      </c>
      <c r="AI37" s="328">
        <v>5</v>
      </c>
      <c r="AJ37" s="71"/>
      <c r="AK37" s="71"/>
      <c r="AL37" s="71"/>
      <c r="AM37" s="71"/>
      <c r="AN37" s="71"/>
    </row>
    <row r="38" spans="1:40" ht="24.75" thickBot="1">
      <c r="A38" s="71"/>
      <c r="B38" s="396" t="s">
        <v>67</v>
      </c>
      <c r="C38" s="396"/>
      <c r="D38" s="397"/>
      <c r="E38" s="397"/>
      <c r="F38" s="397"/>
      <c r="G38" s="397"/>
      <c r="H38" s="397"/>
      <c r="I38" s="397"/>
      <c r="J38" s="397"/>
      <c r="K38" s="398"/>
      <c r="L38" s="399"/>
      <c r="M38" s="400"/>
      <c r="N38" s="400"/>
      <c r="O38" s="400"/>
      <c r="P38" s="400"/>
      <c r="Q38" s="40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</row>
    <row r="39" spans="1:40" ht="13.5" thickTop="1"/>
    <row r="40" spans="1:40" ht="13.5" thickBot="1">
      <c r="D40" t="s">
        <v>87</v>
      </c>
    </row>
    <row r="41" spans="1:40">
      <c r="D41" s="128" t="s">
        <v>86</v>
      </c>
      <c r="E41" s="391" t="s">
        <v>88</v>
      </c>
      <c r="F41" s="391"/>
      <c r="G41" s="391"/>
      <c r="H41" s="391"/>
      <c r="I41" s="391" t="s">
        <v>89</v>
      </c>
      <c r="J41" s="391"/>
      <c r="K41" s="391"/>
      <c r="L41" s="391"/>
      <c r="M41" s="391" t="s">
        <v>90</v>
      </c>
      <c r="N41" s="391"/>
      <c r="O41" s="391"/>
      <c r="P41" s="391"/>
    </row>
    <row r="42" spans="1:40">
      <c r="D42" s="129" t="s">
        <v>2</v>
      </c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1"/>
      <c r="P42" s="391"/>
    </row>
    <row r="43" spans="1:40">
      <c r="D43" s="129" t="s">
        <v>81</v>
      </c>
      <c r="E43" s="391"/>
      <c r="F43" s="391"/>
      <c r="G43" s="391"/>
      <c r="H43" s="391"/>
      <c r="I43" s="391"/>
      <c r="J43" s="391"/>
      <c r="K43" s="391"/>
      <c r="L43" s="391"/>
      <c r="M43" s="391"/>
      <c r="N43" s="391"/>
      <c r="O43" s="391"/>
      <c r="P43" s="391"/>
    </row>
    <row r="44" spans="1:40">
      <c r="D44" s="129" t="s">
        <v>3</v>
      </c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</row>
    <row r="45" spans="1:40">
      <c r="D45" s="129" t="s">
        <v>68</v>
      </c>
      <c r="E45" s="391"/>
      <c r="F45" s="391"/>
      <c r="G45" s="391"/>
      <c r="H45" s="391"/>
      <c r="I45" s="391"/>
      <c r="J45" s="391"/>
      <c r="K45" s="391"/>
      <c r="L45" s="391"/>
      <c r="M45" s="391"/>
      <c r="N45" s="391"/>
      <c r="O45" s="391"/>
      <c r="P45" s="391"/>
    </row>
    <row r="46" spans="1:40">
      <c r="D46" s="129" t="s">
        <v>69</v>
      </c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1"/>
      <c r="P46" s="391"/>
    </row>
    <row r="47" spans="1:40">
      <c r="D47" s="129" t="s">
        <v>83</v>
      </c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1"/>
      <c r="P47" s="391"/>
    </row>
    <row r="48" spans="1:40" ht="13.5" thickBot="1">
      <c r="D48" s="130" t="s">
        <v>29</v>
      </c>
      <c r="E48" s="391"/>
      <c r="F48" s="391"/>
      <c r="G48" s="391"/>
      <c r="H48" s="391"/>
      <c r="I48" s="391"/>
      <c r="J48" s="391"/>
      <c r="K48" s="391"/>
      <c r="L48" s="391"/>
      <c r="M48" s="391"/>
      <c r="N48" s="391"/>
      <c r="O48" s="391"/>
      <c r="P48" s="391"/>
    </row>
  </sheetData>
  <mergeCells count="50">
    <mergeCell ref="AH1:AM1"/>
    <mergeCell ref="AH2:AM2"/>
    <mergeCell ref="AH3:AM3"/>
    <mergeCell ref="D4:D6"/>
    <mergeCell ref="E4:AB6"/>
    <mergeCell ref="AH4:AM4"/>
    <mergeCell ref="AI5:AM5"/>
    <mergeCell ref="AH7:AM7"/>
    <mergeCell ref="A9:A10"/>
    <mergeCell ref="B9:B10"/>
    <mergeCell ref="C9:C10"/>
    <mergeCell ref="D9:D10"/>
    <mergeCell ref="E9:AI9"/>
    <mergeCell ref="AJ9:AK9"/>
    <mergeCell ref="AM9:AN9"/>
    <mergeCell ref="E23:K23"/>
    <mergeCell ref="V23:AA23"/>
    <mergeCell ref="AE23:AH23"/>
    <mergeCell ref="E24:K24"/>
    <mergeCell ref="O24:S24"/>
    <mergeCell ref="V24:AA24"/>
    <mergeCell ref="AE24:AH24"/>
    <mergeCell ref="B36:D36"/>
    <mergeCell ref="B37:D37"/>
    <mergeCell ref="B38:K38"/>
    <mergeCell ref="L38:Q38"/>
    <mergeCell ref="E41:H41"/>
    <mergeCell ref="I41:L41"/>
    <mergeCell ref="M41:P41"/>
    <mergeCell ref="E42:H42"/>
    <mergeCell ref="I42:L42"/>
    <mergeCell ref="M42:P42"/>
    <mergeCell ref="E43:H43"/>
    <mergeCell ref="I43:L43"/>
    <mergeCell ref="M43:P43"/>
    <mergeCell ref="E44:H44"/>
    <mergeCell ref="I44:L44"/>
    <mergeCell ref="M44:P44"/>
    <mergeCell ref="E45:H45"/>
    <mergeCell ref="I45:L45"/>
    <mergeCell ref="M45:P45"/>
    <mergeCell ref="E48:H48"/>
    <mergeCell ref="I48:L48"/>
    <mergeCell ref="M48:P48"/>
    <mergeCell ref="E46:H46"/>
    <mergeCell ref="I46:L46"/>
    <mergeCell ref="M46:P46"/>
    <mergeCell ref="E47:H47"/>
    <mergeCell ref="I47:L47"/>
    <mergeCell ref="M47:P47"/>
  </mergeCells>
  <conditionalFormatting sqref="E25:AI25 L24:N24 AH24:AJ24 T24:U24 AB24:AD24 L23:AJ23 AF24 AA11 J11">
    <cfRule type="cellIs" dxfId="1003" priority="413" stopIfTrue="1" operator="equal">
      <formula>"в"</formula>
    </cfRule>
    <cfRule type="cellIs" dxfId="1002" priority="414" stopIfTrue="1" operator="equal">
      <formula>"от"</formula>
    </cfRule>
  </conditionalFormatting>
  <conditionalFormatting sqref="AL23:AL25">
    <cfRule type="cellIs" dxfId="1001" priority="415" stopIfTrue="1" operator="greaterThan">
      <formula>0</formula>
    </cfRule>
    <cfRule type="cellIs" dxfId="1000" priority="416" stopIfTrue="1" operator="lessThanOrEqual">
      <formula>0</formula>
    </cfRule>
  </conditionalFormatting>
  <conditionalFormatting sqref="U18">
    <cfRule type="cellIs" dxfId="999" priority="411" stopIfTrue="1" operator="equal">
      <formula>"в"</formula>
    </cfRule>
    <cfRule type="cellIs" dxfId="998" priority="412" stopIfTrue="1" operator="equal">
      <formula>"от"</formula>
    </cfRule>
  </conditionalFormatting>
  <conditionalFormatting sqref="L15:M15">
    <cfRule type="cellIs" dxfId="997" priority="409" stopIfTrue="1" operator="equal">
      <formula>"в"</formula>
    </cfRule>
    <cfRule type="cellIs" dxfId="996" priority="410" stopIfTrue="1" operator="equal">
      <formula>"от"</formula>
    </cfRule>
  </conditionalFormatting>
  <conditionalFormatting sqref="V18">
    <cfRule type="cellIs" dxfId="995" priority="407" stopIfTrue="1" operator="equal">
      <formula>"в"</formula>
    </cfRule>
    <cfRule type="cellIs" dxfId="994" priority="408" stopIfTrue="1" operator="equal">
      <formula>"от"</formula>
    </cfRule>
  </conditionalFormatting>
  <conditionalFormatting sqref="F20:G20">
    <cfRule type="cellIs" dxfId="993" priority="405" stopIfTrue="1" operator="equal">
      <formula>"в"</formula>
    </cfRule>
    <cfRule type="cellIs" dxfId="992" priority="406" stopIfTrue="1" operator="equal">
      <formula>"от"</formula>
    </cfRule>
  </conditionalFormatting>
  <conditionalFormatting sqref="J20:K20">
    <cfRule type="cellIs" dxfId="991" priority="403" stopIfTrue="1" operator="equal">
      <formula>"в"</formula>
    </cfRule>
    <cfRule type="cellIs" dxfId="990" priority="404" stopIfTrue="1" operator="equal">
      <formula>"от"</formula>
    </cfRule>
  </conditionalFormatting>
  <conditionalFormatting sqref="N20:O20">
    <cfRule type="cellIs" dxfId="989" priority="401" stopIfTrue="1" operator="equal">
      <formula>"в"</formula>
    </cfRule>
    <cfRule type="cellIs" dxfId="988" priority="402" stopIfTrue="1" operator="equal">
      <formula>"от"</formula>
    </cfRule>
  </conditionalFormatting>
  <conditionalFormatting sqref="R20:S20">
    <cfRule type="cellIs" dxfId="987" priority="399" stopIfTrue="1" operator="equal">
      <formula>"в"</formula>
    </cfRule>
    <cfRule type="cellIs" dxfId="986" priority="400" stopIfTrue="1" operator="equal">
      <formula>"от"</formula>
    </cfRule>
  </conditionalFormatting>
  <conditionalFormatting sqref="V20:W20">
    <cfRule type="cellIs" dxfId="985" priority="397" stopIfTrue="1" operator="equal">
      <formula>"в"</formula>
    </cfRule>
    <cfRule type="cellIs" dxfId="984" priority="398" stopIfTrue="1" operator="equal">
      <formula>"от"</formula>
    </cfRule>
  </conditionalFormatting>
  <conditionalFormatting sqref="Z20:AA20">
    <cfRule type="cellIs" dxfId="983" priority="395" stopIfTrue="1" operator="equal">
      <formula>"в"</formula>
    </cfRule>
    <cfRule type="cellIs" dxfId="982" priority="396" stopIfTrue="1" operator="equal">
      <formula>"от"</formula>
    </cfRule>
  </conditionalFormatting>
  <conditionalFormatting sqref="E20">
    <cfRule type="cellIs" dxfId="981" priority="393" stopIfTrue="1" operator="equal">
      <formula>"в"</formula>
    </cfRule>
    <cfRule type="cellIs" dxfId="980" priority="394" stopIfTrue="1" operator="equal">
      <formula>"от"</formula>
    </cfRule>
  </conditionalFormatting>
  <conditionalFormatting sqref="I20">
    <cfRule type="cellIs" dxfId="979" priority="391" stopIfTrue="1" operator="equal">
      <formula>"в"</formula>
    </cfRule>
    <cfRule type="cellIs" dxfId="978" priority="392" stopIfTrue="1" operator="equal">
      <formula>"от"</formula>
    </cfRule>
  </conditionalFormatting>
  <conditionalFormatting sqref="M20">
    <cfRule type="cellIs" dxfId="977" priority="389" stopIfTrue="1" operator="equal">
      <formula>"в"</formula>
    </cfRule>
    <cfRule type="cellIs" dxfId="976" priority="390" stopIfTrue="1" operator="equal">
      <formula>"от"</formula>
    </cfRule>
  </conditionalFormatting>
  <conditionalFormatting sqref="Q20">
    <cfRule type="cellIs" dxfId="975" priority="387" stopIfTrue="1" operator="equal">
      <formula>"в"</formula>
    </cfRule>
    <cfRule type="cellIs" dxfId="974" priority="388" stopIfTrue="1" operator="equal">
      <formula>"от"</formula>
    </cfRule>
  </conditionalFormatting>
  <conditionalFormatting sqref="U20">
    <cfRule type="cellIs" dxfId="973" priority="385" stopIfTrue="1" operator="equal">
      <formula>"в"</formula>
    </cfRule>
    <cfRule type="cellIs" dxfId="972" priority="386" stopIfTrue="1" operator="equal">
      <formula>"от"</formula>
    </cfRule>
  </conditionalFormatting>
  <conditionalFormatting sqref="Y20">
    <cfRule type="cellIs" dxfId="971" priority="383" stopIfTrue="1" operator="equal">
      <formula>"в"</formula>
    </cfRule>
    <cfRule type="cellIs" dxfId="970" priority="384" stopIfTrue="1" operator="equal">
      <formula>"от"</formula>
    </cfRule>
  </conditionalFormatting>
  <conditionalFormatting sqref="E21:F21">
    <cfRule type="cellIs" dxfId="969" priority="381" stopIfTrue="1" operator="equal">
      <formula>"в"</formula>
    </cfRule>
    <cfRule type="cellIs" dxfId="968" priority="382" stopIfTrue="1" operator="equal">
      <formula>"от"</formula>
    </cfRule>
  </conditionalFormatting>
  <conditionalFormatting sqref="I21:J21">
    <cfRule type="cellIs" dxfId="967" priority="379" stopIfTrue="1" operator="equal">
      <formula>"в"</formula>
    </cfRule>
    <cfRule type="cellIs" dxfId="966" priority="380" stopIfTrue="1" operator="equal">
      <formula>"от"</formula>
    </cfRule>
  </conditionalFormatting>
  <conditionalFormatting sqref="M21:N21">
    <cfRule type="cellIs" dxfId="965" priority="377" stopIfTrue="1" operator="equal">
      <formula>"в"</formula>
    </cfRule>
    <cfRule type="cellIs" dxfId="964" priority="378" stopIfTrue="1" operator="equal">
      <formula>"от"</formula>
    </cfRule>
  </conditionalFormatting>
  <conditionalFormatting sqref="Q21:R21">
    <cfRule type="cellIs" dxfId="963" priority="375" stopIfTrue="1" operator="equal">
      <formula>"в"</formula>
    </cfRule>
    <cfRule type="cellIs" dxfId="962" priority="376" stopIfTrue="1" operator="equal">
      <formula>"от"</formula>
    </cfRule>
  </conditionalFormatting>
  <conditionalFormatting sqref="U21:V21">
    <cfRule type="cellIs" dxfId="961" priority="373" stopIfTrue="1" operator="equal">
      <formula>"в"</formula>
    </cfRule>
    <cfRule type="cellIs" dxfId="960" priority="374" stopIfTrue="1" operator="equal">
      <formula>"от"</formula>
    </cfRule>
  </conditionalFormatting>
  <conditionalFormatting sqref="Y21:Z21">
    <cfRule type="cellIs" dxfId="959" priority="371" stopIfTrue="1" operator="equal">
      <formula>"в"</formula>
    </cfRule>
    <cfRule type="cellIs" dxfId="958" priority="372" stopIfTrue="1" operator="equal">
      <formula>"от"</formula>
    </cfRule>
  </conditionalFormatting>
  <conditionalFormatting sqref="H21">
    <cfRule type="cellIs" dxfId="957" priority="369" stopIfTrue="1" operator="equal">
      <formula>"в"</formula>
    </cfRule>
    <cfRule type="cellIs" dxfId="956" priority="370" stopIfTrue="1" operator="equal">
      <formula>"от"</formula>
    </cfRule>
  </conditionalFormatting>
  <conditionalFormatting sqref="L21">
    <cfRule type="cellIs" dxfId="955" priority="367" stopIfTrue="1" operator="equal">
      <formula>"в"</formula>
    </cfRule>
    <cfRule type="cellIs" dxfId="954" priority="368" stopIfTrue="1" operator="equal">
      <formula>"от"</formula>
    </cfRule>
  </conditionalFormatting>
  <conditionalFormatting sqref="P21">
    <cfRule type="cellIs" dxfId="953" priority="365" stopIfTrue="1" operator="equal">
      <formula>"в"</formula>
    </cfRule>
    <cfRule type="cellIs" dxfId="952" priority="366" stopIfTrue="1" operator="equal">
      <formula>"от"</formula>
    </cfRule>
  </conditionalFormatting>
  <conditionalFormatting sqref="E22">
    <cfRule type="cellIs" dxfId="951" priority="363" stopIfTrue="1" operator="equal">
      <formula>"в"</formula>
    </cfRule>
    <cfRule type="cellIs" dxfId="950" priority="364" stopIfTrue="1" operator="equal">
      <formula>"от"</formula>
    </cfRule>
  </conditionalFormatting>
  <conditionalFormatting sqref="H22:I22">
    <cfRule type="cellIs" dxfId="949" priority="361" stopIfTrue="1" operator="equal">
      <formula>"в"</formula>
    </cfRule>
    <cfRule type="cellIs" dxfId="948" priority="362" stopIfTrue="1" operator="equal">
      <formula>"от"</formula>
    </cfRule>
  </conditionalFormatting>
  <conditionalFormatting sqref="AB22">
    <cfRule type="cellIs" dxfId="947" priority="359" stopIfTrue="1" operator="equal">
      <formula>"в"</formula>
    </cfRule>
    <cfRule type="cellIs" dxfId="946" priority="360" stopIfTrue="1" operator="equal">
      <formula>"от"</formula>
    </cfRule>
  </conditionalFormatting>
  <conditionalFormatting sqref="G22">
    <cfRule type="cellIs" dxfId="945" priority="357" stopIfTrue="1" operator="equal">
      <formula>"в"</formula>
    </cfRule>
    <cfRule type="cellIs" dxfId="944" priority="358" stopIfTrue="1" operator="equal">
      <formula>"от"</formula>
    </cfRule>
  </conditionalFormatting>
  <conditionalFormatting sqref="H19">
    <cfRule type="cellIs" dxfId="943" priority="355" stopIfTrue="1" operator="equal">
      <formula>"в"</formula>
    </cfRule>
    <cfRule type="cellIs" dxfId="942" priority="356" stopIfTrue="1" operator="equal">
      <formula>"от"</formula>
    </cfRule>
  </conditionalFormatting>
  <conditionalFormatting sqref="G19">
    <cfRule type="cellIs" dxfId="941" priority="353" stopIfTrue="1" operator="equal">
      <formula>"в"</formula>
    </cfRule>
    <cfRule type="cellIs" dxfId="940" priority="354" stopIfTrue="1" operator="equal">
      <formula>"от"</formula>
    </cfRule>
  </conditionalFormatting>
  <conditionalFormatting sqref="L19">
    <cfRule type="cellIs" dxfId="939" priority="351" stopIfTrue="1" operator="equal">
      <formula>"в"</formula>
    </cfRule>
    <cfRule type="cellIs" dxfId="938" priority="352" stopIfTrue="1" operator="equal">
      <formula>"от"</formula>
    </cfRule>
  </conditionalFormatting>
  <conditionalFormatting sqref="K18:K19">
    <cfRule type="cellIs" dxfId="937" priority="349" stopIfTrue="1" operator="equal">
      <formula>"в"</formula>
    </cfRule>
    <cfRule type="cellIs" dxfId="936" priority="350" stopIfTrue="1" operator="equal">
      <formula>"от"</formula>
    </cfRule>
  </conditionalFormatting>
  <conditionalFormatting sqref="P19">
    <cfRule type="cellIs" dxfId="935" priority="347" stopIfTrue="1" operator="equal">
      <formula>"в"</formula>
    </cfRule>
    <cfRule type="cellIs" dxfId="934" priority="348" stopIfTrue="1" operator="equal">
      <formula>"от"</formula>
    </cfRule>
  </conditionalFormatting>
  <conditionalFormatting sqref="O19">
    <cfRule type="cellIs" dxfId="933" priority="345" stopIfTrue="1" operator="equal">
      <formula>"в"</formula>
    </cfRule>
    <cfRule type="cellIs" dxfId="932" priority="346" stopIfTrue="1" operator="equal">
      <formula>"от"</formula>
    </cfRule>
  </conditionalFormatting>
  <conditionalFormatting sqref="T19">
    <cfRule type="cellIs" dxfId="931" priority="343" stopIfTrue="1" operator="equal">
      <formula>"в"</formula>
    </cfRule>
    <cfRule type="cellIs" dxfId="930" priority="344" stopIfTrue="1" operator="equal">
      <formula>"от"</formula>
    </cfRule>
  </conditionalFormatting>
  <conditionalFormatting sqref="S19">
    <cfRule type="cellIs" dxfId="929" priority="341" stopIfTrue="1" operator="equal">
      <formula>"в"</formula>
    </cfRule>
    <cfRule type="cellIs" dxfId="928" priority="342" stopIfTrue="1" operator="equal">
      <formula>"от"</formula>
    </cfRule>
  </conditionalFormatting>
  <conditionalFormatting sqref="F19">
    <cfRule type="cellIs" dxfId="927" priority="339" stopIfTrue="1" operator="equal">
      <formula>"в"</formula>
    </cfRule>
    <cfRule type="cellIs" dxfId="926" priority="340" stopIfTrue="1" operator="equal">
      <formula>"от"</formula>
    </cfRule>
  </conditionalFormatting>
  <conditionalFormatting sqref="J19">
    <cfRule type="cellIs" dxfId="925" priority="337" stopIfTrue="1" operator="equal">
      <formula>"в"</formula>
    </cfRule>
    <cfRule type="cellIs" dxfId="924" priority="338" stopIfTrue="1" operator="equal">
      <formula>"от"</formula>
    </cfRule>
  </conditionalFormatting>
  <conditionalFormatting sqref="N19">
    <cfRule type="cellIs" dxfId="923" priority="335" stopIfTrue="1" operator="equal">
      <formula>"в"</formula>
    </cfRule>
    <cfRule type="cellIs" dxfId="922" priority="336" stopIfTrue="1" operator="equal">
      <formula>"от"</formula>
    </cfRule>
  </conditionalFormatting>
  <conditionalFormatting sqref="R19">
    <cfRule type="cellIs" dxfId="921" priority="333" stopIfTrue="1" operator="equal">
      <formula>"в"</formula>
    </cfRule>
    <cfRule type="cellIs" dxfId="920" priority="334" stopIfTrue="1" operator="equal">
      <formula>"от"</formula>
    </cfRule>
  </conditionalFormatting>
  <conditionalFormatting sqref="V19">
    <cfRule type="cellIs" dxfId="919" priority="331" stopIfTrue="1" operator="equal">
      <formula>"в"</formula>
    </cfRule>
    <cfRule type="cellIs" dxfId="918" priority="332" stopIfTrue="1" operator="equal">
      <formula>"от"</formula>
    </cfRule>
  </conditionalFormatting>
  <conditionalFormatting sqref="X19">
    <cfRule type="cellIs" dxfId="917" priority="329" stopIfTrue="1" operator="equal">
      <formula>"в"</formula>
    </cfRule>
    <cfRule type="cellIs" dxfId="916" priority="330" stopIfTrue="1" operator="equal">
      <formula>"от"</formula>
    </cfRule>
  </conditionalFormatting>
  <conditionalFormatting sqref="W19">
    <cfRule type="cellIs" dxfId="915" priority="327" stopIfTrue="1" operator="equal">
      <formula>"в"</formula>
    </cfRule>
    <cfRule type="cellIs" dxfId="914" priority="328" stopIfTrue="1" operator="equal">
      <formula>"от"</formula>
    </cfRule>
  </conditionalFormatting>
  <conditionalFormatting sqref="AB19">
    <cfRule type="cellIs" dxfId="913" priority="325" stopIfTrue="1" operator="equal">
      <formula>"в"</formula>
    </cfRule>
    <cfRule type="cellIs" dxfId="912" priority="326" stopIfTrue="1" operator="equal">
      <formula>"от"</formula>
    </cfRule>
  </conditionalFormatting>
  <conditionalFormatting sqref="AA19">
    <cfRule type="cellIs" dxfId="911" priority="323" stopIfTrue="1" operator="equal">
      <formula>"в"</formula>
    </cfRule>
    <cfRule type="cellIs" dxfId="910" priority="324" stopIfTrue="1" operator="equal">
      <formula>"от"</formula>
    </cfRule>
  </conditionalFormatting>
  <conditionalFormatting sqref="Z19">
    <cfRule type="cellIs" dxfId="909" priority="321" stopIfTrue="1" operator="equal">
      <formula>"в"</formula>
    </cfRule>
    <cfRule type="cellIs" dxfId="908" priority="322" stopIfTrue="1" operator="equal">
      <formula>"от"</formula>
    </cfRule>
  </conditionalFormatting>
  <conditionalFormatting sqref="AD20:AE20">
    <cfRule type="cellIs" dxfId="907" priority="319" stopIfTrue="1" operator="equal">
      <formula>"в"</formula>
    </cfRule>
    <cfRule type="cellIs" dxfId="906" priority="320" stopIfTrue="1" operator="equal">
      <formula>"от"</formula>
    </cfRule>
  </conditionalFormatting>
  <conditionalFormatting sqref="AC20">
    <cfRule type="cellIs" dxfId="905" priority="317" stopIfTrue="1" operator="equal">
      <formula>"в"</formula>
    </cfRule>
    <cfRule type="cellIs" dxfId="904" priority="318" stopIfTrue="1" operator="equal">
      <formula>"от"</formula>
    </cfRule>
  </conditionalFormatting>
  <conditionalFormatting sqref="AC21:AD21">
    <cfRule type="cellIs" dxfId="903" priority="315" stopIfTrue="1" operator="equal">
      <formula>"в"</formula>
    </cfRule>
    <cfRule type="cellIs" dxfId="902" priority="316" stopIfTrue="1" operator="equal">
      <formula>"от"</formula>
    </cfRule>
  </conditionalFormatting>
  <conditionalFormatting sqref="AF21">
    <cfRule type="cellIs" dxfId="901" priority="313" stopIfTrue="1" operator="equal">
      <formula>"в"</formula>
    </cfRule>
    <cfRule type="cellIs" dxfId="900" priority="314" stopIfTrue="1" operator="equal">
      <formula>"от"</formula>
    </cfRule>
  </conditionalFormatting>
  <conditionalFormatting sqref="AC22">
    <cfRule type="cellIs" dxfId="899" priority="311" stopIfTrue="1" operator="equal">
      <formula>"в"</formula>
    </cfRule>
    <cfRule type="cellIs" dxfId="898" priority="312" stopIfTrue="1" operator="equal">
      <formula>"от"</formula>
    </cfRule>
  </conditionalFormatting>
  <conditionalFormatting sqref="AF22">
    <cfRule type="cellIs" dxfId="897" priority="309" stopIfTrue="1" operator="equal">
      <formula>"в"</formula>
    </cfRule>
    <cfRule type="cellIs" dxfId="896" priority="310" stopIfTrue="1" operator="equal">
      <formula>"от"</formula>
    </cfRule>
  </conditionalFormatting>
  <conditionalFormatting sqref="AE22">
    <cfRule type="cellIs" dxfId="895" priority="307" stopIfTrue="1" operator="equal">
      <formula>"в"</formula>
    </cfRule>
    <cfRule type="cellIs" dxfId="894" priority="308" stopIfTrue="1" operator="equal">
      <formula>"от"</formula>
    </cfRule>
  </conditionalFormatting>
  <conditionalFormatting sqref="AF19">
    <cfRule type="cellIs" dxfId="893" priority="305" stopIfTrue="1" operator="equal">
      <formula>"в"</formula>
    </cfRule>
    <cfRule type="cellIs" dxfId="892" priority="306" stopIfTrue="1" operator="equal">
      <formula>"от"</formula>
    </cfRule>
  </conditionalFormatting>
  <conditionalFormatting sqref="AE19">
    <cfRule type="cellIs" dxfId="891" priority="303" stopIfTrue="1" operator="equal">
      <formula>"в"</formula>
    </cfRule>
    <cfRule type="cellIs" dxfId="890" priority="304" stopIfTrue="1" operator="equal">
      <formula>"от"</formula>
    </cfRule>
  </conditionalFormatting>
  <conditionalFormatting sqref="AD19">
    <cfRule type="cellIs" dxfId="889" priority="301" stopIfTrue="1" operator="equal">
      <formula>"в"</formula>
    </cfRule>
    <cfRule type="cellIs" dxfId="888" priority="302" stopIfTrue="1" operator="equal">
      <formula>"от"</formula>
    </cfRule>
  </conditionalFormatting>
  <conditionalFormatting sqref="AH20:AI20">
    <cfRule type="cellIs" dxfId="887" priority="299" stopIfTrue="1" operator="equal">
      <formula>"в"</formula>
    </cfRule>
    <cfRule type="cellIs" dxfId="886" priority="300" stopIfTrue="1" operator="equal">
      <formula>"от"</formula>
    </cfRule>
  </conditionalFormatting>
  <conditionalFormatting sqref="AG20">
    <cfRule type="cellIs" dxfId="885" priority="297" stopIfTrue="1" operator="equal">
      <formula>"в"</formula>
    </cfRule>
    <cfRule type="cellIs" dxfId="884" priority="298" stopIfTrue="1" operator="equal">
      <formula>"от"</formula>
    </cfRule>
  </conditionalFormatting>
  <conditionalFormatting sqref="AG21:AH21">
    <cfRule type="cellIs" dxfId="883" priority="295" stopIfTrue="1" operator="equal">
      <formula>"в"</formula>
    </cfRule>
    <cfRule type="cellIs" dxfId="882" priority="296" stopIfTrue="1" operator="equal">
      <formula>"от"</formula>
    </cfRule>
  </conditionalFormatting>
  <conditionalFormatting sqref="AG22">
    <cfRule type="cellIs" dxfId="881" priority="293" stopIfTrue="1" operator="equal">
      <formula>"в"</formula>
    </cfRule>
    <cfRule type="cellIs" dxfId="880" priority="294" stopIfTrue="1" operator="equal">
      <formula>"от"</formula>
    </cfRule>
  </conditionalFormatting>
  <conditionalFormatting sqref="AI22">
    <cfRule type="cellIs" dxfId="879" priority="291" stopIfTrue="1" operator="equal">
      <formula>"в"</formula>
    </cfRule>
    <cfRule type="cellIs" dxfId="878" priority="292" stopIfTrue="1" operator="equal">
      <formula>"от"</formula>
    </cfRule>
  </conditionalFormatting>
  <conditionalFormatting sqref="AI19">
    <cfRule type="cellIs" dxfId="877" priority="289" stopIfTrue="1" operator="equal">
      <formula>"в"</formula>
    </cfRule>
    <cfRule type="cellIs" dxfId="876" priority="290" stopIfTrue="1" operator="equal">
      <formula>"от"</formula>
    </cfRule>
  </conditionalFormatting>
  <conditionalFormatting sqref="AH19">
    <cfRule type="cellIs" dxfId="875" priority="287" stopIfTrue="1" operator="equal">
      <formula>"в"</formula>
    </cfRule>
    <cfRule type="cellIs" dxfId="874" priority="288" stopIfTrue="1" operator="equal">
      <formula>"от"</formula>
    </cfRule>
  </conditionalFormatting>
  <conditionalFormatting sqref="H17:J17">
    <cfRule type="cellIs" dxfId="873" priority="285" stopIfTrue="1" operator="equal">
      <formula>"в"</formula>
    </cfRule>
    <cfRule type="cellIs" dxfId="872" priority="286" stopIfTrue="1" operator="equal">
      <formula>"от"</formula>
    </cfRule>
  </conditionalFormatting>
  <conditionalFormatting sqref="O17:P17 P18">
    <cfRule type="cellIs" dxfId="871" priority="283" stopIfTrue="1" operator="equal">
      <formula>"в"</formula>
    </cfRule>
    <cfRule type="cellIs" dxfId="870" priority="284" stopIfTrue="1" operator="equal">
      <formula>"от"</formula>
    </cfRule>
  </conditionalFormatting>
  <conditionalFormatting sqref="V17:W17">
    <cfRule type="cellIs" dxfId="869" priority="281" stopIfTrue="1" operator="equal">
      <formula>"в"</formula>
    </cfRule>
    <cfRule type="cellIs" dxfId="868" priority="282" stopIfTrue="1" operator="equal">
      <formula>"от"</formula>
    </cfRule>
  </conditionalFormatting>
  <conditionalFormatting sqref="E17:G17 E18:F18">
    <cfRule type="cellIs" dxfId="867" priority="279" stopIfTrue="1" operator="equal">
      <formula>"в"</formula>
    </cfRule>
    <cfRule type="cellIs" dxfId="866" priority="280" stopIfTrue="1" operator="equal">
      <formula>"от"</formula>
    </cfRule>
  </conditionalFormatting>
  <conditionalFormatting sqref="K17:M17 N18:O18">
    <cfRule type="cellIs" dxfId="865" priority="277" stopIfTrue="1" operator="equal">
      <formula>"в"</formula>
    </cfRule>
    <cfRule type="cellIs" dxfId="864" priority="278" stopIfTrue="1" operator="equal">
      <formula>"от"</formula>
    </cfRule>
  </conditionalFormatting>
  <conditionalFormatting sqref="S18:T18">
    <cfRule type="cellIs" dxfId="863" priority="275" stopIfTrue="1" operator="equal">
      <formula>"в"</formula>
    </cfRule>
    <cfRule type="cellIs" dxfId="862" priority="276" stopIfTrue="1" operator="equal">
      <formula>"от"</formula>
    </cfRule>
  </conditionalFormatting>
  <conditionalFormatting sqref="X17:Y17 W18:Y18">
    <cfRule type="cellIs" dxfId="861" priority="273" stopIfTrue="1" operator="equal">
      <formula>"в"</formula>
    </cfRule>
    <cfRule type="cellIs" dxfId="860" priority="274" stopIfTrue="1" operator="equal">
      <formula>"от"</formula>
    </cfRule>
  </conditionalFormatting>
  <conditionalFormatting sqref="AC17:AD17">
    <cfRule type="cellIs" dxfId="859" priority="271" stopIfTrue="1" operator="equal">
      <formula>"в"</formula>
    </cfRule>
    <cfRule type="cellIs" dxfId="858" priority="272" stopIfTrue="1" operator="equal">
      <formula>"от"</formula>
    </cfRule>
  </conditionalFormatting>
  <conditionalFormatting sqref="F16 F15:G15">
    <cfRule type="cellIs" dxfId="857" priority="269" stopIfTrue="1" operator="equal">
      <formula>"в"</formula>
    </cfRule>
    <cfRule type="cellIs" dxfId="856" priority="270" stopIfTrue="1" operator="equal">
      <formula>"от"</formula>
    </cfRule>
  </conditionalFormatting>
  <conditionalFormatting sqref="I16:J16">
    <cfRule type="cellIs" dxfId="855" priority="267" stopIfTrue="1" operator="equal">
      <formula>"в"</formula>
    </cfRule>
    <cfRule type="cellIs" dxfId="854" priority="268" stopIfTrue="1" operator="equal">
      <formula>"от"</formula>
    </cfRule>
  </conditionalFormatting>
  <conditionalFormatting sqref="O15:Q15 P16:S16">
    <cfRule type="cellIs" dxfId="853" priority="265" stopIfTrue="1" operator="equal">
      <formula>"в"</formula>
    </cfRule>
    <cfRule type="cellIs" dxfId="852" priority="266" stopIfTrue="1" operator="equal">
      <formula>"от"</formula>
    </cfRule>
  </conditionalFormatting>
  <conditionalFormatting sqref="Z15:AC15 T15:W15 W16:AA16">
    <cfRule type="cellIs" dxfId="851" priority="263" stopIfTrue="1" operator="equal">
      <formula>"в"</formula>
    </cfRule>
    <cfRule type="cellIs" dxfId="850" priority="264" stopIfTrue="1" operator="equal">
      <formula>"от"</formula>
    </cfRule>
  </conditionalFormatting>
  <conditionalFormatting sqref="AF15:AH15 AD16:AH16">
    <cfRule type="cellIs" dxfId="849" priority="261" stopIfTrue="1" operator="equal">
      <formula>"в"</formula>
    </cfRule>
    <cfRule type="cellIs" dxfId="848" priority="262" stopIfTrue="1" operator="equal">
      <formula>"от"</formula>
    </cfRule>
  </conditionalFormatting>
  <conditionalFormatting sqref="L16">
    <cfRule type="cellIs" dxfId="847" priority="259" stopIfTrue="1" operator="equal">
      <formula>"в"</formula>
    </cfRule>
    <cfRule type="cellIs" dxfId="846" priority="260" stopIfTrue="1" operator="equal">
      <formula>"от"</formula>
    </cfRule>
  </conditionalFormatting>
  <conditionalFormatting sqref="N16:O16">
    <cfRule type="cellIs" dxfId="845" priority="257" stopIfTrue="1" operator="equal">
      <formula>"в"</formula>
    </cfRule>
    <cfRule type="cellIs" dxfId="844" priority="258" stopIfTrue="1" operator="equal">
      <formula>"от"</formula>
    </cfRule>
  </conditionalFormatting>
  <conditionalFormatting sqref="L22:M22">
    <cfRule type="cellIs" dxfId="843" priority="255" stopIfTrue="1" operator="equal">
      <formula>"в"</formula>
    </cfRule>
    <cfRule type="cellIs" dxfId="842" priority="256" stopIfTrue="1" operator="equal">
      <formula>"от"</formula>
    </cfRule>
  </conditionalFormatting>
  <conditionalFormatting sqref="P22:Q22">
    <cfRule type="cellIs" dxfId="841" priority="253" stopIfTrue="1" operator="equal">
      <formula>"в"</formula>
    </cfRule>
    <cfRule type="cellIs" dxfId="840" priority="254" stopIfTrue="1" operator="equal">
      <formula>"от"</formula>
    </cfRule>
  </conditionalFormatting>
  <conditionalFormatting sqref="T22:U22">
    <cfRule type="cellIs" dxfId="839" priority="251" stopIfTrue="1" operator="equal">
      <formula>"в"</formula>
    </cfRule>
    <cfRule type="cellIs" dxfId="838" priority="252" stopIfTrue="1" operator="equal">
      <formula>"от"</formula>
    </cfRule>
  </conditionalFormatting>
  <conditionalFormatting sqref="X22:Y22">
    <cfRule type="cellIs" dxfId="837" priority="249" stopIfTrue="1" operator="equal">
      <formula>"в"</formula>
    </cfRule>
    <cfRule type="cellIs" dxfId="836" priority="250" stopIfTrue="1" operator="equal">
      <formula>"от"</formula>
    </cfRule>
  </conditionalFormatting>
  <conditionalFormatting sqref="O22">
    <cfRule type="cellIs" dxfId="835" priority="247" stopIfTrue="1" operator="equal">
      <formula>"в"</formula>
    </cfRule>
    <cfRule type="cellIs" dxfId="834" priority="248" stopIfTrue="1" operator="equal">
      <formula>"от"</formula>
    </cfRule>
  </conditionalFormatting>
  <conditionalFormatting sqref="S22">
    <cfRule type="cellIs" dxfId="833" priority="245" stopIfTrue="1" operator="equal">
      <formula>"в"</formula>
    </cfRule>
    <cfRule type="cellIs" dxfId="832" priority="246" stopIfTrue="1" operator="equal">
      <formula>"от"</formula>
    </cfRule>
  </conditionalFormatting>
  <conditionalFormatting sqref="W22">
    <cfRule type="cellIs" dxfId="831" priority="243" stopIfTrue="1" operator="equal">
      <formula>"в"</formula>
    </cfRule>
    <cfRule type="cellIs" dxfId="830" priority="244" stopIfTrue="1" operator="equal">
      <formula>"от"</formula>
    </cfRule>
  </conditionalFormatting>
  <conditionalFormatting sqref="AA22">
    <cfRule type="cellIs" dxfId="829" priority="241" stopIfTrue="1" operator="equal">
      <formula>"в"</formula>
    </cfRule>
    <cfRule type="cellIs" dxfId="828" priority="242" stopIfTrue="1" operator="equal">
      <formula>"от"</formula>
    </cfRule>
  </conditionalFormatting>
  <conditionalFormatting sqref="E14">
    <cfRule type="cellIs" dxfId="827" priority="239" stopIfTrue="1" operator="equal">
      <formula>"в"</formula>
    </cfRule>
    <cfRule type="cellIs" dxfId="826" priority="240" stopIfTrue="1" operator="equal">
      <formula>"от"</formula>
    </cfRule>
  </conditionalFormatting>
  <conditionalFormatting sqref="F14">
    <cfRule type="cellIs" dxfId="825" priority="237" stopIfTrue="1" operator="equal">
      <formula>"в"</formula>
    </cfRule>
    <cfRule type="cellIs" dxfId="824" priority="238" stopIfTrue="1" operator="equal">
      <formula>"от"</formula>
    </cfRule>
  </conditionalFormatting>
  <conditionalFormatting sqref="E13:H13 I14:J14">
    <cfRule type="cellIs" dxfId="823" priority="235" stopIfTrue="1" operator="equal">
      <formula>"в"</formula>
    </cfRule>
    <cfRule type="cellIs" dxfId="822" priority="236" stopIfTrue="1" operator="equal">
      <formula>"от"</formula>
    </cfRule>
  </conditionalFormatting>
  <conditionalFormatting sqref="I13:J13">
    <cfRule type="cellIs" dxfId="821" priority="233" stopIfTrue="1" operator="equal">
      <formula>"в"</formula>
    </cfRule>
    <cfRule type="cellIs" dxfId="820" priority="234" stopIfTrue="1" operator="equal">
      <formula>"от"</formula>
    </cfRule>
  </conditionalFormatting>
  <conditionalFormatting sqref="I15:J15">
    <cfRule type="cellIs" dxfId="819" priority="231" stopIfTrue="1" operator="equal">
      <formula>"в"</formula>
    </cfRule>
    <cfRule type="cellIs" dxfId="818" priority="232" stopIfTrue="1" operator="equal">
      <formula>"от"</formula>
    </cfRule>
  </conditionalFormatting>
  <conditionalFormatting sqref="E15">
    <cfRule type="cellIs" dxfId="817" priority="229" stopIfTrue="1" operator="equal">
      <formula>"в"</formula>
    </cfRule>
    <cfRule type="cellIs" dxfId="816" priority="230" stopIfTrue="1" operator="equal">
      <formula>"от"</formula>
    </cfRule>
  </conditionalFormatting>
  <conditionalFormatting sqref="G18">
    <cfRule type="cellIs" dxfId="815" priority="227" stopIfTrue="1" operator="equal">
      <formula>"в"</formula>
    </cfRule>
    <cfRule type="cellIs" dxfId="814" priority="228" stopIfTrue="1" operator="equal">
      <formula>"от"</formula>
    </cfRule>
  </conditionalFormatting>
  <conditionalFormatting sqref="H18:I18">
    <cfRule type="cellIs" dxfId="813" priority="225" stopIfTrue="1" operator="equal">
      <formula>"в"</formula>
    </cfRule>
    <cfRule type="cellIs" dxfId="812" priority="226" stopIfTrue="1" operator="equal">
      <formula>"от"</formula>
    </cfRule>
  </conditionalFormatting>
  <conditionalFormatting sqref="N15">
    <cfRule type="cellIs" dxfId="811" priority="223" stopIfTrue="1" operator="equal">
      <formula>"в"</formula>
    </cfRule>
    <cfRule type="cellIs" dxfId="810" priority="224" stopIfTrue="1" operator="equal">
      <formula>"от"</formula>
    </cfRule>
  </conditionalFormatting>
  <conditionalFormatting sqref="R15:S15">
    <cfRule type="cellIs" dxfId="809" priority="221" stopIfTrue="1" operator="equal">
      <formula>"в"</formula>
    </cfRule>
    <cfRule type="cellIs" dxfId="808" priority="222" stopIfTrue="1" operator="equal">
      <formula>"от"</formula>
    </cfRule>
  </conditionalFormatting>
  <conditionalFormatting sqref="X15:Y15">
    <cfRule type="cellIs" dxfId="807" priority="219" stopIfTrue="1" operator="equal">
      <formula>"в"</formula>
    </cfRule>
    <cfRule type="cellIs" dxfId="806" priority="220" stopIfTrue="1" operator="equal">
      <formula>"от"</formula>
    </cfRule>
  </conditionalFormatting>
  <conditionalFormatting sqref="Z18:AA18">
    <cfRule type="cellIs" dxfId="805" priority="217" stopIfTrue="1" operator="equal">
      <formula>"в"</formula>
    </cfRule>
    <cfRule type="cellIs" dxfId="804" priority="218" stopIfTrue="1" operator="equal">
      <formula>"от"</formula>
    </cfRule>
  </conditionalFormatting>
  <conditionalFormatting sqref="AD15:AE15">
    <cfRule type="cellIs" dxfId="803" priority="215" stopIfTrue="1" operator="equal">
      <formula>"в"</formula>
    </cfRule>
    <cfRule type="cellIs" dxfId="802" priority="216" stopIfTrue="1" operator="equal">
      <formula>"от"</formula>
    </cfRule>
  </conditionalFormatting>
  <conditionalFormatting sqref="AF18:AG18">
    <cfRule type="cellIs" dxfId="801" priority="213" stopIfTrue="1" operator="equal">
      <formula>"в"</formula>
    </cfRule>
    <cfRule type="cellIs" dxfId="800" priority="214" stopIfTrue="1" operator="equal">
      <formula>"от"</formula>
    </cfRule>
  </conditionalFormatting>
  <conditionalFormatting sqref="AI15:AI16">
    <cfRule type="cellIs" dxfId="799" priority="211" stopIfTrue="1" operator="equal">
      <formula>"в"</formula>
    </cfRule>
    <cfRule type="cellIs" dxfId="798" priority="212" stopIfTrue="1" operator="equal">
      <formula>"от"</formula>
    </cfRule>
  </conditionalFormatting>
  <conditionalFormatting sqref="U13:V13">
    <cfRule type="cellIs" dxfId="797" priority="209" stopIfTrue="1" operator="equal">
      <formula>"в"</formula>
    </cfRule>
    <cfRule type="cellIs" dxfId="796" priority="210" stopIfTrue="1" operator="equal">
      <formula>"от"</formula>
    </cfRule>
  </conditionalFormatting>
  <conditionalFormatting sqref="AI12 AG13:AH13">
    <cfRule type="cellIs" dxfId="795" priority="207" stopIfTrue="1" operator="equal">
      <formula>"в"</formula>
    </cfRule>
    <cfRule type="cellIs" dxfId="794" priority="208" stopIfTrue="1" operator="equal">
      <formula>"от"</formula>
    </cfRule>
  </conditionalFormatting>
  <conditionalFormatting sqref="K13:M13">
    <cfRule type="cellIs" dxfId="793" priority="205" stopIfTrue="1" operator="equal">
      <formula>"в"</formula>
    </cfRule>
    <cfRule type="cellIs" dxfId="792" priority="206" stopIfTrue="1" operator="equal">
      <formula>"от"</formula>
    </cfRule>
  </conditionalFormatting>
  <conditionalFormatting sqref="N13:O13">
    <cfRule type="cellIs" dxfId="791" priority="203" stopIfTrue="1" operator="equal">
      <formula>"в"</formula>
    </cfRule>
    <cfRule type="cellIs" dxfId="790" priority="204" stopIfTrue="1" operator="equal">
      <formula>"от"</formula>
    </cfRule>
  </conditionalFormatting>
  <conditionalFormatting sqref="P13 S13">
    <cfRule type="cellIs" dxfId="789" priority="201" stopIfTrue="1" operator="equal">
      <formula>"в"</formula>
    </cfRule>
    <cfRule type="cellIs" dxfId="788" priority="202" stopIfTrue="1" operator="equal">
      <formula>"от"</formula>
    </cfRule>
  </conditionalFormatting>
  <conditionalFormatting sqref="W12:X13">
    <cfRule type="cellIs" dxfId="787" priority="199" stopIfTrue="1" operator="equal">
      <formula>"в"</formula>
    </cfRule>
    <cfRule type="cellIs" dxfId="786" priority="200" stopIfTrue="1" operator="equal">
      <formula>"от"</formula>
    </cfRule>
  </conditionalFormatting>
  <conditionalFormatting sqref="AE12 AG12:AH12 AD13 AF13">
    <cfRule type="cellIs" dxfId="785" priority="197" stopIfTrue="1" operator="equal">
      <formula>"в"</formula>
    </cfRule>
    <cfRule type="cellIs" dxfId="784" priority="198" stopIfTrue="1" operator="equal">
      <formula>"от"</formula>
    </cfRule>
  </conditionalFormatting>
  <conditionalFormatting sqref="Z13">
    <cfRule type="cellIs" dxfId="783" priority="195" stopIfTrue="1" operator="equal">
      <formula>"в"</formula>
    </cfRule>
    <cfRule type="cellIs" dxfId="782" priority="196" stopIfTrue="1" operator="equal">
      <formula>"от"</formula>
    </cfRule>
  </conditionalFormatting>
  <conditionalFormatting sqref="AA13">
    <cfRule type="cellIs" dxfId="781" priority="193" stopIfTrue="1" operator="equal">
      <formula>"в"</formula>
    </cfRule>
    <cfRule type="cellIs" dxfId="780" priority="194" stopIfTrue="1" operator="equal">
      <formula>"от"</formula>
    </cfRule>
  </conditionalFormatting>
  <conditionalFormatting sqref="Y13">
    <cfRule type="cellIs" dxfId="779" priority="191" stopIfTrue="1" operator="equal">
      <formula>"в"</formula>
    </cfRule>
    <cfRule type="cellIs" dxfId="778" priority="192" stopIfTrue="1" operator="equal">
      <formula>"от"</formula>
    </cfRule>
  </conditionalFormatting>
  <conditionalFormatting sqref="AC13">
    <cfRule type="cellIs" dxfId="777" priority="189" stopIfTrue="1" operator="equal">
      <formula>"в"</formula>
    </cfRule>
    <cfRule type="cellIs" dxfId="776" priority="190" stopIfTrue="1" operator="equal">
      <formula>"от"</formula>
    </cfRule>
  </conditionalFormatting>
  <conditionalFormatting sqref="AB13">
    <cfRule type="cellIs" dxfId="775" priority="187" stopIfTrue="1" operator="equal">
      <formula>"в"</formula>
    </cfRule>
    <cfRule type="cellIs" dxfId="774" priority="188" stopIfTrue="1" operator="equal">
      <formula>"от"</formula>
    </cfRule>
  </conditionalFormatting>
  <conditionalFormatting sqref="Q18">
    <cfRule type="cellIs" dxfId="773" priority="185" stopIfTrue="1" operator="equal">
      <formula>"в"</formula>
    </cfRule>
    <cfRule type="cellIs" dxfId="772" priority="186" stopIfTrue="1" operator="equal">
      <formula>"от"</formula>
    </cfRule>
  </conditionalFormatting>
  <conditionalFormatting sqref="G14">
    <cfRule type="cellIs" dxfId="771" priority="183" stopIfTrue="1" operator="equal">
      <formula>"в"</formula>
    </cfRule>
    <cfRule type="cellIs" dxfId="770" priority="184" stopIfTrue="1" operator="equal">
      <formula>"от"</formula>
    </cfRule>
  </conditionalFormatting>
  <conditionalFormatting sqref="H14">
    <cfRule type="cellIs" dxfId="769" priority="181" stopIfTrue="1" operator="equal">
      <formula>"в"</formula>
    </cfRule>
    <cfRule type="cellIs" dxfId="768" priority="182" stopIfTrue="1" operator="equal">
      <formula>"от"</formula>
    </cfRule>
  </conditionalFormatting>
  <conditionalFormatting sqref="K14:M14">
    <cfRule type="cellIs" dxfId="767" priority="179" stopIfTrue="1" operator="equal">
      <formula>"в"</formula>
    </cfRule>
    <cfRule type="cellIs" dxfId="766" priority="180" stopIfTrue="1" operator="equal">
      <formula>"от"</formula>
    </cfRule>
  </conditionalFormatting>
  <conditionalFormatting sqref="N14">
    <cfRule type="cellIs" dxfId="765" priority="177" stopIfTrue="1" operator="equal">
      <formula>"в"</formula>
    </cfRule>
    <cfRule type="cellIs" dxfId="764" priority="178" stopIfTrue="1" operator="equal">
      <formula>"от"</formula>
    </cfRule>
  </conditionalFormatting>
  <conditionalFormatting sqref="P14">
    <cfRule type="cellIs" dxfId="763" priority="175" stopIfTrue="1" operator="equal">
      <formula>"в"</formula>
    </cfRule>
    <cfRule type="cellIs" dxfId="762" priority="176" stopIfTrue="1" operator="equal">
      <formula>"от"</formula>
    </cfRule>
  </conditionalFormatting>
  <conditionalFormatting sqref="R14 T14">
    <cfRule type="cellIs" dxfId="761" priority="173" stopIfTrue="1" operator="equal">
      <formula>"в"</formula>
    </cfRule>
    <cfRule type="cellIs" dxfId="760" priority="174" stopIfTrue="1" operator="equal">
      <formula>"от"</formula>
    </cfRule>
  </conditionalFormatting>
  <conditionalFormatting sqref="V14:W14">
    <cfRule type="cellIs" dxfId="759" priority="171" stopIfTrue="1" operator="equal">
      <formula>"в"</formula>
    </cfRule>
    <cfRule type="cellIs" dxfId="758" priority="172" stopIfTrue="1" operator="equal">
      <formula>"от"</formula>
    </cfRule>
  </conditionalFormatting>
  <conditionalFormatting sqref="Y14:AA14">
    <cfRule type="cellIs" dxfId="757" priority="169" stopIfTrue="1" operator="equal">
      <formula>"в"</formula>
    </cfRule>
    <cfRule type="cellIs" dxfId="756" priority="170" stopIfTrue="1" operator="equal">
      <formula>"от"</formula>
    </cfRule>
  </conditionalFormatting>
  <conditionalFormatting sqref="AC14:AD14">
    <cfRule type="cellIs" dxfId="755" priority="167" stopIfTrue="1" operator="equal">
      <formula>"в"</formula>
    </cfRule>
    <cfRule type="cellIs" dxfId="754" priority="168" stopIfTrue="1" operator="equal">
      <formula>"от"</formula>
    </cfRule>
  </conditionalFormatting>
  <conditionalFormatting sqref="AE14:AI14 AI13">
    <cfRule type="cellIs" dxfId="753" priority="165" stopIfTrue="1" operator="equal">
      <formula>"в"</formula>
    </cfRule>
    <cfRule type="cellIs" dxfId="752" priority="166" stopIfTrue="1" operator="equal">
      <formula>"от"</formula>
    </cfRule>
  </conditionalFormatting>
  <conditionalFormatting sqref="J18">
    <cfRule type="cellIs" dxfId="751" priority="163" stopIfTrue="1" operator="equal">
      <formula>"в"</formula>
    </cfRule>
    <cfRule type="cellIs" dxfId="750" priority="164" stopIfTrue="1" operator="equal">
      <formula>"от"</formula>
    </cfRule>
  </conditionalFormatting>
  <conditionalFormatting sqref="L18">
    <cfRule type="cellIs" dxfId="749" priority="161" stopIfTrue="1" operator="equal">
      <formula>"в"</formula>
    </cfRule>
    <cfRule type="cellIs" dxfId="748" priority="162" stopIfTrue="1" operator="equal">
      <formula>"от"</formula>
    </cfRule>
  </conditionalFormatting>
  <conditionalFormatting sqref="L11">
    <cfRule type="cellIs" dxfId="747" priority="159" stopIfTrue="1" operator="equal">
      <formula>"в"</formula>
    </cfRule>
    <cfRule type="cellIs" dxfId="746" priority="160" stopIfTrue="1" operator="equal">
      <formula>"от"</formula>
    </cfRule>
  </conditionalFormatting>
  <conditionalFormatting sqref="R11:T11">
    <cfRule type="cellIs" dxfId="745" priority="157" stopIfTrue="1" operator="equal">
      <formula>"в"</formula>
    </cfRule>
    <cfRule type="cellIs" dxfId="744" priority="158" stopIfTrue="1" operator="equal">
      <formula>"от"</formula>
    </cfRule>
  </conditionalFormatting>
  <conditionalFormatting sqref="AG11:AH11">
    <cfRule type="cellIs" dxfId="743" priority="155" stopIfTrue="1" operator="equal">
      <formula>"в"</formula>
    </cfRule>
    <cfRule type="cellIs" dxfId="742" priority="156" stopIfTrue="1" operator="equal">
      <formula>"от"</formula>
    </cfRule>
  </conditionalFormatting>
  <conditionalFormatting sqref="F11:G11">
    <cfRule type="cellIs" dxfId="741" priority="153" stopIfTrue="1" operator="equal">
      <formula>"в"</formula>
    </cfRule>
    <cfRule type="cellIs" dxfId="740" priority="154" stopIfTrue="1" operator="equal">
      <formula>"от"</formula>
    </cfRule>
  </conditionalFormatting>
  <conditionalFormatting sqref="AD11:AF11">
    <cfRule type="cellIs" dxfId="739" priority="151" stopIfTrue="1" operator="equal">
      <formula>"в"</formula>
    </cfRule>
    <cfRule type="cellIs" dxfId="738" priority="152" stopIfTrue="1" operator="equal">
      <formula>"от"</formula>
    </cfRule>
  </conditionalFormatting>
  <conditionalFormatting sqref="U11 X11:Y11">
    <cfRule type="cellIs" dxfId="737" priority="149" stopIfTrue="1" operator="equal">
      <formula>"в"</formula>
    </cfRule>
    <cfRule type="cellIs" dxfId="736" priority="150" stopIfTrue="1" operator="equal">
      <formula>"от"</formula>
    </cfRule>
  </conditionalFormatting>
  <conditionalFormatting sqref="E11">
    <cfRule type="cellIs" dxfId="735" priority="147" stopIfTrue="1" operator="equal">
      <formula>"в"</formula>
    </cfRule>
    <cfRule type="cellIs" dxfId="734" priority="148" stopIfTrue="1" operator="equal">
      <formula>"от"</formula>
    </cfRule>
  </conditionalFormatting>
  <conditionalFormatting sqref="K11">
    <cfRule type="cellIs" dxfId="733" priority="145" stopIfTrue="1" operator="equal">
      <formula>"в"</formula>
    </cfRule>
    <cfRule type="cellIs" dxfId="732" priority="146" stopIfTrue="1" operator="equal">
      <formula>"от"</formula>
    </cfRule>
  </conditionalFormatting>
  <conditionalFormatting sqref="O11:P11">
    <cfRule type="cellIs" dxfId="731" priority="143" stopIfTrue="1" operator="equal">
      <formula>"в"</formula>
    </cfRule>
    <cfRule type="cellIs" dxfId="730" priority="144" stopIfTrue="1" operator="equal">
      <formula>"от"</formula>
    </cfRule>
  </conditionalFormatting>
  <conditionalFormatting sqref="AI11">
    <cfRule type="cellIs" dxfId="729" priority="141" stopIfTrue="1" operator="equal">
      <formula>"в"</formula>
    </cfRule>
    <cfRule type="cellIs" dxfId="728" priority="142" stopIfTrue="1" operator="equal">
      <formula>"от"</formula>
    </cfRule>
  </conditionalFormatting>
  <conditionalFormatting sqref="Z11">
    <cfRule type="cellIs" dxfId="727" priority="139" stopIfTrue="1" operator="equal">
      <formula>"в"</formula>
    </cfRule>
    <cfRule type="cellIs" dxfId="726" priority="140" stopIfTrue="1" operator="equal">
      <formula>"от"</formula>
    </cfRule>
  </conditionalFormatting>
  <conditionalFormatting sqref="W11">
    <cfRule type="cellIs" dxfId="725" priority="137" stopIfTrue="1" operator="equal">
      <formula>"в"</formula>
    </cfRule>
    <cfRule type="cellIs" dxfId="724" priority="138" stopIfTrue="1" operator="equal">
      <formula>"от"</formula>
    </cfRule>
  </conditionalFormatting>
  <conditionalFormatting sqref="AB11">
    <cfRule type="cellIs" dxfId="723" priority="135" stopIfTrue="1" operator="equal">
      <formula>"в"</formula>
    </cfRule>
    <cfRule type="cellIs" dxfId="722" priority="136" stopIfTrue="1" operator="equal">
      <formula>"от"</formula>
    </cfRule>
  </conditionalFormatting>
  <conditionalFormatting sqref="G12">
    <cfRule type="cellIs" dxfId="721" priority="133" stopIfTrue="1" operator="equal">
      <formula>"в"</formula>
    </cfRule>
    <cfRule type="cellIs" dxfId="720" priority="134" stopIfTrue="1" operator="equal">
      <formula>"от"</formula>
    </cfRule>
  </conditionalFormatting>
  <conditionalFormatting sqref="K12:L12">
    <cfRule type="cellIs" dxfId="719" priority="131" stopIfTrue="1" operator="equal">
      <formula>"в"</formula>
    </cfRule>
    <cfRule type="cellIs" dxfId="718" priority="132" stopIfTrue="1" operator="equal">
      <formula>"от"</formula>
    </cfRule>
  </conditionalFormatting>
  <conditionalFormatting sqref="N12:O12 N11">
    <cfRule type="cellIs" dxfId="717" priority="129" stopIfTrue="1" operator="equal">
      <formula>"в"</formula>
    </cfRule>
    <cfRule type="cellIs" dxfId="716" priority="130" stopIfTrue="1" operator="equal">
      <formula>"от"</formula>
    </cfRule>
  </conditionalFormatting>
  <conditionalFormatting sqref="AB12">
    <cfRule type="cellIs" dxfId="715" priority="127" stopIfTrue="1" operator="equal">
      <formula>"в"</formula>
    </cfRule>
    <cfRule type="cellIs" dxfId="714" priority="128" stopIfTrue="1" operator="equal">
      <formula>"от"</formula>
    </cfRule>
  </conditionalFormatting>
  <conditionalFormatting sqref="G16">
    <cfRule type="cellIs" dxfId="713" priority="125" stopIfTrue="1" operator="equal">
      <formula>"в"</formula>
    </cfRule>
    <cfRule type="cellIs" dxfId="712" priority="126" stopIfTrue="1" operator="equal">
      <formula>"от"</formula>
    </cfRule>
  </conditionalFormatting>
  <conditionalFormatting sqref="AC12">
    <cfRule type="cellIs" dxfId="711" priority="123" stopIfTrue="1" operator="equal">
      <formula>"в"</formula>
    </cfRule>
    <cfRule type="cellIs" dxfId="710" priority="124" stopIfTrue="1" operator="equal">
      <formula>"от"</formula>
    </cfRule>
  </conditionalFormatting>
  <conditionalFormatting sqref="AD12">
    <cfRule type="cellIs" dxfId="709" priority="121" stopIfTrue="1" operator="equal">
      <formula>"в"</formula>
    </cfRule>
    <cfRule type="cellIs" dxfId="708" priority="122" stopIfTrue="1" operator="equal">
      <formula>"от"</formula>
    </cfRule>
  </conditionalFormatting>
  <conditionalFormatting sqref="U12">
    <cfRule type="cellIs" dxfId="707" priority="119" stopIfTrue="1" operator="equal">
      <formula>"в"</formula>
    </cfRule>
    <cfRule type="cellIs" dxfId="706" priority="120" stopIfTrue="1" operator="equal">
      <formula>"от"</formula>
    </cfRule>
  </conditionalFormatting>
  <conditionalFormatting sqref="V12">
    <cfRule type="cellIs" dxfId="705" priority="117" stopIfTrue="1" operator="equal">
      <formula>"в"</formula>
    </cfRule>
    <cfRule type="cellIs" dxfId="704" priority="118" stopIfTrue="1" operator="equal">
      <formula>"от"</formula>
    </cfRule>
  </conditionalFormatting>
  <conditionalFormatting sqref="Y12">
    <cfRule type="cellIs" dxfId="703" priority="115" stopIfTrue="1" operator="equal">
      <formula>"в"</formula>
    </cfRule>
    <cfRule type="cellIs" dxfId="702" priority="116" stopIfTrue="1" operator="equal">
      <formula>"от"</formula>
    </cfRule>
  </conditionalFormatting>
  <conditionalFormatting sqref="AF12">
    <cfRule type="cellIs" dxfId="701" priority="113" stopIfTrue="1" operator="equal">
      <formula>"в"</formula>
    </cfRule>
    <cfRule type="cellIs" dxfId="700" priority="114" stopIfTrue="1" operator="equal">
      <formula>"от"</formula>
    </cfRule>
  </conditionalFormatting>
  <conditionalFormatting sqref="J12">
    <cfRule type="cellIs" dxfId="699" priority="111" stopIfTrue="1" operator="equal">
      <formula>"в"</formula>
    </cfRule>
    <cfRule type="cellIs" dxfId="698" priority="112" stopIfTrue="1" operator="equal">
      <formula>"от"</formula>
    </cfRule>
  </conditionalFormatting>
  <conditionalFormatting sqref="E16">
    <cfRule type="cellIs" dxfId="697" priority="109" stopIfTrue="1" operator="equal">
      <formula>"в"</formula>
    </cfRule>
    <cfRule type="cellIs" dxfId="696" priority="110" stopIfTrue="1" operator="equal">
      <formula>"от"</formula>
    </cfRule>
  </conditionalFormatting>
  <conditionalFormatting sqref="E12">
    <cfRule type="cellIs" dxfId="695" priority="107" stopIfTrue="1" operator="equal">
      <formula>"в"</formula>
    </cfRule>
    <cfRule type="cellIs" dxfId="694" priority="108" stopIfTrue="1" operator="equal">
      <formula>"от"</formula>
    </cfRule>
  </conditionalFormatting>
  <conditionalFormatting sqref="F12">
    <cfRule type="cellIs" dxfId="693" priority="105" stopIfTrue="1" operator="equal">
      <formula>"в"</formula>
    </cfRule>
    <cfRule type="cellIs" dxfId="692" priority="106" stopIfTrue="1" operator="equal">
      <formula>"от"</formula>
    </cfRule>
  </conditionalFormatting>
  <conditionalFormatting sqref="H11:I11">
    <cfRule type="cellIs" dxfId="691" priority="103" stopIfTrue="1" operator="equal">
      <formula>"в"</formula>
    </cfRule>
    <cfRule type="cellIs" dxfId="690" priority="104" stopIfTrue="1" operator="equal">
      <formula>"от"</formula>
    </cfRule>
  </conditionalFormatting>
  <conditionalFormatting sqref="V11">
    <cfRule type="cellIs" dxfId="689" priority="101" stopIfTrue="1" operator="equal">
      <formula>"в"</formula>
    </cfRule>
    <cfRule type="cellIs" dxfId="688" priority="102" stopIfTrue="1" operator="equal">
      <formula>"от"</formula>
    </cfRule>
  </conditionalFormatting>
  <conditionalFormatting sqref="AC11">
    <cfRule type="cellIs" dxfId="687" priority="99" stopIfTrue="1" operator="equal">
      <formula>"в"</formula>
    </cfRule>
    <cfRule type="cellIs" dxfId="686" priority="100" stopIfTrue="1" operator="equal">
      <formula>"от"</formula>
    </cfRule>
  </conditionalFormatting>
  <conditionalFormatting sqref="H16">
    <cfRule type="cellIs" dxfId="685" priority="97" stopIfTrue="1" operator="equal">
      <formula>"в"</formula>
    </cfRule>
    <cfRule type="cellIs" dxfId="684" priority="98" stopIfTrue="1" operator="equal">
      <formula>"от"</formula>
    </cfRule>
  </conditionalFormatting>
  <conditionalFormatting sqref="H15">
    <cfRule type="cellIs" dxfId="683" priority="95" stopIfTrue="1" operator="equal">
      <formula>"в"</formula>
    </cfRule>
    <cfRule type="cellIs" dxfId="682" priority="96" stopIfTrue="1" operator="equal">
      <formula>"от"</formula>
    </cfRule>
  </conditionalFormatting>
  <conditionalFormatting sqref="I12">
    <cfRule type="cellIs" dxfId="681" priority="93" stopIfTrue="1" operator="equal">
      <formula>"в"</formula>
    </cfRule>
    <cfRule type="cellIs" dxfId="680" priority="94" stopIfTrue="1" operator="equal">
      <formula>"от"</formula>
    </cfRule>
  </conditionalFormatting>
  <conditionalFormatting sqref="H12">
    <cfRule type="cellIs" dxfId="679" priority="91" stopIfTrue="1" operator="equal">
      <formula>"в"</formula>
    </cfRule>
    <cfRule type="cellIs" dxfId="678" priority="92" stopIfTrue="1" operator="equal">
      <formula>"от"</formula>
    </cfRule>
  </conditionalFormatting>
  <conditionalFormatting sqref="M11:M12">
    <cfRule type="cellIs" dxfId="677" priority="89" stopIfTrue="1" operator="equal">
      <formula>"в"</formula>
    </cfRule>
    <cfRule type="cellIs" dxfId="676" priority="90" stopIfTrue="1" operator="equal">
      <formula>"от"</formula>
    </cfRule>
  </conditionalFormatting>
  <conditionalFormatting sqref="M16">
    <cfRule type="cellIs" dxfId="675" priority="87" stopIfTrue="1" operator="equal">
      <formula>"в"</formula>
    </cfRule>
    <cfRule type="cellIs" dxfId="674" priority="88" stopIfTrue="1" operator="equal">
      <formula>"от"</formula>
    </cfRule>
  </conditionalFormatting>
  <conditionalFormatting sqref="O14">
    <cfRule type="cellIs" dxfId="673" priority="85" stopIfTrue="1" operator="equal">
      <formula>"в"</formula>
    </cfRule>
    <cfRule type="cellIs" dxfId="672" priority="86" stopIfTrue="1" operator="equal">
      <formula>"от"</formula>
    </cfRule>
  </conditionalFormatting>
  <conditionalFormatting sqref="K21">
    <cfRule type="cellIs" dxfId="671" priority="83" stopIfTrue="1" operator="equal">
      <formula>"в"</formula>
    </cfRule>
    <cfRule type="cellIs" dxfId="670" priority="84" stopIfTrue="1" operator="equal">
      <formula>"от"</formula>
    </cfRule>
  </conditionalFormatting>
  <conditionalFormatting sqref="M18">
    <cfRule type="cellIs" dxfId="669" priority="81" stopIfTrue="1" operator="equal">
      <formula>"в"</formula>
    </cfRule>
    <cfRule type="cellIs" dxfId="668" priority="82" stopIfTrue="1" operator="equal">
      <formula>"от"</formula>
    </cfRule>
  </conditionalFormatting>
  <conditionalFormatting sqref="N17">
    <cfRule type="cellIs" dxfId="667" priority="79" stopIfTrue="1" operator="equal">
      <formula>"в"</formula>
    </cfRule>
    <cfRule type="cellIs" dxfId="666" priority="80" stopIfTrue="1" operator="equal">
      <formula>"от"</formula>
    </cfRule>
  </conditionalFormatting>
  <conditionalFormatting sqref="K22">
    <cfRule type="cellIs" dxfId="665" priority="77" stopIfTrue="1" operator="equal">
      <formula>"в"</formula>
    </cfRule>
    <cfRule type="cellIs" dxfId="664" priority="78" stopIfTrue="1" operator="equal">
      <formula>"от"</formula>
    </cfRule>
  </conditionalFormatting>
  <conditionalFormatting sqref="Q17">
    <cfRule type="cellIs" dxfId="663" priority="75" stopIfTrue="1" operator="equal">
      <formula>"в"</formula>
    </cfRule>
    <cfRule type="cellIs" dxfId="662" priority="76" stopIfTrue="1" operator="equal">
      <formula>"от"</formula>
    </cfRule>
  </conditionalFormatting>
  <conditionalFormatting sqref="R17">
    <cfRule type="cellIs" dxfId="661" priority="73" stopIfTrue="1" operator="equal">
      <formula>"в"</formula>
    </cfRule>
    <cfRule type="cellIs" dxfId="660" priority="74" stopIfTrue="1" operator="equal">
      <formula>"от"</formula>
    </cfRule>
  </conditionalFormatting>
  <conditionalFormatting sqref="S17">
    <cfRule type="cellIs" dxfId="659" priority="71" stopIfTrue="1" operator="equal">
      <formula>"в"</formula>
    </cfRule>
    <cfRule type="cellIs" dxfId="658" priority="72" stopIfTrue="1" operator="equal">
      <formula>"от"</formula>
    </cfRule>
  </conditionalFormatting>
  <conditionalFormatting sqref="T17">
    <cfRule type="cellIs" dxfId="657" priority="69" stopIfTrue="1" operator="equal">
      <formula>"в"</formula>
    </cfRule>
    <cfRule type="cellIs" dxfId="656" priority="70" stopIfTrue="1" operator="equal">
      <formula>"от"</formula>
    </cfRule>
  </conditionalFormatting>
  <conditionalFormatting sqref="S12">
    <cfRule type="cellIs" dxfId="655" priority="67" stopIfTrue="1" operator="equal">
      <formula>"в"</formula>
    </cfRule>
    <cfRule type="cellIs" dxfId="654" priority="68" stopIfTrue="1" operator="equal">
      <formula>"от"</formula>
    </cfRule>
  </conditionalFormatting>
  <conditionalFormatting sqref="P12">
    <cfRule type="cellIs" dxfId="653" priority="65" stopIfTrue="1" operator="equal">
      <formula>"в"</formula>
    </cfRule>
    <cfRule type="cellIs" dxfId="652" priority="66" stopIfTrue="1" operator="equal">
      <formula>"от"</formula>
    </cfRule>
  </conditionalFormatting>
  <conditionalFormatting sqref="K16">
    <cfRule type="cellIs" dxfId="651" priority="63" stopIfTrue="1" operator="equal">
      <formula>"в"</formula>
    </cfRule>
    <cfRule type="cellIs" dxfId="650" priority="64" stopIfTrue="1" operator="equal">
      <formula>"от"</formula>
    </cfRule>
  </conditionalFormatting>
  <conditionalFormatting sqref="Q14">
    <cfRule type="cellIs" dxfId="649" priority="61" stopIfTrue="1" operator="equal">
      <formula>"в"</formula>
    </cfRule>
    <cfRule type="cellIs" dxfId="648" priority="62" stopIfTrue="1" operator="equal">
      <formula>"от"</formula>
    </cfRule>
  </conditionalFormatting>
  <conditionalFormatting sqref="Q13">
    <cfRule type="cellIs" dxfId="647" priority="59" stopIfTrue="1" operator="equal">
      <formula>"в"</formula>
    </cfRule>
    <cfRule type="cellIs" dxfId="646" priority="60" stopIfTrue="1" operator="equal">
      <formula>"от"</formula>
    </cfRule>
  </conditionalFormatting>
  <conditionalFormatting sqref="R13">
    <cfRule type="cellIs" dxfId="645" priority="57" stopIfTrue="1" operator="equal">
      <formula>"в"</formula>
    </cfRule>
    <cfRule type="cellIs" dxfId="644" priority="58" stopIfTrue="1" operator="equal">
      <formula>"от"</formula>
    </cfRule>
  </conditionalFormatting>
  <conditionalFormatting sqref="S14">
    <cfRule type="cellIs" dxfId="643" priority="55" stopIfTrue="1" operator="equal">
      <formula>"в"</formula>
    </cfRule>
    <cfRule type="cellIs" dxfId="642" priority="56" stopIfTrue="1" operator="equal">
      <formula>"от"</formula>
    </cfRule>
  </conditionalFormatting>
  <conditionalFormatting sqref="Q12">
    <cfRule type="cellIs" dxfId="641" priority="53" stopIfTrue="1" operator="equal">
      <formula>"в"</formula>
    </cfRule>
    <cfRule type="cellIs" dxfId="640" priority="54" stopIfTrue="1" operator="equal">
      <formula>"от"</formula>
    </cfRule>
  </conditionalFormatting>
  <conditionalFormatting sqref="R12">
    <cfRule type="cellIs" dxfId="639" priority="51" stopIfTrue="1" operator="equal">
      <formula>"в"</formula>
    </cfRule>
    <cfRule type="cellIs" dxfId="638" priority="52" stopIfTrue="1" operator="equal">
      <formula>"от"</formula>
    </cfRule>
  </conditionalFormatting>
  <conditionalFormatting sqref="Q11">
    <cfRule type="cellIs" dxfId="637" priority="49" stopIfTrue="1" operator="equal">
      <formula>"в"</formula>
    </cfRule>
    <cfRule type="cellIs" dxfId="636" priority="50" stopIfTrue="1" operator="equal">
      <formula>"от"</formula>
    </cfRule>
  </conditionalFormatting>
  <conditionalFormatting sqref="X14">
    <cfRule type="cellIs" dxfId="635" priority="47" stopIfTrue="1" operator="equal">
      <formula>"в"</formula>
    </cfRule>
    <cfRule type="cellIs" dxfId="634" priority="48" stopIfTrue="1" operator="equal">
      <formula>"от"</formula>
    </cfRule>
  </conditionalFormatting>
  <conditionalFormatting sqref="R18">
    <cfRule type="cellIs" dxfId="633" priority="45" stopIfTrue="1" operator="equal">
      <formula>"в"</formula>
    </cfRule>
    <cfRule type="cellIs" dxfId="632" priority="46" stopIfTrue="1" operator="equal">
      <formula>"от"</formula>
    </cfRule>
  </conditionalFormatting>
  <conditionalFormatting sqref="T13">
    <cfRule type="cellIs" dxfId="631" priority="43" stopIfTrue="1" operator="equal">
      <formula>"в"</formula>
    </cfRule>
    <cfRule type="cellIs" dxfId="630" priority="44" stopIfTrue="1" operator="equal">
      <formula>"от"</formula>
    </cfRule>
  </conditionalFormatting>
  <conditionalFormatting sqref="T12">
    <cfRule type="cellIs" dxfId="629" priority="41" stopIfTrue="1" operator="equal">
      <formula>"в"</formula>
    </cfRule>
    <cfRule type="cellIs" dxfId="628" priority="42" stopIfTrue="1" operator="equal">
      <formula>"от"</formula>
    </cfRule>
  </conditionalFormatting>
  <conditionalFormatting sqref="S21">
    <cfRule type="cellIs" dxfId="627" priority="39" stopIfTrue="1" operator="equal">
      <formula>"в"</formula>
    </cfRule>
    <cfRule type="cellIs" dxfId="626" priority="40" stopIfTrue="1" operator="equal">
      <formula>"от"</formula>
    </cfRule>
  </conditionalFormatting>
  <conditionalFormatting sqref="T21">
    <cfRule type="cellIs" dxfId="625" priority="37" stopIfTrue="1" operator="equal">
      <formula>"в"</formula>
    </cfRule>
    <cfRule type="cellIs" dxfId="624" priority="38" stopIfTrue="1" operator="equal">
      <formula>"от"</formula>
    </cfRule>
  </conditionalFormatting>
  <conditionalFormatting sqref="U14">
    <cfRule type="cellIs" dxfId="623" priority="35" stopIfTrue="1" operator="equal">
      <formula>"в"</formula>
    </cfRule>
    <cfRule type="cellIs" dxfId="622" priority="36" stopIfTrue="1" operator="equal">
      <formula>"от"</formula>
    </cfRule>
  </conditionalFormatting>
  <conditionalFormatting sqref="U17">
    <cfRule type="cellIs" dxfId="621" priority="33" stopIfTrue="1" operator="equal">
      <formula>"в"</formula>
    </cfRule>
    <cfRule type="cellIs" dxfId="620" priority="34" stopIfTrue="1" operator="equal">
      <formula>"от"</formula>
    </cfRule>
  </conditionalFormatting>
  <conditionalFormatting sqref="Z17">
    <cfRule type="cellIs" dxfId="619" priority="31" stopIfTrue="1" operator="equal">
      <formula>"в"</formula>
    </cfRule>
    <cfRule type="cellIs" dxfId="618" priority="32" stopIfTrue="1" operator="equal">
      <formula>"от"</formula>
    </cfRule>
  </conditionalFormatting>
  <conditionalFormatting sqref="AA17:AB17">
    <cfRule type="cellIs" dxfId="617" priority="29" stopIfTrue="1" operator="equal">
      <formula>"в"</formula>
    </cfRule>
    <cfRule type="cellIs" dxfId="616" priority="30" stopIfTrue="1" operator="equal">
      <formula>"от"</formula>
    </cfRule>
  </conditionalFormatting>
  <conditionalFormatting sqref="Z12">
    <cfRule type="cellIs" dxfId="615" priority="27" stopIfTrue="1" operator="equal">
      <formula>"в"</formula>
    </cfRule>
    <cfRule type="cellIs" dxfId="614" priority="28" stopIfTrue="1" operator="equal">
      <formula>"от"</formula>
    </cfRule>
  </conditionalFormatting>
  <conditionalFormatting sqref="AA12">
    <cfRule type="cellIs" dxfId="613" priority="25" stopIfTrue="1" operator="equal">
      <formula>"в"</formula>
    </cfRule>
    <cfRule type="cellIs" dxfId="612" priority="26" stopIfTrue="1" operator="equal">
      <formula>"от"</formula>
    </cfRule>
  </conditionalFormatting>
  <conditionalFormatting sqref="AB18:AE18">
    <cfRule type="cellIs" dxfId="611" priority="23" stopIfTrue="1" operator="equal">
      <formula>"в"</formula>
    </cfRule>
    <cfRule type="cellIs" dxfId="610" priority="24" stopIfTrue="1" operator="equal">
      <formula>"от"</formula>
    </cfRule>
  </conditionalFormatting>
  <conditionalFormatting sqref="AA21">
    <cfRule type="cellIs" dxfId="609" priority="21" stopIfTrue="1" operator="equal">
      <formula>"в"</formula>
    </cfRule>
    <cfRule type="cellIs" dxfId="608" priority="22" stopIfTrue="1" operator="equal">
      <formula>"от"</formula>
    </cfRule>
  </conditionalFormatting>
  <conditionalFormatting sqref="AE17">
    <cfRule type="cellIs" dxfId="607" priority="19" stopIfTrue="1" operator="equal">
      <formula>"в"</formula>
    </cfRule>
    <cfRule type="cellIs" dxfId="606" priority="20" stopIfTrue="1" operator="equal">
      <formula>"от"</formula>
    </cfRule>
  </conditionalFormatting>
  <conditionalFormatting sqref="AB21">
    <cfRule type="cellIs" dxfId="605" priority="17" stopIfTrue="1" operator="equal">
      <formula>"в"</formula>
    </cfRule>
    <cfRule type="cellIs" dxfId="604" priority="18" stopIfTrue="1" operator="equal">
      <formula>"от"</formula>
    </cfRule>
  </conditionalFormatting>
  <conditionalFormatting sqref="W21:X21">
    <cfRule type="cellIs" dxfId="603" priority="15" stopIfTrue="1" operator="equal">
      <formula>"в"</formula>
    </cfRule>
    <cfRule type="cellIs" dxfId="602" priority="16" stopIfTrue="1" operator="equal">
      <formula>"от"</formula>
    </cfRule>
  </conditionalFormatting>
  <conditionalFormatting sqref="AB14">
    <cfRule type="cellIs" dxfId="601" priority="13" stopIfTrue="1" operator="equal">
      <formula>"в"</formula>
    </cfRule>
    <cfRule type="cellIs" dxfId="600" priority="14" stopIfTrue="1" operator="equal">
      <formula>"от"</formula>
    </cfRule>
  </conditionalFormatting>
  <conditionalFormatting sqref="AF17:AI17">
    <cfRule type="cellIs" dxfId="599" priority="11" stopIfTrue="1" operator="equal">
      <formula>"в"</formula>
    </cfRule>
    <cfRule type="cellIs" dxfId="598" priority="12" stopIfTrue="1" operator="equal">
      <formula>"от"</formula>
    </cfRule>
  </conditionalFormatting>
  <conditionalFormatting sqref="AE13">
    <cfRule type="cellIs" dxfId="597" priority="9" stopIfTrue="1" operator="equal">
      <formula>"в"</formula>
    </cfRule>
    <cfRule type="cellIs" dxfId="596" priority="10" stopIfTrue="1" operator="equal">
      <formula>"от"</formula>
    </cfRule>
  </conditionalFormatting>
  <conditionalFormatting sqref="U16:V16">
    <cfRule type="cellIs" dxfId="595" priority="7" stopIfTrue="1" operator="equal">
      <formula>"в"</formula>
    </cfRule>
    <cfRule type="cellIs" dxfId="594" priority="8" stopIfTrue="1" operator="equal">
      <formula>"от"</formula>
    </cfRule>
  </conditionalFormatting>
  <conditionalFormatting sqref="AB16:AC16">
    <cfRule type="cellIs" dxfId="593" priority="5" stopIfTrue="1" operator="equal">
      <formula>"в"</formula>
    </cfRule>
    <cfRule type="cellIs" dxfId="592" priority="6" stopIfTrue="1" operator="equal">
      <formula>"от"</formula>
    </cfRule>
  </conditionalFormatting>
  <conditionalFormatting sqref="T16">
    <cfRule type="cellIs" dxfId="591" priority="3" stopIfTrue="1" operator="equal">
      <formula>"в"</formula>
    </cfRule>
    <cfRule type="cellIs" dxfId="590" priority="4" stopIfTrue="1" operator="equal">
      <formula>"от"</formula>
    </cfRule>
  </conditionalFormatting>
  <conditionalFormatting sqref="AH18:AI18">
    <cfRule type="cellIs" dxfId="589" priority="1" stopIfTrue="1" operator="equal">
      <formula>"в"</formula>
    </cfRule>
    <cfRule type="cellIs" dxfId="588" priority="2" stopIfTrue="1" operator="equal">
      <formula>"от"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48"/>
  <sheetViews>
    <sheetView workbookViewId="0">
      <selection activeCell="D13" sqref="D13"/>
    </sheetView>
  </sheetViews>
  <sheetFormatPr defaultRowHeight="12.75"/>
  <cols>
    <col min="1" max="1" width="4.5703125" customWidth="1"/>
    <col min="2" max="2" width="8.140625" style="4" customWidth="1"/>
    <col min="3" max="3" width="5.140625" style="3" customWidth="1"/>
    <col min="4" max="4" width="40.28515625" customWidth="1"/>
    <col min="5" max="34" width="3.7109375" customWidth="1"/>
    <col min="35" max="35" width="4.28515625" customWidth="1"/>
    <col min="36" max="36" width="5.28515625" customWidth="1"/>
    <col min="37" max="37" width="4.140625" bestFit="1" customWidth="1"/>
    <col min="38" max="38" width="12.140625" customWidth="1"/>
    <col min="39" max="39" width="12" customWidth="1"/>
  </cols>
  <sheetData>
    <row r="1" spans="1:39" ht="15.75">
      <c r="A1" s="68"/>
      <c r="B1" s="276"/>
      <c r="C1" s="276"/>
      <c r="D1" s="70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402" t="s">
        <v>44</v>
      </c>
      <c r="AI1" s="402"/>
      <c r="AJ1" s="402"/>
      <c r="AK1" s="402"/>
      <c r="AL1" s="402"/>
      <c r="AM1" s="274"/>
    </row>
    <row r="2" spans="1:39" ht="18">
      <c r="A2" s="68"/>
      <c r="B2" s="276"/>
      <c r="C2" s="276"/>
      <c r="D2" s="70"/>
      <c r="E2" s="68"/>
      <c r="F2" s="68"/>
      <c r="G2" s="72" t="s">
        <v>43</v>
      </c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403"/>
      <c r="AI2" s="403"/>
      <c r="AJ2" s="403"/>
      <c r="AK2" s="403"/>
      <c r="AL2" s="403"/>
      <c r="AM2" s="116"/>
    </row>
    <row r="3" spans="1:39">
      <c r="A3" s="68"/>
      <c r="B3" s="276"/>
      <c r="C3" s="276"/>
      <c r="D3" s="70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404" t="s">
        <v>47</v>
      </c>
      <c r="AI3" s="404"/>
      <c r="AJ3" s="404"/>
      <c r="AK3" s="404"/>
      <c r="AL3" s="404"/>
      <c r="AM3" s="117"/>
    </row>
    <row r="4" spans="1:39">
      <c r="A4" s="364"/>
      <c r="B4" s="276"/>
      <c r="C4" s="276"/>
      <c r="D4" s="411" t="s">
        <v>49</v>
      </c>
      <c r="E4" s="439" t="s">
        <v>111</v>
      </c>
      <c r="F4" s="443"/>
      <c r="G4" s="443"/>
      <c r="H4" s="443"/>
      <c r="I4" s="443"/>
      <c r="J4" s="443"/>
      <c r="K4" s="443"/>
      <c r="L4" s="443"/>
      <c r="M4" s="443"/>
      <c r="N4" s="443"/>
      <c r="O4" s="443"/>
      <c r="P4" s="443"/>
      <c r="Q4" s="443"/>
      <c r="R4" s="443"/>
      <c r="S4" s="443"/>
      <c r="T4" s="443"/>
      <c r="U4" s="443"/>
      <c r="V4" s="443"/>
      <c r="W4" s="443"/>
      <c r="X4" s="443"/>
      <c r="Y4" s="443"/>
      <c r="Z4" s="443"/>
      <c r="AA4" s="443"/>
      <c r="AB4" s="443"/>
      <c r="AC4" s="68"/>
      <c r="AD4" s="68"/>
      <c r="AE4" s="68"/>
      <c r="AF4" s="68"/>
      <c r="AG4" s="68"/>
      <c r="AH4" s="405"/>
      <c r="AI4" s="405"/>
      <c r="AJ4" s="405"/>
      <c r="AK4" s="405"/>
      <c r="AL4" s="405"/>
      <c r="AM4" s="95"/>
    </row>
    <row r="5" spans="1:39" ht="12.75" customHeight="1">
      <c r="A5" s="68"/>
      <c r="B5" s="276"/>
      <c r="C5" s="276"/>
      <c r="D5" s="411"/>
      <c r="E5" s="443"/>
      <c r="F5" s="443"/>
      <c r="G5" s="443"/>
      <c r="H5" s="443"/>
      <c r="I5" s="443"/>
      <c r="J5" s="443"/>
      <c r="K5" s="443"/>
      <c r="L5" s="443"/>
      <c r="M5" s="443"/>
      <c r="N5" s="443"/>
      <c r="O5" s="443"/>
      <c r="P5" s="443"/>
      <c r="Q5" s="443"/>
      <c r="R5" s="443"/>
      <c r="S5" s="443"/>
      <c r="T5" s="443"/>
      <c r="U5" s="443"/>
      <c r="V5" s="443"/>
      <c r="W5" s="443"/>
      <c r="X5" s="443"/>
      <c r="Y5" s="443"/>
      <c r="Z5" s="443"/>
      <c r="AA5" s="443"/>
      <c r="AB5" s="443"/>
      <c r="AC5" s="68"/>
      <c r="AD5" s="68"/>
      <c r="AE5" s="68"/>
      <c r="AF5" s="68"/>
      <c r="AG5" s="68"/>
      <c r="AH5" s="68"/>
      <c r="AI5" s="404"/>
      <c r="AJ5" s="404"/>
      <c r="AK5" s="404"/>
      <c r="AL5" s="404"/>
      <c r="AM5" s="117"/>
    </row>
    <row r="6" spans="1:39" ht="12.75" customHeight="1">
      <c r="A6" s="68"/>
      <c r="B6" s="276"/>
      <c r="C6" s="276"/>
      <c r="D6" s="411"/>
      <c r="E6" s="444"/>
      <c r="F6" s="444"/>
      <c r="G6" s="444"/>
      <c r="H6" s="444"/>
      <c r="I6" s="444"/>
      <c r="J6" s="444"/>
      <c r="K6" s="444"/>
      <c r="L6" s="444"/>
      <c r="M6" s="444"/>
      <c r="N6" s="444"/>
      <c r="O6" s="444"/>
      <c r="P6" s="444"/>
      <c r="Q6" s="444"/>
      <c r="R6" s="444"/>
      <c r="S6" s="444"/>
      <c r="T6" s="444"/>
      <c r="U6" s="444"/>
      <c r="V6" s="444"/>
      <c r="W6" s="444"/>
      <c r="X6" s="444"/>
      <c r="Y6" s="444"/>
      <c r="Z6" s="444"/>
      <c r="AA6" s="444"/>
      <c r="AB6" s="444"/>
      <c r="AC6" s="68"/>
      <c r="AD6" s="68"/>
      <c r="AE6" s="68"/>
      <c r="AF6" s="68"/>
      <c r="AG6" s="68"/>
      <c r="AH6" s="68"/>
      <c r="AI6" s="68"/>
      <c r="AJ6" s="68"/>
      <c r="AK6" s="68"/>
      <c r="AL6" s="74"/>
      <c r="AM6" s="74"/>
    </row>
    <row r="7" spans="1:39">
      <c r="A7" s="68"/>
      <c r="B7" s="276"/>
      <c r="C7" s="276"/>
      <c r="D7" s="271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68"/>
      <c r="AD7" s="68"/>
      <c r="AE7" s="68"/>
      <c r="AF7" s="68"/>
      <c r="AG7" s="68"/>
      <c r="AH7" s="419" t="s">
        <v>138</v>
      </c>
      <c r="AI7" s="419"/>
      <c r="AJ7" s="419"/>
      <c r="AK7" s="419"/>
      <c r="AL7" s="419"/>
      <c r="AM7" s="276"/>
    </row>
    <row r="8" spans="1:39">
      <c r="A8" s="68"/>
      <c r="B8" s="276"/>
      <c r="C8" s="276"/>
      <c r="D8" s="70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</row>
    <row r="9" spans="1:39" s="1" customFormat="1" ht="22.5" customHeight="1">
      <c r="A9" s="420" t="s">
        <v>0</v>
      </c>
      <c r="B9" s="422" t="s">
        <v>6</v>
      </c>
      <c r="C9" s="422" t="s">
        <v>70</v>
      </c>
      <c r="D9" s="423" t="s">
        <v>57</v>
      </c>
      <c r="E9" s="424" t="s">
        <v>145</v>
      </c>
      <c r="F9" s="424"/>
      <c r="G9" s="424"/>
      <c r="H9" s="424"/>
      <c r="I9" s="424"/>
      <c r="J9" s="424"/>
      <c r="K9" s="424"/>
      <c r="L9" s="424"/>
      <c r="M9" s="424"/>
      <c r="N9" s="424"/>
      <c r="O9" s="424"/>
      <c r="P9" s="424"/>
      <c r="Q9" s="424"/>
      <c r="R9" s="424"/>
      <c r="S9" s="424"/>
      <c r="T9" s="424"/>
      <c r="U9" s="424"/>
      <c r="V9" s="424"/>
      <c r="W9" s="424"/>
      <c r="X9" s="424"/>
      <c r="Y9" s="424"/>
      <c r="Z9" s="424"/>
      <c r="AA9" s="424"/>
      <c r="AB9" s="424"/>
      <c r="AC9" s="424"/>
      <c r="AD9" s="424"/>
      <c r="AE9" s="424"/>
      <c r="AF9" s="424"/>
      <c r="AG9" s="424"/>
      <c r="AH9" s="424"/>
      <c r="AI9" s="408" t="s">
        <v>55</v>
      </c>
      <c r="AJ9" s="409"/>
      <c r="AK9" s="275" t="s">
        <v>56</v>
      </c>
      <c r="AL9" s="414" t="s">
        <v>80</v>
      </c>
      <c r="AM9" s="415"/>
    </row>
    <row r="10" spans="1:39" s="2" customFormat="1" ht="23.25" thickBot="1">
      <c r="A10" s="421"/>
      <c r="B10" s="422"/>
      <c r="C10" s="422"/>
      <c r="D10" s="423"/>
      <c r="E10" s="349">
        <v>1</v>
      </c>
      <c r="F10" s="78">
        <v>2</v>
      </c>
      <c r="G10" s="78">
        <v>3</v>
      </c>
      <c r="H10" s="78">
        <v>4</v>
      </c>
      <c r="I10" s="78">
        <v>5</v>
      </c>
      <c r="J10" s="78">
        <v>6</v>
      </c>
      <c r="K10" s="349">
        <v>7</v>
      </c>
      <c r="L10" s="349">
        <v>8</v>
      </c>
      <c r="M10" s="78">
        <v>9</v>
      </c>
      <c r="N10" s="78">
        <v>10</v>
      </c>
      <c r="O10" s="78">
        <v>11</v>
      </c>
      <c r="P10" s="78">
        <v>12</v>
      </c>
      <c r="Q10" s="78">
        <v>13</v>
      </c>
      <c r="R10" s="349">
        <v>14</v>
      </c>
      <c r="S10" s="349">
        <v>15</v>
      </c>
      <c r="T10" s="78">
        <v>16</v>
      </c>
      <c r="U10" s="78">
        <v>17</v>
      </c>
      <c r="V10" s="78">
        <v>18</v>
      </c>
      <c r="W10" s="78">
        <v>19</v>
      </c>
      <c r="X10" s="78">
        <v>20</v>
      </c>
      <c r="Y10" s="349">
        <v>21</v>
      </c>
      <c r="Z10" s="349">
        <v>22</v>
      </c>
      <c r="AA10" s="78">
        <v>23</v>
      </c>
      <c r="AB10" s="78">
        <v>24</v>
      </c>
      <c r="AC10" s="78">
        <v>25</v>
      </c>
      <c r="AD10" s="78">
        <v>26</v>
      </c>
      <c r="AE10" s="78">
        <v>27</v>
      </c>
      <c r="AF10" s="349">
        <v>28</v>
      </c>
      <c r="AG10" s="349">
        <v>29</v>
      </c>
      <c r="AH10" s="350">
        <v>30</v>
      </c>
      <c r="AI10" s="272" t="s">
        <v>31</v>
      </c>
      <c r="AJ10" s="273" t="s">
        <v>30</v>
      </c>
      <c r="AK10" s="272" t="s">
        <v>31</v>
      </c>
      <c r="AL10" s="79" t="s">
        <v>35</v>
      </c>
      <c r="AM10" s="79" t="s">
        <v>36</v>
      </c>
    </row>
    <row r="11" spans="1:39" s="2" customFormat="1" ht="15.75" thickBot="1">
      <c r="A11" s="269">
        <v>1</v>
      </c>
      <c r="B11" s="168" t="s">
        <v>92</v>
      </c>
      <c r="C11" s="169" t="s">
        <v>93</v>
      </c>
      <c r="D11" s="170" t="s">
        <v>94</v>
      </c>
      <c r="E11" s="351"/>
      <c r="F11" s="351"/>
      <c r="G11" s="352"/>
      <c r="H11" s="352"/>
      <c r="I11" s="351"/>
      <c r="J11" s="351"/>
      <c r="K11" s="352"/>
      <c r="L11" s="352"/>
      <c r="M11" s="351"/>
      <c r="N11" s="351"/>
      <c r="O11" s="352"/>
      <c r="P11" s="352"/>
      <c r="Q11" s="351"/>
      <c r="R11" s="351"/>
      <c r="S11" s="352"/>
      <c r="T11" s="352"/>
      <c r="U11" s="351"/>
      <c r="V11" s="351"/>
      <c r="W11" s="352"/>
      <c r="X11" s="352"/>
      <c r="Y11" s="351"/>
      <c r="Z11" s="351"/>
      <c r="AA11" s="352"/>
      <c r="AB11" s="352"/>
      <c r="AC11" s="351"/>
      <c r="AD11" s="351"/>
      <c r="AE11" s="352"/>
      <c r="AF11" s="352"/>
      <c r="AG11" s="351"/>
      <c r="AH11" s="351"/>
      <c r="AI11" s="82">
        <f>COUNTIF(E11:AH11,$B$33)</f>
        <v>0</v>
      </c>
      <c r="AJ11" s="83">
        <f>30-AI11</f>
        <v>30</v>
      </c>
      <c r="AK11" s="84">
        <v>10</v>
      </c>
      <c r="AL11" s="353"/>
      <c r="AM11" s="79"/>
    </row>
    <row r="12" spans="1:39" s="2" customFormat="1" ht="15.75" thickBot="1">
      <c r="A12" s="269"/>
      <c r="B12" s="294"/>
      <c r="C12" s="295" t="s">
        <v>140</v>
      </c>
      <c r="D12" s="296" t="s">
        <v>141</v>
      </c>
      <c r="E12" s="333" t="s">
        <v>2</v>
      </c>
      <c r="F12" s="333" t="s">
        <v>2</v>
      </c>
      <c r="G12" s="333" t="s">
        <v>2</v>
      </c>
      <c r="H12" s="341" t="s">
        <v>1</v>
      </c>
      <c r="I12" s="333" t="s">
        <v>2</v>
      </c>
      <c r="J12" s="333" t="s">
        <v>2</v>
      </c>
      <c r="K12" s="341" t="s">
        <v>1</v>
      </c>
      <c r="L12" s="335" t="s">
        <v>69</v>
      </c>
      <c r="M12" s="333" t="s">
        <v>2</v>
      </c>
      <c r="N12" s="333" t="s">
        <v>2</v>
      </c>
      <c r="O12" s="341" t="s">
        <v>1</v>
      </c>
      <c r="P12" s="333" t="s">
        <v>2</v>
      </c>
      <c r="Q12" s="333" t="s">
        <v>2</v>
      </c>
      <c r="R12" s="341" t="s">
        <v>1</v>
      </c>
      <c r="S12" s="335" t="s">
        <v>69</v>
      </c>
      <c r="T12" s="341" t="s">
        <v>1</v>
      </c>
      <c r="U12" s="333" t="s">
        <v>2</v>
      </c>
      <c r="V12" s="333" t="s">
        <v>2</v>
      </c>
      <c r="W12" s="333" t="s">
        <v>2</v>
      </c>
      <c r="X12" s="333" t="s">
        <v>2</v>
      </c>
      <c r="Y12" s="341" t="s">
        <v>1</v>
      </c>
      <c r="Z12" s="333" t="s">
        <v>2</v>
      </c>
      <c r="AA12" s="333" t="s">
        <v>2</v>
      </c>
      <c r="AB12" s="333" t="s">
        <v>2</v>
      </c>
      <c r="AC12" s="333" t="s">
        <v>2</v>
      </c>
      <c r="AD12" s="333" t="s">
        <v>2</v>
      </c>
      <c r="AE12" s="341" t="s">
        <v>1</v>
      </c>
      <c r="AF12" s="333" t="s">
        <v>2</v>
      </c>
      <c r="AG12" s="333" t="s">
        <v>2</v>
      </c>
      <c r="AH12" s="333" t="s">
        <v>2</v>
      </c>
      <c r="AI12" s="82">
        <v>7</v>
      </c>
      <c r="AJ12" s="83">
        <f t="shared" ref="AJ12:AJ18" si="0">30-AI12</f>
        <v>23</v>
      </c>
      <c r="AK12" s="84">
        <v>1</v>
      </c>
      <c r="AL12" s="353"/>
      <c r="AM12" s="79"/>
    </row>
    <row r="13" spans="1:39" s="2" customFormat="1" ht="15.75" thickBot="1">
      <c r="A13" s="269">
        <v>2</v>
      </c>
      <c r="B13" s="171">
        <v>8928</v>
      </c>
      <c r="C13" s="172" t="s">
        <v>95</v>
      </c>
      <c r="D13" s="173" t="s">
        <v>96</v>
      </c>
      <c r="E13" s="333" t="s">
        <v>2</v>
      </c>
      <c r="F13" s="341" t="s">
        <v>1</v>
      </c>
      <c r="G13" s="341" t="s">
        <v>1</v>
      </c>
      <c r="H13" s="333" t="s">
        <v>2</v>
      </c>
      <c r="I13" s="333" t="s">
        <v>2</v>
      </c>
      <c r="J13" s="333" t="s">
        <v>2</v>
      </c>
      <c r="K13" s="333" t="s">
        <v>2</v>
      </c>
      <c r="L13" s="341" t="s">
        <v>1</v>
      </c>
      <c r="M13" s="333" t="s">
        <v>2</v>
      </c>
      <c r="N13" s="333" t="s">
        <v>2</v>
      </c>
      <c r="O13" s="333" t="s">
        <v>2</v>
      </c>
      <c r="P13" s="341" t="s">
        <v>1</v>
      </c>
      <c r="Q13" s="333" t="s">
        <v>2</v>
      </c>
      <c r="R13" s="333" t="s">
        <v>2</v>
      </c>
      <c r="S13" s="333" t="s">
        <v>2</v>
      </c>
      <c r="T13" s="333" t="s">
        <v>2</v>
      </c>
      <c r="U13" s="341" t="s">
        <v>1</v>
      </c>
      <c r="V13" s="341" t="s">
        <v>1</v>
      </c>
      <c r="W13" s="333" t="s">
        <v>2</v>
      </c>
      <c r="X13" s="333" t="s">
        <v>2</v>
      </c>
      <c r="Y13" s="333" t="s">
        <v>2</v>
      </c>
      <c r="Z13" s="341" t="s">
        <v>1</v>
      </c>
      <c r="AA13" s="333" t="s">
        <v>2</v>
      </c>
      <c r="AB13" s="333" t="s">
        <v>2</v>
      </c>
      <c r="AC13" s="333" t="s">
        <v>2</v>
      </c>
      <c r="AD13" s="333" t="s">
        <v>2</v>
      </c>
      <c r="AE13" s="341" t="s">
        <v>1</v>
      </c>
      <c r="AF13" s="341" t="s">
        <v>1</v>
      </c>
      <c r="AG13" s="333" t="s">
        <v>2</v>
      </c>
      <c r="AH13" s="333" t="s">
        <v>2</v>
      </c>
      <c r="AI13" s="82">
        <f t="shared" ref="AI13:AI22" si="1">COUNTIF(E13:AH13,$B$33)</f>
        <v>9</v>
      </c>
      <c r="AJ13" s="83">
        <f t="shared" si="0"/>
        <v>21</v>
      </c>
      <c r="AK13" s="84">
        <v>-1</v>
      </c>
      <c r="AL13" s="353"/>
      <c r="AM13" s="79"/>
    </row>
    <row r="14" spans="1:39" s="2" customFormat="1" ht="15.75" thickBot="1">
      <c r="A14" s="269">
        <v>3</v>
      </c>
      <c r="B14" s="174">
        <v>11439</v>
      </c>
      <c r="C14" s="172" t="s">
        <v>95</v>
      </c>
      <c r="D14" s="175" t="s">
        <v>97</v>
      </c>
      <c r="E14" s="334" t="s">
        <v>1</v>
      </c>
      <c r="F14" s="333" t="s">
        <v>2</v>
      </c>
      <c r="G14" s="333" t="s">
        <v>2</v>
      </c>
      <c r="H14" s="333" t="s">
        <v>2</v>
      </c>
      <c r="I14" s="333" t="s">
        <v>2</v>
      </c>
      <c r="J14" s="334" t="s">
        <v>1</v>
      </c>
      <c r="K14" s="333" t="s">
        <v>2</v>
      </c>
      <c r="L14" s="341" t="s">
        <v>1</v>
      </c>
      <c r="M14" s="341" t="s">
        <v>1</v>
      </c>
      <c r="N14" s="333" t="s">
        <v>2</v>
      </c>
      <c r="O14" s="333" t="s">
        <v>2</v>
      </c>
      <c r="P14" s="333" t="s">
        <v>2</v>
      </c>
      <c r="Q14" s="333" t="s">
        <v>2</v>
      </c>
      <c r="R14" s="333" t="s">
        <v>2</v>
      </c>
      <c r="S14" s="341" t="s">
        <v>1</v>
      </c>
      <c r="T14" s="341" t="s">
        <v>1</v>
      </c>
      <c r="U14" s="333" t="s">
        <v>2</v>
      </c>
      <c r="V14" s="333" t="s">
        <v>2</v>
      </c>
      <c r="W14" s="333" t="s">
        <v>2</v>
      </c>
      <c r="X14" s="333" t="s">
        <v>2</v>
      </c>
      <c r="Y14" s="333" t="s">
        <v>2</v>
      </c>
      <c r="Z14" s="341" t="s">
        <v>1</v>
      </c>
      <c r="AA14" s="333" t="s">
        <v>2</v>
      </c>
      <c r="AB14" s="341" t="s">
        <v>1</v>
      </c>
      <c r="AC14" s="333" t="s">
        <v>2</v>
      </c>
      <c r="AD14" s="333" t="s">
        <v>2</v>
      </c>
      <c r="AE14" s="333" t="s">
        <v>2</v>
      </c>
      <c r="AF14" s="333" t="s">
        <v>2</v>
      </c>
      <c r="AG14" s="341" t="s">
        <v>1</v>
      </c>
      <c r="AH14" s="333" t="s">
        <v>2</v>
      </c>
      <c r="AI14" s="82">
        <f t="shared" si="1"/>
        <v>9</v>
      </c>
      <c r="AJ14" s="83">
        <f t="shared" si="0"/>
        <v>21</v>
      </c>
      <c r="AK14" s="84">
        <v>0</v>
      </c>
      <c r="AL14" s="353"/>
      <c r="AM14" s="79"/>
    </row>
    <row r="15" spans="1:39" s="2" customFormat="1" ht="15.75" thickBot="1">
      <c r="A15" s="269">
        <v>4</v>
      </c>
      <c r="B15" s="176">
        <v>5810</v>
      </c>
      <c r="C15" s="177" t="s">
        <v>98</v>
      </c>
      <c r="D15" s="178" t="s">
        <v>99</v>
      </c>
      <c r="E15" s="333" t="s">
        <v>2</v>
      </c>
      <c r="F15" s="333" t="s">
        <v>2</v>
      </c>
      <c r="G15" s="333" t="s">
        <v>2</v>
      </c>
      <c r="H15" s="333" t="s">
        <v>2</v>
      </c>
      <c r="I15" s="341" t="s">
        <v>1</v>
      </c>
      <c r="J15" s="341" t="s">
        <v>1</v>
      </c>
      <c r="K15" s="333" t="s">
        <v>2</v>
      </c>
      <c r="L15" s="335" t="s">
        <v>69</v>
      </c>
      <c r="M15" s="341" t="s">
        <v>1</v>
      </c>
      <c r="N15" s="333" t="s">
        <v>2</v>
      </c>
      <c r="O15" s="333" t="s">
        <v>2</v>
      </c>
      <c r="P15" s="335" t="s">
        <v>69</v>
      </c>
      <c r="Q15" s="341" t="s">
        <v>1</v>
      </c>
      <c r="R15" s="341" t="s">
        <v>1</v>
      </c>
      <c r="S15" s="333" t="s">
        <v>2</v>
      </c>
      <c r="T15" s="335" t="s">
        <v>69</v>
      </c>
      <c r="U15" s="341" t="s">
        <v>1</v>
      </c>
      <c r="V15" s="333" t="s">
        <v>2</v>
      </c>
      <c r="W15" s="333" t="s">
        <v>2</v>
      </c>
      <c r="X15" s="335" t="s">
        <v>69</v>
      </c>
      <c r="Y15" s="341" t="s">
        <v>1</v>
      </c>
      <c r="Z15" s="341" t="s">
        <v>1</v>
      </c>
      <c r="AA15" s="333" t="s">
        <v>2</v>
      </c>
      <c r="AB15" s="333" t="s">
        <v>2</v>
      </c>
      <c r="AC15" s="333" t="s">
        <v>2</v>
      </c>
      <c r="AD15" s="333" t="s">
        <v>2</v>
      </c>
      <c r="AE15" s="341" t="s">
        <v>1</v>
      </c>
      <c r="AF15" s="341" t="s">
        <v>1</v>
      </c>
      <c r="AG15" s="333" t="s">
        <v>2</v>
      </c>
      <c r="AH15" s="333" t="s">
        <v>2</v>
      </c>
      <c r="AI15" s="82">
        <f t="shared" si="1"/>
        <v>10</v>
      </c>
      <c r="AJ15" s="83">
        <f t="shared" si="0"/>
        <v>20</v>
      </c>
      <c r="AK15" s="84">
        <v>-1</v>
      </c>
      <c r="AL15" s="353"/>
      <c r="AM15" s="79"/>
    </row>
    <row r="16" spans="1:39" s="2" customFormat="1" ht="15.75" thickBot="1">
      <c r="A16" s="269">
        <v>5</v>
      </c>
      <c r="B16" s="179" t="s">
        <v>100</v>
      </c>
      <c r="C16" s="177" t="s">
        <v>98</v>
      </c>
      <c r="D16" s="180" t="s">
        <v>101</v>
      </c>
      <c r="E16" s="341" t="s">
        <v>1</v>
      </c>
      <c r="F16" s="333" t="s">
        <v>2</v>
      </c>
      <c r="G16" s="333" t="s">
        <v>2</v>
      </c>
      <c r="H16" s="333" t="s">
        <v>2</v>
      </c>
      <c r="I16" s="333" t="s">
        <v>2</v>
      </c>
      <c r="J16" s="333" t="s">
        <v>2</v>
      </c>
      <c r="K16" s="341" t="s">
        <v>1</v>
      </c>
      <c r="L16" s="341" t="s">
        <v>1</v>
      </c>
      <c r="M16" s="333" t="s">
        <v>2</v>
      </c>
      <c r="N16" s="333" t="s">
        <v>2</v>
      </c>
      <c r="O16" s="333" t="s">
        <v>2</v>
      </c>
      <c r="P16" s="333" t="s">
        <v>2</v>
      </c>
      <c r="Q16" s="333" t="s">
        <v>2</v>
      </c>
      <c r="R16" s="341" t="s">
        <v>1</v>
      </c>
      <c r="S16" s="341" t="s">
        <v>1</v>
      </c>
      <c r="T16" s="333" t="s">
        <v>2</v>
      </c>
      <c r="U16" s="333" t="s">
        <v>2</v>
      </c>
      <c r="V16" s="333" t="s">
        <v>2</v>
      </c>
      <c r="W16" s="333" t="s">
        <v>2</v>
      </c>
      <c r="X16" s="333" t="s">
        <v>2</v>
      </c>
      <c r="Y16" s="341" t="s">
        <v>1</v>
      </c>
      <c r="Z16" s="341" t="s">
        <v>1</v>
      </c>
      <c r="AA16" s="333" t="s">
        <v>2</v>
      </c>
      <c r="AB16" s="333" t="s">
        <v>2</v>
      </c>
      <c r="AC16" s="333" t="s">
        <v>2</v>
      </c>
      <c r="AD16" s="333" t="s">
        <v>2</v>
      </c>
      <c r="AE16" s="333" t="s">
        <v>2</v>
      </c>
      <c r="AF16" s="341" t="s">
        <v>1</v>
      </c>
      <c r="AG16" s="341" t="s">
        <v>1</v>
      </c>
      <c r="AH16" s="333" t="s">
        <v>2</v>
      </c>
      <c r="AI16" s="82">
        <f t="shared" si="1"/>
        <v>9</v>
      </c>
      <c r="AJ16" s="83">
        <f t="shared" si="0"/>
        <v>21</v>
      </c>
      <c r="AK16" s="84">
        <v>4</v>
      </c>
      <c r="AL16" s="353"/>
      <c r="AM16" s="79"/>
    </row>
    <row r="17" spans="1:39" s="2" customFormat="1" ht="15.75" thickBot="1">
      <c r="A17" s="269">
        <v>6</v>
      </c>
      <c r="B17" s="181">
        <v>3283</v>
      </c>
      <c r="C17" s="177" t="s">
        <v>98</v>
      </c>
      <c r="D17" s="180" t="s">
        <v>102</v>
      </c>
      <c r="E17" s="341" t="s">
        <v>1</v>
      </c>
      <c r="F17" s="341" t="s">
        <v>1</v>
      </c>
      <c r="G17" s="333" t="s">
        <v>2</v>
      </c>
      <c r="H17" s="333" t="s">
        <v>2</v>
      </c>
      <c r="I17" s="333" t="s">
        <v>2</v>
      </c>
      <c r="J17" s="333" t="s">
        <v>2</v>
      </c>
      <c r="K17" s="333" t="s">
        <v>2</v>
      </c>
      <c r="L17" s="341" t="s">
        <v>1</v>
      </c>
      <c r="M17" s="341" t="s">
        <v>1</v>
      </c>
      <c r="N17" s="333" t="s">
        <v>2</v>
      </c>
      <c r="O17" s="333" t="s">
        <v>2</v>
      </c>
      <c r="P17" s="333" t="s">
        <v>2</v>
      </c>
      <c r="Q17" s="333" t="s">
        <v>2</v>
      </c>
      <c r="R17" s="333" t="s">
        <v>2</v>
      </c>
      <c r="S17" s="341" t="s">
        <v>1</v>
      </c>
      <c r="T17" s="341" t="s">
        <v>1</v>
      </c>
      <c r="U17" s="333" t="s">
        <v>2</v>
      </c>
      <c r="V17" s="333" t="s">
        <v>2</v>
      </c>
      <c r="W17" s="333" t="s">
        <v>2</v>
      </c>
      <c r="X17" s="333" t="s">
        <v>2</v>
      </c>
      <c r="Y17" s="333" t="s">
        <v>2</v>
      </c>
      <c r="Z17" s="341" t="s">
        <v>1</v>
      </c>
      <c r="AA17" s="341" t="s">
        <v>1</v>
      </c>
      <c r="AB17" s="333" t="s">
        <v>2</v>
      </c>
      <c r="AC17" s="333" t="s">
        <v>2</v>
      </c>
      <c r="AD17" s="333" t="s">
        <v>2</v>
      </c>
      <c r="AE17" s="333" t="s">
        <v>2</v>
      </c>
      <c r="AF17" s="333" t="s">
        <v>2</v>
      </c>
      <c r="AG17" s="341" t="s">
        <v>1</v>
      </c>
      <c r="AH17" s="341" t="s">
        <v>1</v>
      </c>
      <c r="AI17" s="82">
        <f t="shared" si="1"/>
        <v>10</v>
      </c>
      <c r="AJ17" s="83">
        <f t="shared" si="0"/>
        <v>20</v>
      </c>
      <c r="AK17" s="84">
        <v>4</v>
      </c>
      <c r="AL17" s="353"/>
      <c r="AM17" s="79"/>
    </row>
    <row r="18" spans="1:39" s="2" customFormat="1" ht="15.75" thickBot="1">
      <c r="A18" s="269">
        <v>7</v>
      </c>
      <c r="B18" s="203"/>
      <c r="C18" s="183" t="s">
        <v>98</v>
      </c>
      <c r="D18" s="204" t="s">
        <v>120</v>
      </c>
      <c r="E18" s="348" t="s">
        <v>29</v>
      </c>
      <c r="F18" s="341" t="s">
        <v>1</v>
      </c>
      <c r="G18" s="341" t="s">
        <v>1</v>
      </c>
      <c r="H18" s="333" t="s">
        <v>2</v>
      </c>
      <c r="I18" s="333" t="s">
        <v>2</v>
      </c>
      <c r="J18" s="333" t="s">
        <v>2</v>
      </c>
      <c r="K18" s="341" t="s">
        <v>1</v>
      </c>
      <c r="L18" s="333" t="s">
        <v>2</v>
      </c>
      <c r="M18" s="333" t="s">
        <v>2</v>
      </c>
      <c r="N18" s="333" t="s">
        <v>2</v>
      </c>
      <c r="O18" s="341" t="s">
        <v>1</v>
      </c>
      <c r="P18" s="341" t="s">
        <v>1</v>
      </c>
      <c r="Q18" s="333" t="s">
        <v>2</v>
      </c>
      <c r="R18" s="341" t="s">
        <v>1</v>
      </c>
      <c r="S18" s="333" t="s">
        <v>2</v>
      </c>
      <c r="T18" s="333" t="s">
        <v>2</v>
      </c>
      <c r="U18" s="333" t="s">
        <v>2</v>
      </c>
      <c r="V18" s="341" t="s">
        <v>1</v>
      </c>
      <c r="W18" s="341" t="s">
        <v>1</v>
      </c>
      <c r="X18" s="333" t="s">
        <v>2</v>
      </c>
      <c r="Y18" s="333" t="s">
        <v>2</v>
      </c>
      <c r="Z18" s="341" t="s">
        <v>1</v>
      </c>
      <c r="AA18" s="333" t="s">
        <v>2</v>
      </c>
      <c r="AB18" s="345" t="s">
        <v>3</v>
      </c>
      <c r="AC18" s="333" t="s">
        <v>2</v>
      </c>
      <c r="AD18" s="341" t="s">
        <v>1</v>
      </c>
      <c r="AE18" s="341" t="s">
        <v>1</v>
      </c>
      <c r="AF18" s="333" t="s">
        <v>2</v>
      </c>
      <c r="AG18" s="333" t="s">
        <v>2</v>
      </c>
      <c r="AH18" s="333" t="s">
        <v>2</v>
      </c>
      <c r="AI18" s="82">
        <f t="shared" si="1"/>
        <v>11</v>
      </c>
      <c r="AJ18" s="83">
        <f t="shared" si="0"/>
        <v>19</v>
      </c>
      <c r="AK18" s="84">
        <v>-2</v>
      </c>
      <c r="AL18" s="353"/>
      <c r="AM18" s="79"/>
    </row>
    <row r="19" spans="1:39" s="2" customFormat="1" ht="15.75" thickBot="1">
      <c r="A19" s="269">
        <v>8</v>
      </c>
      <c r="B19" s="182">
        <v>41647</v>
      </c>
      <c r="C19" s="183" t="s">
        <v>98</v>
      </c>
      <c r="D19" s="321" t="s">
        <v>103</v>
      </c>
      <c r="E19" s="341" t="s">
        <v>1</v>
      </c>
      <c r="F19" s="345" t="s">
        <v>3</v>
      </c>
      <c r="G19" s="335" t="s">
        <v>69</v>
      </c>
      <c r="H19" s="341" t="s">
        <v>1</v>
      </c>
      <c r="I19" s="341" t="s">
        <v>1</v>
      </c>
      <c r="J19" s="345" t="s">
        <v>3</v>
      </c>
      <c r="K19" s="335" t="s">
        <v>69</v>
      </c>
      <c r="L19" s="341" t="s">
        <v>1</v>
      </c>
      <c r="M19" s="341" t="s">
        <v>1</v>
      </c>
      <c r="N19" s="345" t="s">
        <v>3</v>
      </c>
      <c r="O19" s="335" t="s">
        <v>69</v>
      </c>
      <c r="P19" s="354"/>
      <c r="Q19" s="341" t="s">
        <v>1</v>
      </c>
      <c r="R19" s="345" t="s">
        <v>3</v>
      </c>
      <c r="S19" s="335" t="s">
        <v>69</v>
      </c>
      <c r="T19" s="341" t="s">
        <v>1</v>
      </c>
      <c r="U19" s="341" t="s">
        <v>1</v>
      </c>
      <c r="V19" s="345" t="s">
        <v>3</v>
      </c>
      <c r="W19" s="335" t="s">
        <v>69</v>
      </c>
      <c r="X19" s="341" t="s">
        <v>1</v>
      </c>
      <c r="Y19" s="341" t="s">
        <v>1</v>
      </c>
      <c r="Z19" s="345" t="s">
        <v>3</v>
      </c>
      <c r="AA19" s="335" t="s">
        <v>69</v>
      </c>
      <c r="AB19" s="341" t="s">
        <v>1</v>
      </c>
      <c r="AC19" s="341" t="s">
        <v>1</v>
      </c>
      <c r="AD19" s="345" t="s">
        <v>3</v>
      </c>
      <c r="AE19" s="335" t="s">
        <v>69</v>
      </c>
      <c r="AF19" s="341" t="s">
        <v>1</v>
      </c>
      <c r="AG19" s="341" t="s">
        <v>1</v>
      </c>
      <c r="AH19" s="345" t="s">
        <v>3</v>
      </c>
      <c r="AI19" s="82">
        <f t="shared" si="1"/>
        <v>14</v>
      </c>
      <c r="AJ19" s="83">
        <f>30-AI19</f>
        <v>16</v>
      </c>
      <c r="AK19" s="84">
        <v>-5</v>
      </c>
      <c r="AL19" s="353"/>
      <c r="AM19" s="79"/>
    </row>
    <row r="20" spans="1:39" s="2" customFormat="1" ht="15.75" thickBot="1">
      <c r="A20" s="269">
        <v>9</v>
      </c>
      <c r="B20" s="181">
        <v>5381</v>
      </c>
      <c r="C20" s="177" t="s">
        <v>98</v>
      </c>
      <c r="D20" s="184" t="s">
        <v>104</v>
      </c>
      <c r="E20" s="345" t="s">
        <v>3</v>
      </c>
      <c r="F20" s="335" t="s">
        <v>69</v>
      </c>
      <c r="G20" s="341" t="s">
        <v>1</v>
      </c>
      <c r="H20" s="341" t="s">
        <v>1</v>
      </c>
      <c r="I20" s="345" t="s">
        <v>3</v>
      </c>
      <c r="J20" s="335" t="s">
        <v>69</v>
      </c>
      <c r="K20" s="341" t="s">
        <v>1</v>
      </c>
      <c r="L20" s="341" t="s">
        <v>1</v>
      </c>
      <c r="M20" s="345" t="s">
        <v>3</v>
      </c>
      <c r="N20" s="335" t="s">
        <v>69</v>
      </c>
      <c r="O20" s="341" t="s">
        <v>1</v>
      </c>
      <c r="P20" s="341" t="s">
        <v>1</v>
      </c>
      <c r="Q20" s="345" t="s">
        <v>3</v>
      </c>
      <c r="R20" s="335" t="s">
        <v>69</v>
      </c>
      <c r="S20" s="341" t="s">
        <v>1</v>
      </c>
      <c r="T20" s="341" t="s">
        <v>1</v>
      </c>
      <c r="U20" s="345" t="s">
        <v>3</v>
      </c>
      <c r="V20" s="335" t="s">
        <v>69</v>
      </c>
      <c r="W20" s="341" t="s">
        <v>1</v>
      </c>
      <c r="X20" s="341" t="s">
        <v>1</v>
      </c>
      <c r="Y20" s="345" t="s">
        <v>3</v>
      </c>
      <c r="Z20" s="335" t="s">
        <v>69</v>
      </c>
      <c r="AA20" s="341" t="s">
        <v>1</v>
      </c>
      <c r="AB20" s="341" t="s">
        <v>1</v>
      </c>
      <c r="AC20" s="345" t="s">
        <v>3</v>
      </c>
      <c r="AD20" s="335" t="s">
        <v>69</v>
      </c>
      <c r="AE20" s="341" t="s">
        <v>1</v>
      </c>
      <c r="AF20" s="341" t="s">
        <v>1</v>
      </c>
      <c r="AG20" s="345" t="s">
        <v>3</v>
      </c>
      <c r="AH20" s="335" t="s">
        <v>69</v>
      </c>
      <c r="AI20" s="82">
        <f t="shared" si="1"/>
        <v>14</v>
      </c>
      <c r="AJ20" s="83">
        <f>30-AI20</f>
        <v>16</v>
      </c>
      <c r="AK20" s="84">
        <v>-5</v>
      </c>
      <c r="AL20" s="353"/>
      <c r="AM20" s="79"/>
    </row>
    <row r="21" spans="1:39" s="2" customFormat="1" ht="15.75" thickBot="1">
      <c r="A21" s="269">
        <v>10</v>
      </c>
      <c r="B21" s="181">
        <v>18739</v>
      </c>
      <c r="C21" s="177" t="s">
        <v>98</v>
      </c>
      <c r="D21" s="185" t="s">
        <v>105</v>
      </c>
      <c r="E21" s="335" t="s">
        <v>69</v>
      </c>
      <c r="F21" s="341" t="s">
        <v>1</v>
      </c>
      <c r="G21" s="341" t="s">
        <v>1</v>
      </c>
      <c r="H21" s="345" t="s">
        <v>3</v>
      </c>
      <c r="I21" s="335" t="s">
        <v>69</v>
      </c>
      <c r="J21" s="341" t="s">
        <v>1</v>
      </c>
      <c r="K21" s="341" t="s">
        <v>1</v>
      </c>
      <c r="L21" s="345" t="s">
        <v>3</v>
      </c>
      <c r="M21" s="335" t="s">
        <v>69</v>
      </c>
      <c r="N21" s="341" t="s">
        <v>1</v>
      </c>
      <c r="O21" s="341" t="s">
        <v>1</v>
      </c>
      <c r="P21" s="345" t="s">
        <v>3</v>
      </c>
      <c r="Q21" s="335" t="s">
        <v>69</v>
      </c>
      <c r="R21" s="341" t="s">
        <v>1</v>
      </c>
      <c r="S21" s="341" t="s">
        <v>1</v>
      </c>
      <c r="T21" s="345" t="s">
        <v>3</v>
      </c>
      <c r="U21" s="335" t="s">
        <v>69</v>
      </c>
      <c r="V21" s="341" t="s">
        <v>1</v>
      </c>
      <c r="W21" s="341" t="s">
        <v>1</v>
      </c>
      <c r="X21" s="345" t="s">
        <v>3</v>
      </c>
      <c r="Y21" s="335" t="s">
        <v>69</v>
      </c>
      <c r="Z21" s="341" t="s">
        <v>1</v>
      </c>
      <c r="AA21" s="341" t="s">
        <v>1</v>
      </c>
      <c r="AB21" s="345" t="s">
        <v>3</v>
      </c>
      <c r="AC21" s="335" t="s">
        <v>69</v>
      </c>
      <c r="AD21" s="341" t="s">
        <v>1</v>
      </c>
      <c r="AE21" s="341" t="s">
        <v>1</v>
      </c>
      <c r="AF21" s="345" t="s">
        <v>3</v>
      </c>
      <c r="AG21" s="335" t="s">
        <v>69</v>
      </c>
      <c r="AH21" s="341" t="s">
        <v>1</v>
      </c>
      <c r="AI21" s="82">
        <f t="shared" si="1"/>
        <v>15</v>
      </c>
      <c r="AJ21" s="83">
        <f>30-AI21</f>
        <v>15</v>
      </c>
      <c r="AK21" s="84">
        <v>-6</v>
      </c>
      <c r="AL21" s="353"/>
      <c r="AM21" s="79"/>
    </row>
    <row r="22" spans="1:39" s="2" customFormat="1" ht="15.75" thickBot="1">
      <c r="A22" s="269">
        <v>11</v>
      </c>
      <c r="B22" s="186">
        <v>32359</v>
      </c>
      <c r="C22" s="177" t="s">
        <v>98</v>
      </c>
      <c r="D22" s="187" t="s">
        <v>106</v>
      </c>
      <c r="E22" s="341" t="s">
        <v>1</v>
      </c>
      <c r="F22" s="341" t="s">
        <v>1</v>
      </c>
      <c r="G22" s="345" t="s">
        <v>3</v>
      </c>
      <c r="H22" s="335" t="s">
        <v>69</v>
      </c>
      <c r="I22" s="341" t="s">
        <v>1</v>
      </c>
      <c r="J22" s="341" t="s">
        <v>1</v>
      </c>
      <c r="K22" s="345" t="s">
        <v>3</v>
      </c>
      <c r="L22" s="339" t="s">
        <v>110</v>
      </c>
      <c r="M22" s="339" t="s">
        <v>110</v>
      </c>
      <c r="N22" s="339" t="s">
        <v>110</v>
      </c>
      <c r="O22" s="339" t="s">
        <v>110</v>
      </c>
      <c r="P22" s="339" t="s">
        <v>110</v>
      </c>
      <c r="Q22" s="339" t="s">
        <v>110</v>
      </c>
      <c r="R22" s="341" t="s">
        <v>1</v>
      </c>
      <c r="S22" s="341" t="s">
        <v>1</v>
      </c>
      <c r="T22" s="339" t="s">
        <v>110</v>
      </c>
      <c r="U22" s="339" t="s">
        <v>110</v>
      </c>
      <c r="V22" s="339" t="s">
        <v>110</v>
      </c>
      <c r="W22" s="339" t="s">
        <v>110</v>
      </c>
      <c r="X22" s="339" t="s">
        <v>110</v>
      </c>
      <c r="Y22" s="339" t="s">
        <v>110</v>
      </c>
      <c r="Z22" s="341" t="s">
        <v>1</v>
      </c>
      <c r="AA22" s="345" t="s">
        <v>3</v>
      </c>
      <c r="AB22" s="335" t="s">
        <v>69</v>
      </c>
      <c r="AC22" s="341" t="s">
        <v>1</v>
      </c>
      <c r="AD22" s="341" t="s">
        <v>1</v>
      </c>
      <c r="AE22" s="335" t="s">
        <v>69</v>
      </c>
      <c r="AF22" s="335" t="s">
        <v>69</v>
      </c>
      <c r="AG22" s="341" t="s">
        <v>1</v>
      </c>
      <c r="AH22" s="341" t="s">
        <v>1</v>
      </c>
      <c r="AI22" s="82">
        <f t="shared" si="1"/>
        <v>11</v>
      </c>
      <c r="AJ22" s="83">
        <f>30-AI22</f>
        <v>19</v>
      </c>
      <c r="AK22" s="84">
        <v>-2</v>
      </c>
      <c r="AL22" s="353"/>
      <c r="AM22" s="79"/>
    </row>
    <row r="23" spans="1:39" s="20" customFormat="1">
      <c r="A23" s="61"/>
      <c r="B23" s="276"/>
      <c r="C23" s="276"/>
      <c r="D23" s="95" t="s">
        <v>50</v>
      </c>
      <c r="E23" s="445"/>
      <c r="F23" s="445"/>
      <c r="G23" s="445"/>
      <c r="H23" s="445"/>
      <c r="I23" s="445"/>
      <c r="J23" s="445"/>
      <c r="K23" s="445"/>
      <c r="L23" s="355"/>
      <c r="M23" s="355"/>
      <c r="N23" s="355"/>
      <c r="O23" s="356"/>
      <c r="P23" s="356"/>
      <c r="Q23" s="356"/>
      <c r="R23" s="356"/>
      <c r="S23" s="356"/>
      <c r="T23" s="355"/>
      <c r="U23" s="355"/>
      <c r="V23" s="446"/>
      <c r="W23" s="446"/>
      <c r="X23" s="446"/>
      <c r="Y23" s="446"/>
      <c r="Z23" s="446"/>
      <c r="AA23" s="446"/>
      <c r="AB23" s="358"/>
      <c r="AC23" s="358"/>
      <c r="AD23" s="358"/>
      <c r="AE23" s="447"/>
      <c r="AF23" s="448"/>
      <c r="AG23" s="448"/>
      <c r="AH23" s="448"/>
      <c r="AI23" s="63"/>
      <c r="AJ23" s="93"/>
      <c r="AK23" s="93"/>
      <c r="AL23" s="67"/>
      <c r="AM23" s="67"/>
    </row>
    <row r="24" spans="1:39" s="20" customFormat="1">
      <c r="A24" s="98"/>
      <c r="B24" s="99"/>
      <c r="C24" s="99"/>
      <c r="D24" s="98"/>
      <c r="E24" s="449" t="s">
        <v>47</v>
      </c>
      <c r="F24" s="449"/>
      <c r="G24" s="449"/>
      <c r="H24" s="449"/>
      <c r="I24" s="449"/>
      <c r="J24" s="449"/>
      <c r="K24" s="449"/>
      <c r="L24" s="359"/>
      <c r="M24" s="359"/>
      <c r="N24" s="359"/>
      <c r="O24" s="449" t="s">
        <v>45</v>
      </c>
      <c r="P24" s="449"/>
      <c r="Q24" s="449"/>
      <c r="R24" s="449"/>
      <c r="S24" s="449"/>
      <c r="T24" s="359"/>
      <c r="U24" s="359"/>
      <c r="V24" s="450" t="s">
        <v>51</v>
      </c>
      <c r="W24" s="450"/>
      <c r="X24" s="450"/>
      <c r="Y24" s="450"/>
      <c r="Z24" s="450"/>
      <c r="AA24" s="450"/>
      <c r="AB24" s="359"/>
      <c r="AC24" s="359"/>
      <c r="AD24" s="359"/>
      <c r="AE24" s="449" t="s">
        <v>52</v>
      </c>
      <c r="AF24" s="449"/>
      <c r="AG24" s="449"/>
      <c r="AH24" s="449"/>
      <c r="AI24" s="98"/>
      <c r="AJ24" s="100"/>
      <c r="AK24" s="100"/>
      <c r="AL24" s="98"/>
      <c r="AM24" s="98"/>
    </row>
    <row r="25" spans="1:39" s="20" customFormat="1">
      <c r="A25" s="61"/>
      <c r="B25" s="101" t="s">
        <v>53</v>
      </c>
      <c r="C25" s="101"/>
      <c r="D25" s="62"/>
      <c r="E25" s="358"/>
      <c r="F25" s="358"/>
      <c r="G25" s="358"/>
      <c r="H25" s="358"/>
      <c r="I25" s="358"/>
      <c r="J25" s="358"/>
      <c r="K25" s="358"/>
      <c r="L25" s="358"/>
      <c r="M25" s="358"/>
      <c r="N25" s="358"/>
      <c r="O25" s="358"/>
      <c r="P25" s="358"/>
      <c r="Q25" s="358"/>
      <c r="R25" s="358"/>
      <c r="S25" s="358"/>
      <c r="T25" s="358"/>
      <c r="U25" s="358"/>
      <c r="V25" s="358"/>
      <c r="W25" s="358"/>
      <c r="X25" s="358"/>
      <c r="Y25" s="358"/>
      <c r="Z25" s="358"/>
      <c r="AA25" s="358"/>
      <c r="AB25" s="358"/>
      <c r="AC25" s="358"/>
      <c r="AD25" s="358"/>
      <c r="AE25" s="358"/>
      <c r="AF25" s="358"/>
      <c r="AG25" s="358"/>
      <c r="AH25" s="358"/>
      <c r="AI25" s="63"/>
      <c r="AJ25" s="93"/>
      <c r="AK25" s="93"/>
      <c r="AL25" s="67"/>
      <c r="AM25" s="67"/>
    </row>
    <row r="26" spans="1:39" s="20" customFormat="1" ht="24">
      <c r="A26" s="64"/>
      <c r="B26" s="102" t="s">
        <v>54</v>
      </c>
      <c r="C26" s="102"/>
      <c r="D26" s="103" t="s">
        <v>91</v>
      </c>
      <c r="E26" s="324">
        <v>1</v>
      </c>
      <c r="F26" s="104">
        <v>2</v>
      </c>
      <c r="G26" s="104">
        <v>3</v>
      </c>
      <c r="H26" s="104">
        <v>4</v>
      </c>
      <c r="I26" s="104">
        <v>5</v>
      </c>
      <c r="J26" s="104">
        <v>6</v>
      </c>
      <c r="K26" s="324">
        <v>7</v>
      </c>
      <c r="L26" s="324">
        <v>8</v>
      </c>
      <c r="M26" s="104">
        <v>9</v>
      </c>
      <c r="N26" s="104">
        <v>10</v>
      </c>
      <c r="O26" s="104">
        <v>11</v>
      </c>
      <c r="P26" s="104">
        <v>12</v>
      </c>
      <c r="Q26" s="104">
        <v>13</v>
      </c>
      <c r="R26" s="324">
        <v>14</v>
      </c>
      <c r="S26" s="324">
        <v>15</v>
      </c>
      <c r="T26" s="104">
        <v>16</v>
      </c>
      <c r="U26" s="104">
        <v>17</v>
      </c>
      <c r="V26" s="104">
        <v>18</v>
      </c>
      <c r="W26" s="104">
        <v>19</v>
      </c>
      <c r="X26" s="104">
        <v>20</v>
      </c>
      <c r="Y26" s="324">
        <v>21</v>
      </c>
      <c r="Z26" s="324">
        <v>22</v>
      </c>
      <c r="AA26" s="104">
        <v>23</v>
      </c>
      <c r="AB26" s="104">
        <v>24</v>
      </c>
      <c r="AC26" s="104">
        <v>25</v>
      </c>
      <c r="AD26" s="104">
        <v>26</v>
      </c>
      <c r="AE26" s="104">
        <v>27</v>
      </c>
      <c r="AF26" s="324">
        <v>28</v>
      </c>
      <c r="AG26" s="324">
        <v>29</v>
      </c>
      <c r="AH26" s="324">
        <v>30</v>
      </c>
      <c r="AI26" s="67"/>
      <c r="AJ26" s="67"/>
      <c r="AK26" s="67"/>
      <c r="AL26" s="68"/>
      <c r="AM26" s="68"/>
    </row>
    <row r="27" spans="1:39">
      <c r="A27" s="105"/>
      <c r="B27" s="106" t="s">
        <v>2</v>
      </c>
      <c r="C27" s="106"/>
      <c r="D27" s="107" t="s">
        <v>71</v>
      </c>
      <c r="E27" s="108">
        <v>3</v>
      </c>
      <c r="F27" s="108">
        <v>4</v>
      </c>
      <c r="G27" s="108">
        <v>5</v>
      </c>
      <c r="H27" s="108">
        <v>6</v>
      </c>
      <c r="I27" s="108">
        <v>6</v>
      </c>
      <c r="J27" s="108">
        <v>5</v>
      </c>
      <c r="K27" s="108">
        <v>4</v>
      </c>
      <c r="L27" s="108">
        <v>1</v>
      </c>
      <c r="M27" s="108">
        <v>4</v>
      </c>
      <c r="N27" s="108">
        <v>7</v>
      </c>
      <c r="O27" s="108">
        <v>5</v>
      </c>
      <c r="P27" s="108">
        <v>4</v>
      </c>
      <c r="Q27" s="108">
        <v>6</v>
      </c>
      <c r="R27" s="108">
        <v>3</v>
      </c>
      <c r="S27" s="108">
        <v>3</v>
      </c>
      <c r="T27" s="108">
        <v>3</v>
      </c>
      <c r="U27" s="108">
        <v>5</v>
      </c>
      <c r="V27" s="108">
        <v>5</v>
      </c>
      <c r="W27" s="108">
        <v>6</v>
      </c>
      <c r="X27" s="108">
        <v>6</v>
      </c>
      <c r="Y27" s="108">
        <v>4</v>
      </c>
      <c r="Z27" s="108">
        <v>1</v>
      </c>
      <c r="AA27" s="108">
        <v>6</v>
      </c>
      <c r="AB27" s="108">
        <v>5</v>
      </c>
      <c r="AC27" s="108">
        <v>7</v>
      </c>
      <c r="AD27" s="108">
        <v>6</v>
      </c>
      <c r="AE27" s="108">
        <v>3</v>
      </c>
      <c r="AF27" s="108">
        <v>4</v>
      </c>
      <c r="AG27" s="108">
        <v>4</v>
      </c>
      <c r="AH27" s="108">
        <v>6</v>
      </c>
      <c r="AI27" s="109"/>
      <c r="AJ27" s="109"/>
      <c r="AK27" s="109"/>
      <c r="AL27" s="71" t="s">
        <v>72</v>
      </c>
      <c r="AM27" s="71"/>
    </row>
    <row r="28" spans="1:39">
      <c r="A28" s="105"/>
      <c r="B28" s="106" t="s">
        <v>81</v>
      </c>
      <c r="C28" s="106"/>
      <c r="D28" s="107" t="s">
        <v>82</v>
      </c>
      <c r="E28" s="108">
        <v>0</v>
      </c>
      <c r="F28" s="108">
        <v>0</v>
      </c>
      <c r="G28" s="108">
        <v>0</v>
      </c>
      <c r="H28" s="108">
        <v>0</v>
      </c>
      <c r="I28" s="108">
        <v>0</v>
      </c>
      <c r="J28" s="108">
        <v>0</v>
      </c>
      <c r="K28" s="108">
        <v>0</v>
      </c>
      <c r="L28" s="108">
        <v>0</v>
      </c>
      <c r="M28" s="108">
        <v>0</v>
      </c>
      <c r="N28" s="108">
        <v>0</v>
      </c>
      <c r="O28" s="108">
        <v>0</v>
      </c>
      <c r="P28" s="108">
        <v>0</v>
      </c>
      <c r="Q28" s="108">
        <v>0</v>
      </c>
      <c r="R28" s="108">
        <v>0</v>
      </c>
      <c r="S28" s="108">
        <v>0</v>
      </c>
      <c r="T28" s="108">
        <v>0</v>
      </c>
      <c r="U28" s="108">
        <v>0</v>
      </c>
      <c r="V28" s="108">
        <v>0</v>
      </c>
      <c r="W28" s="108">
        <v>0</v>
      </c>
      <c r="X28" s="108">
        <v>0</v>
      </c>
      <c r="Y28" s="108">
        <v>0</v>
      </c>
      <c r="Z28" s="108">
        <v>0</v>
      </c>
      <c r="AA28" s="108">
        <v>0</v>
      </c>
      <c r="AB28" s="108">
        <v>0</v>
      </c>
      <c r="AC28" s="108">
        <v>0</v>
      </c>
      <c r="AD28" s="108">
        <v>0</v>
      </c>
      <c r="AE28" s="108">
        <v>0</v>
      </c>
      <c r="AF28" s="108">
        <v>0</v>
      </c>
      <c r="AG28" s="108">
        <v>0</v>
      </c>
      <c r="AH28" s="108">
        <v>0</v>
      </c>
      <c r="AI28" s="109"/>
      <c r="AJ28" s="109"/>
      <c r="AK28" s="109"/>
      <c r="AL28" s="71"/>
      <c r="AM28" s="71"/>
    </row>
    <row r="29" spans="1:39">
      <c r="A29" s="105"/>
      <c r="B29" s="106" t="s">
        <v>3</v>
      </c>
      <c r="C29" s="106"/>
      <c r="D29" s="107" t="s">
        <v>73</v>
      </c>
      <c r="E29" s="108">
        <v>1</v>
      </c>
      <c r="F29" s="108">
        <v>1</v>
      </c>
      <c r="G29" s="108">
        <v>1</v>
      </c>
      <c r="H29" s="108">
        <v>1</v>
      </c>
      <c r="I29" s="108">
        <v>1</v>
      </c>
      <c r="J29" s="108">
        <v>1</v>
      </c>
      <c r="K29" s="108">
        <v>1</v>
      </c>
      <c r="L29" s="108">
        <v>1</v>
      </c>
      <c r="M29" s="108">
        <v>1</v>
      </c>
      <c r="N29" s="108">
        <v>1</v>
      </c>
      <c r="O29" s="108">
        <v>0</v>
      </c>
      <c r="P29" s="108">
        <v>1</v>
      </c>
      <c r="Q29" s="108">
        <v>1</v>
      </c>
      <c r="R29" s="108">
        <v>1</v>
      </c>
      <c r="S29" s="108">
        <v>0</v>
      </c>
      <c r="T29" s="108">
        <v>1</v>
      </c>
      <c r="U29" s="108">
        <v>1</v>
      </c>
      <c r="V29" s="108">
        <v>1</v>
      </c>
      <c r="W29" s="108">
        <v>0</v>
      </c>
      <c r="X29" s="108">
        <v>1</v>
      </c>
      <c r="Y29" s="108">
        <v>1</v>
      </c>
      <c r="Z29" s="108">
        <v>1</v>
      </c>
      <c r="AA29" s="108">
        <v>1</v>
      </c>
      <c r="AB29" s="108">
        <v>2</v>
      </c>
      <c r="AC29" s="108">
        <v>1</v>
      </c>
      <c r="AD29" s="108">
        <v>1</v>
      </c>
      <c r="AE29" s="108">
        <v>0</v>
      </c>
      <c r="AF29" s="108">
        <v>1</v>
      </c>
      <c r="AG29" s="108">
        <v>1</v>
      </c>
      <c r="AH29" s="108">
        <v>1</v>
      </c>
      <c r="AI29" s="109"/>
      <c r="AJ29" s="109"/>
      <c r="AK29" s="109"/>
      <c r="AL29" s="71"/>
      <c r="AM29" s="71"/>
    </row>
    <row r="30" spans="1:39" s="36" customFormat="1">
      <c r="A30" s="105"/>
      <c r="B30" s="106" t="s">
        <v>68</v>
      </c>
      <c r="C30" s="106"/>
      <c r="D30" s="107" t="s">
        <v>74</v>
      </c>
      <c r="E30" s="108">
        <v>0</v>
      </c>
      <c r="F30" s="108">
        <v>0</v>
      </c>
      <c r="G30" s="108">
        <v>0</v>
      </c>
      <c r="H30" s="108">
        <v>0</v>
      </c>
      <c r="I30" s="108">
        <v>0</v>
      </c>
      <c r="J30" s="108">
        <v>0</v>
      </c>
      <c r="K30" s="108">
        <v>0</v>
      </c>
      <c r="L30" s="108">
        <v>0</v>
      </c>
      <c r="M30" s="108">
        <v>0</v>
      </c>
      <c r="N30" s="108">
        <v>0</v>
      </c>
      <c r="O30" s="108">
        <v>0</v>
      </c>
      <c r="P30" s="108">
        <v>0</v>
      </c>
      <c r="Q30" s="108">
        <v>0</v>
      </c>
      <c r="R30" s="108">
        <v>0</v>
      </c>
      <c r="S30" s="108">
        <v>0</v>
      </c>
      <c r="T30" s="108">
        <v>0</v>
      </c>
      <c r="U30" s="108">
        <v>0</v>
      </c>
      <c r="V30" s="108">
        <v>0</v>
      </c>
      <c r="W30" s="108">
        <v>0</v>
      </c>
      <c r="X30" s="108">
        <v>0</v>
      </c>
      <c r="Y30" s="108">
        <v>0</v>
      </c>
      <c r="Z30" s="108">
        <v>0</v>
      </c>
      <c r="AA30" s="108">
        <v>0</v>
      </c>
      <c r="AB30" s="108">
        <v>0</v>
      </c>
      <c r="AC30" s="108">
        <v>0</v>
      </c>
      <c r="AD30" s="108">
        <v>0</v>
      </c>
      <c r="AE30" s="108">
        <v>0</v>
      </c>
      <c r="AF30" s="108">
        <v>0</v>
      </c>
      <c r="AG30" s="108">
        <v>0</v>
      </c>
      <c r="AH30" s="108">
        <v>0</v>
      </c>
      <c r="AI30" s="109"/>
      <c r="AJ30" s="109"/>
      <c r="AK30" s="109"/>
      <c r="AL30" s="71"/>
      <c r="AM30" s="71"/>
    </row>
    <row r="31" spans="1:39">
      <c r="A31" s="105"/>
      <c r="B31" s="110" t="s">
        <v>69</v>
      </c>
      <c r="C31" s="110"/>
      <c r="D31" s="107" t="s">
        <v>75</v>
      </c>
      <c r="E31" s="108">
        <v>1</v>
      </c>
      <c r="F31" s="108">
        <v>1</v>
      </c>
      <c r="G31" s="108">
        <v>1</v>
      </c>
      <c r="H31" s="108">
        <v>1</v>
      </c>
      <c r="I31" s="108">
        <v>1</v>
      </c>
      <c r="J31" s="108">
        <v>1</v>
      </c>
      <c r="K31" s="108">
        <v>1</v>
      </c>
      <c r="L31" s="108">
        <v>2</v>
      </c>
      <c r="M31" s="108">
        <v>1</v>
      </c>
      <c r="N31" s="108">
        <v>1</v>
      </c>
      <c r="O31" s="108">
        <v>1</v>
      </c>
      <c r="P31" s="108">
        <v>1</v>
      </c>
      <c r="Q31" s="108">
        <v>1</v>
      </c>
      <c r="R31" s="108">
        <v>1</v>
      </c>
      <c r="S31" s="108">
        <v>2</v>
      </c>
      <c r="T31" s="108">
        <v>1</v>
      </c>
      <c r="U31" s="108">
        <v>1</v>
      </c>
      <c r="V31" s="108">
        <v>1</v>
      </c>
      <c r="W31" s="108">
        <v>1</v>
      </c>
      <c r="X31" s="108">
        <v>1</v>
      </c>
      <c r="Y31" s="108">
        <v>1</v>
      </c>
      <c r="Z31" s="108">
        <v>1</v>
      </c>
      <c r="AA31" s="108">
        <v>1</v>
      </c>
      <c r="AB31" s="108">
        <v>1</v>
      </c>
      <c r="AC31" s="108">
        <v>1</v>
      </c>
      <c r="AD31" s="108">
        <v>1</v>
      </c>
      <c r="AE31" s="108">
        <v>2</v>
      </c>
      <c r="AF31" s="108">
        <v>1</v>
      </c>
      <c r="AG31" s="108">
        <v>1</v>
      </c>
      <c r="AH31" s="108">
        <v>1</v>
      </c>
      <c r="AI31" s="109"/>
      <c r="AJ31" s="109"/>
      <c r="AK31" s="109"/>
      <c r="AL31" s="71"/>
      <c r="AM31" s="71"/>
    </row>
    <row r="32" spans="1:39">
      <c r="A32" s="105"/>
      <c r="B32" s="110" t="s">
        <v>83</v>
      </c>
      <c r="C32" s="110"/>
      <c r="D32" s="107" t="s">
        <v>84</v>
      </c>
      <c r="E32" s="108">
        <v>0</v>
      </c>
      <c r="F32" s="108">
        <v>0</v>
      </c>
      <c r="G32" s="108">
        <v>0</v>
      </c>
      <c r="H32" s="108">
        <v>0</v>
      </c>
      <c r="I32" s="108">
        <v>0</v>
      </c>
      <c r="J32" s="108">
        <v>0</v>
      </c>
      <c r="K32" s="108">
        <v>0</v>
      </c>
      <c r="L32" s="108">
        <v>0</v>
      </c>
      <c r="M32" s="108">
        <v>0</v>
      </c>
      <c r="N32" s="108">
        <v>0</v>
      </c>
      <c r="O32" s="108">
        <v>0</v>
      </c>
      <c r="P32" s="108">
        <v>0</v>
      </c>
      <c r="Q32" s="108">
        <v>0</v>
      </c>
      <c r="R32" s="108">
        <v>0</v>
      </c>
      <c r="S32" s="108">
        <v>0</v>
      </c>
      <c r="T32" s="108">
        <v>0</v>
      </c>
      <c r="U32" s="108">
        <v>0</v>
      </c>
      <c r="V32" s="108">
        <v>0</v>
      </c>
      <c r="W32" s="108">
        <v>0</v>
      </c>
      <c r="X32" s="108">
        <v>0</v>
      </c>
      <c r="Y32" s="108">
        <v>0</v>
      </c>
      <c r="Z32" s="108">
        <v>0</v>
      </c>
      <c r="AA32" s="108">
        <v>0</v>
      </c>
      <c r="AB32" s="108">
        <v>0</v>
      </c>
      <c r="AC32" s="108">
        <v>0</v>
      </c>
      <c r="AD32" s="108">
        <v>0</v>
      </c>
      <c r="AE32" s="108">
        <v>0</v>
      </c>
      <c r="AF32" s="108">
        <v>0</v>
      </c>
      <c r="AG32" s="108">
        <v>0</v>
      </c>
      <c r="AH32" s="108">
        <v>0</v>
      </c>
      <c r="AI32" s="109"/>
      <c r="AJ32" s="109"/>
      <c r="AK32" s="109"/>
      <c r="AL32" s="71"/>
      <c r="AM32" s="71"/>
    </row>
    <row r="33" spans="1:41">
      <c r="A33" s="105"/>
      <c r="B33" s="106" t="s">
        <v>65</v>
      </c>
      <c r="C33" s="106"/>
      <c r="D33" s="111" t="s">
        <v>76</v>
      </c>
      <c r="E33" s="108">
        <v>5</v>
      </c>
      <c r="F33" s="108">
        <v>5</v>
      </c>
      <c r="G33" s="108">
        <v>4</v>
      </c>
      <c r="H33" s="108">
        <v>3</v>
      </c>
      <c r="I33" s="108">
        <v>3</v>
      </c>
      <c r="J33" s="108">
        <v>4</v>
      </c>
      <c r="K33" s="108">
        <v>5</v>
      </c>
      <c r="L33" s="108">
        <v>6</v>
      </c>
      <c r="M33" s="108">
        <v>4</v>
      </c>
      <c r="N33" s="108">
        <v>1</v>
      </c>
      <c r="O33" s="108">
        <v>4</v>
      </c>
      <c r="P33" s="108">
        <v>3</v>
      </c>
      <c r="Q33" s="108">
        <v>2</v>
      </c>
      <c r="R33" s="108">
        <v>6</v>
      </c>
      <c r="S33" s="108">
        <v>6</v>
      </c>
      <c r="T33" s="108">
        <v>5</v>
      </c>
      <c r="U33" s="108">
        <v>3</v>
      </c>
      <c r="V33" s="108">
        <v>3</v>
      </c>
      <c r="W33" s="108">
        <v>3</v>
      </c>
      <c r="X33" s="108">
        <v>2</v>
      </c>
      <c r="Y33" s="108">
        <v>4</v>
      </c>
      <c r="Z33" s="108">
        <v>8</v>
      </c>
      <c r="AA33" s="108">
        <v>3</v>
      </c>
      <c r="AB33" s="108">
        <v>3</v>
      </c>
      <c r="AC33" s="108">
        <v>2</v>
      </c>
      <c r="AD33" s="108">
        <v>3</v>
      </c>
      <c r="AE33" s="108">
        <v>6</v>
      </c>
      <c r="AF33" s="108">
        <v>5</v>
      </c>
      <c r="AG33" s="108">
        <v>5</v>
      </c>
      <c r="AH33" s="108">
        <v>3</v>
      </c>
      <c r="AI33" s="109"/>
      <c r="AJ33" s="109"/>
      <c r="AK33" s="109"/>
      <c r="AL33" s="71"/>
      <c r="AM33" s="71"/>
    </row>
    <row r="34" spans="1:41">
      <c r="A34" s="105"/>
      <c r="B34" s="106" t="s">
        <v>64</v>
      </c>
      <c r="C34" s="106"/>
      <c r="D34" s="112" t="s">
        <v>66</v>
      </c>
      <c r="E34" s="108">
        <v>0</v>
      </c>
      <c r="F34" s="108">
        <v>0</v>
      </c>
      <c r="G34" s="108">
        <v>0</v>
      </c>
      <c r="H34" s="108">
        <v>0</v>
      </c>
      <c r="I34" s="108">
        <v>0</v>
      </c>
      <c r="J34" s="108">
        <v>0</v>
      </c>
      <c r="K34" s="108">
        <v>0</v>
      </c>
      <c r="L34" s="108">
        <v>1</v>
      </c>
      <c r="M34" s="108">
        <v>1</v>
      </c>
      <c r="N34" s="108">
        <v>1</v>
      </c>
      <c r="O34" s="108">
        <v>1</v>
      </c>
      <c r="P34" s="108">
        <v>1</v>
      </c>
      <c r="Q34" s="108">
        <v>1</v>
      </c>
      <c r="R34" s="108">
        <v>0</v>
      </c>
      <c r="S34" s="108">
        <v>0</v>
      </c>
      <c r="T34" s="108">
        <v>1</v>
      </c>
      <c r="U34" s="108">
        <v>1</v>
      </c>
      <c r="V34" s="108">
        <v>1</v>
      </c>
      <c r="W34" s="108">
        <v>1</v>
      </c>
      <c r="X34" s="108">
        <v>1</v>
      </c>
      <c r="Y34" s="108">
        <v>1</v>
      </c>
      <c r="Z34" s="108">
        <v>0</v>
      </c>
      <c r="AA34" s="108">
        <v>0</v>
      </c>
      <c r="AB34" s="108">
        <v>0</v>
      </c>
      <c r="AC34" s="108">
        <v>0</v>
      </c>
      <c r="AD34" s="108">
        <v>0</v>
      </c>
      <c r="AE34" s="108">
        <v>0</v>
      </c>
      <c r="AF34" s="108">
        <v>0</v>
      </c>
      <c r="AG34" s="108">
        <v>0</v>
      </c>
      <c r="AH34" s="108">
        <v>0</v>
      </c>
      <c r="AI34" s="71"/>
      <c r="AJ34" s="71"/>
      <c r="AK34" s="71"/>
      <c r="AL34" s="71"/>
      <c r="AM34" s="71"/>
      <c r="AO34" s="365"/>
    </row>
    <row r="35" spans="1:41">
      <c r="A35" s="71"/>
      <c r="B35" s="106" t="s">
        <v>29</v>
      </c>
      <c r="C35" s="106"/>
      <c r="D35" s="113" t="s">
        <v>77</v>
      </c>
      <c r="E35" s="108">
        <v>1</v>
      </c>
      <c r="F35" s="108">
        <v>0</v>
      </c>
      <c r="G35" s="108">
        <v>0</v>
      </c>
      <c r="H35" s="108">
        <v>0</v>
      </c>
      <c r="I35" s="108">
        <v>0</v>
      </c>
      <c r="J35" s="108">
        <v>0</v>
      </c>
      <c r="K35" s="108">
        <v>0</v>
      </c>
      <c r="L35" s="108">
        <v>0</v>
      </c>
      <c r="M35" s="108">
        <v>0</v>
      </c>
      <c r="N35" s="108">
        <v>0</v>
      </c>
      <c r="O35" s="108">
        <v>0</v>
      </c>
      <c r="P35" s="108">
        <v>0</v>
      </c>
      <c r="Q35" s="108">
        <v>0</v>
      </c>
      <c r="R35" s="108">
        <v>0</v>
      </c>
      <c r="S35" s="108">
        <v>0</v>
      </c>
      <c r="T35" s="108">
        <v>0</v>
      </c>
      <c r="U35" s="108">
        <v>0</v>
      </c>
      <c r="V35" s="108">
        <v>0</v>
      </c>
      <c r="W35" s="108">
        <v>0</v>
      </c>
      <c r="X35" s="108">
        <v>0</v>
      </c>
      <c r="Y35" s="108">
        <v>0</v>
      </c>
      <c r="Z35" s="108">
        <v>0</v>
      </c>
      <c r="AA35" s="108">
        <v>0</v>
      </c>
      <c r="AB35" s="108">
        <v>0</v>
      </c>
      <c r="AC35" s="108">
        <v>0</v>
      </c>
      <c r="AD35" s="108">
        <v>0</v>
      </c>
      <c r="AE35" s="108">
        <v>0</v>
      </c>
      <c r="AF35" s="108">
        <v>0</v>
      </c>
      <c r="AG35" s="108">
        <v>0</v>
      </c>
      <c r="AH35" s="108">
        <v>0</v>
      </c>
      <c r="AI35" s="71"/>
      <c r="AJ35" s="71"/>
      <c r="AK35" s="71"/>
      <c r="AL35" s="71"/>
      <c r="AM35" s="71"/>
    </row>
    <row r="36" spans="1:41">
      <c r="A36" s="71"/>
      <c r="B36" s="392" t="s">
        <v>78</v>
      </c>
      <c r="C36" s="393"/>
      <c r="D36" s="393"/>
      <c r="E36" s="114">
        <v>5</v>
      </c>
      <c r="F36" s="114">
        <v>5</v>
      </c>
      <c r="G36" s="114">
        <v>4</v>
      </c>
      <c r="H36" s="114">
        <v>3</v>
      </c>
      <c r="I36" s="114">
        <v>3</v>
      </c>
      <c r="J36" s="114">
        <v>4</v>
      </c>
      <c r="K36" s="114">
        <v>5</v>
      </c>
      <c r="L36" s="114">
        <v>7</v>
      </c>
      <c r="M36" s="114">
        <v>5</v>
      </c>
      <c r="N36" s="114">
        <v>2</v>
      </c>
      <c r="O36" s="114">
        <v>5</v>
      </c>
      <c r="P36" s="114">
        <v>4</v>
      </c>
      <c r="Q36" s="114">
        <v>3</v>
      </c>
      <c r="R36" s="114">
        <v>6</v>
      </c>
      <c r="S36" s="114">
        <v>6</v>
      </c>
      <c r="T36" s="114">
        <v>6</v>
      </c>
      <c r="U36" s="114">
        <v>4</v>
      </c>
      <c r="V36" s="114">
        <v>4</v>
      </c>
      <c r="W36" s="114">
        <v>4</v>
      </c>
      <c r="X36" s="114">
        <v>3</v>
      </c>
      <c r="Y36" s="114">
        <v>5</v>
      </c>
      <c r="Z36" s="114">
        <v>8</v>
      </c>
      <c r="AA36" s="114">
        <v>3</v>
      </c>
      <c r="AB36" s="114">
        <v>3</v>
      </c>
      <c r="AC36" s="114">
        <v>2</v>
      </c>
      <c r="AD36" s="114">
        <v>3</v>
      </c>
      <c r="AE36" s="114">
        <v>6</v>
      </c>
      <c r="AF36" s="114">
        <v>5</v>
      </c>
      <c r="AG36" s="114">
        <v>5</v>
      </c>
      <c r="AH36" s="114">
        <v>3</v>
      </c>
      <c r="AI36" s="71"/>
      <c r="AJ36" s="71"/>
      <c r="AK36" s="71"/>
      <c r="AL36" s="71"/>
      <c r="AM36" s="71"/>
    </row>
    <row r="37" spans="1:41">
      <c r="A37" s="71"/>
      <c r="B37" s="441" t="s">
        <v>79</v>
      </c>
      <c r="C37" s="442"/>
      <c r="D37" s="442"/>
      <c r="E37" s="328">
        <v>5</v>
      </c>
      <c r="F37" s="328">
        <v>6</v>
      </c>
      <c r="G37" s="328">
        <v>7</v>
      </c>
      <c r="H37" s="328">
        <v>8</v>
      </c>
      <c r="I37" s="328">
        <v>8</v>
      </c>
      <c r="J37" s="328">
        <v>7</v>
      </c>
      <c r="K37" s="328">
        <v>6</v>
      </c>
      <c r="L37" s="328">
        <v>4</v>
      </c>
      <c r="M37" s="328">
        <v>6</v>
      </c>
      <c r="N37" s="328">
        <v>9</v>
      </c>
      <c r="O37" s="328">
        <v>6</v>
      </c>
      <c r="P37" s="328">
        <v>6</v>
      </c>
      <c r="Q37" s="328">
        <v>8</v>
      </c>
      <c r="R37" s="328">
        <v>5</v>
      </c>
      <c r="S37" s="328">
        <v>5</v>
      </c>
      <c r="T37" s="328">
        <v>5</v>
      </c>
      <c r="U37" s="328">
        <v>7</v>
      </c>
      <c r="V37" s="328">
        <v>7</v>
      </c>
      <c r="W37" s="328">
        <v>7</v>
      </c>
      <c r="X37" s="328">
        <v>8</v>
      </c>
      <c r="Y37" s="328">
        <v>6</v>
      </c>
      <c r="Z37" s="328">
        <v>3</v>
      </c>
      <c r="AA37" s="328">
        <v>8</v>
      </c>
      <c r="AB37" s="328">
        <v>8</v>
      </c>
      <c r="AC37" s="328">
        <v>9</v>
      </c>
      <c r="AD37" s="328">
        <v>8</v>
      </c>
      <c r="AE37" s="328">
        <v>5</v>
      </c>
      <c r="AF37" s="328">
        <v>6</v>
      </c>
      <c r="AG37" s="328">
        <v>6</v>
      </c>
      <c r="AH37" s="328">
        <v>8</v>
      </c>
      <c r="AI37" s="71"/>
      <c r="AJ37" s="71"/>
      <c r="AK37" s="71"/>
      <c r="AL37" s="71"/>
      <c r="AM37" s="71"/>
    </row>
    <row r="38" spans="1:41" ht="24.75" thickBot="1">
      <c r="A38" s="71"/>
      <c r="B38" s="396" t="s">
        <v>67</v>
      </c>
      <c r="C38" s="396"/>
      <c r="D38" s="397"/>
      <c r="E38" s="397"/>
      <c r="F38" s="397"/>
      <c r="G38" s="397"/>
      <c r="H38" s="397"/>
      <c r="I38" s="397"/>
      <c r="J38" s="397"/>
      <c r="K38" s="398"/>
      <c r="L38" s="399"/>
      <c r="M38" s="400"/>
      <c r="N38" s="400"/>
      <c r="O38" s="400"/>
      <c r="P38" s="400"/>
      <c r="Q38" s="40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</row>
    <row r="39" spans="1:41" ht="13.5" thickTop="1"/>
    <row r="40" spans="1:41" ht="13.5" thickBot="1">
      <c r="D40" t="s">
        <v>87</v>
      </c>
    </row>
    <row r="41" spans="1:41">
      <c r="D41" s="128" t="s">
        <v>86</v>
      </c>
      <c r="E41" s="391" t="s">
        <v>88</v>
      </c>
      <c r="F41" s="391"/>
      <c r="G41" s="391"/>
      <c r="H41" s="391"/>
      <c r="I41" s="391" t="s">
        <v>89</v>
      </c>
      <c r="J41" s="391"/>
      <c r="K41" s="391"/>
      <c r="L41" s="391"/>
      <c r="M41" s="391" t="s">
        <v>90</v>
      </c>
      <c r="N41" s="391"/>
      <c r="O41" s="391"/>
      <c r="P41" s="391"/>
    </row>
    <row r="42" spans="1:41">
      <c r="D42" s="129" t="s">
        <v>2</v>
      </c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1"/>
      <c r="P42" s="391"/>
    </row>
    <row r="43" spans="1:41">
      <c r="D43" s="129" t="s">
        <v>81</v>
      </c>
      <c r="E43" s="391"/>
      <c r="F43" s="391"/>
      <c r="G43" s="391"/>
      <c r="H43" s="391"/>
      <c r="I43" s="391"/>
      <c r="J43" s="391"/>
      <c r="K43" s="391"/>
      <c r="L43" s="391"/>
      <c r="M43" s="391"/>
      <c r="N43" s="391"/>
      <c r="O43" s="391"/>
      <c r="P43" s="391"/>
    </row>
    <row r="44" spans="1:41">
      <c r="D44" s="129" t="s">
        <v>3</v>
      </c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</row>
    <row r="45" spans="1:41">
      <c r="D45" s="129" t="s">
        <v>68</v>
      </c>
      <c r="E45" s="391"/>
      <c r="F45" s="391"/>
      <c r="G45" s="391"/>
      <c r="H45" s="391"/>
      <c r="I45" s="391"/>
      <c r="J45" s="391"/>
      <c r="K45" s="391"/>
      <c r="L45" s="391"/>
      <c r="M45" s="391"/>
      <c r="N45" s="391"/>
      <c r="O45" s="391"/>
      <c r="P45" s="391"/>
    </row>
    <row r="46" spans="1:41">
      <c r="D46" s="129" t="s">
        <v>69</v>
      </c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1"/>
      <c r="P46" s="391"/>
    </row>
    <row r="47" spans="1:41">
      <c r="D47" s="129" t="s">
        <v>83</v>
      </c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1"/>
      <c r="P47" s="391"/>
    </row>
    <row r="48" spans="1:41" ht="13.5" thickBot="1">
      <c r="D48" s="130" t="s">
        <v>29</v>
      </c>
      <c r="E48" s="391"/>
      <c r="F48" s="391"/>
      <c r="G48" s="391"/>
      <c r="H48" s="391"/>
      <c r="I48" s="391"/>
      <c r="J48" s="391"/>
      <c r="K48" s="391"/>
      <c r="L48" s="391"/>
      <c r="M48" s="391"/>
      <c r="N48" s="391"/>
      <c r="O48" s="391"/>
      <c r="P48" s="391"/>
    </row>
  </sheetData>
  <mergeCells count="50">
    <mergeCell ref="AH1:AL1"/>
    <mergeCell ref="AH2:AL2"/>
    <mergeCell ref="AH3:AL3"/>
    <mergeCell ref="D4:D6"/>
    <mergeCell ref="E4:AB6"/>
    <mergeCell ref="AH4:AL4"/>
    <mergeCell ref="AI5:AL5"/>
    <mergeCell ref="AH7:AL7"/>
    <mergeCell ref="A9:A10"/>
    <mergeCell ref="B9:B10"/>
    <mergeCell ref="C9:C10"/>
    <mergeCell ref="D9:D10"/>
    <mergeCell ref="E9:AH9"/>
    <mergeCell ref="AI9:AJ9"/>
    <mergeCell ref="AL9:AM9"/>
    <mergeCell ref="E23:K23"/>
    <mergeCell ref="V23:AA23"/>
    <mergeCell ref="AE23:AH23"/>
    <mergeCell ref="E24:K24"/>
    <mergeCell ref="O24:S24"/>
    <mergeCell ref="V24:AA24"/>
    <mergeCell ref="AE24:AH24"/>
    <mergeCell ref="B36:D36"/>
    <mergeCell ref="B37:D37"/>
    <mergeCell ref="B38:K38"/>
    <mergeCell ref="L38:Q38"/>
    <mergeCell ref="E41:H41"/>
    <mergeCell ref="I41:L41"/>
    <mergeCell ref="M41:P41"/>
    <mergeCell ref="E42:H42"/>
    <mergeCell ref="I42:L42"/>
    <mergeCell ref="M42:P42"/>
    <mergeCell ref="E43:H43"/>
    <mergeCell ref="I43:L43"/>
    <mergeCell ref="M43:P43"/>
    <mergeCell ref="E44:H44"/>
    <mergeCell ref="I44:L44"/>
    <mergeCell ref="M44:P44"/>
    <mergeCell ref="E45:H45"/>
    <mergeCell ref="I45:L45"/>
    <mergeCell ref="M45:P45"/>
    <mergeCell ref="E48:H48"/>
    <mergeCell ref="I48:L48"/>
    <mergeCell ref="M48:P48"/>
    <mergeCell ref="E46:H46"/>
    <mergeCell ref="I46:L46"/>
    <mergeCell ref="M46:P46"/>
    <mergeCell ref="E47:H47"/>
    <mergeCell ref="I47:L47"/>
    <mergeCell ref="M47:P47"/>
  </mergeCells>
  <conditionalFormatting sqref="E25:AH25 L24:N24 T24:U24 AB24:AD24 AF24 AH24:AI24 L23:AI23">
    <cfRule type="cellIs" dxfId="587" priority="311" stopIfTrue="1" operator="equal">
      <formula>"в"</formula>
    </cfRule>
    <cfRule type="cellIs" dxfId="586" priority="312" stopIfTrue="1" operator="equal">
      <formula>"от"</formula>
    </cfRule>
  </conditionalFormatting>
  <conditionalFormatting sqref="AK23:AK25">
    <cfRule type="cellIs" dxfId="585" priority="313" stopIfTrue="1" operator="greaterThan">
      <formula>0</formula>
    </cfRule>
    <cfRule type="cellIs" dxfId="584" priority="314" stopIfTrue="1" operator="lessThanOrEqual">
      <formula>0</formula>
    </cfRule>
  </conditionalFormatting>
  <conditionalFormatting sqref="E11:AH11">
    <cfRule type="cellIs" dxfId="583" priority="309" stopIfTrue="1" operator="equal">
      <formula>"в"</formula>
    </cfRule>
    <cfRule type="cellIs" dxfId="582" priority="310" stopIfTrue="1" operator="equal">
      <formula>"от"</formula>
    </cfRule>
  </conditionalFormatting>
  <conditionalFormatting sqref="L22:Q22 T22:Y22">
    <cfRule type="cellIs" dxfId="581" priority="307" stopIfTrue="1" operator="equal">
      <formula>"в"</formula>
    </cfRule>
    <cfRule type="cellIs" dxfId="580" priority="308" stopIfTrue="1" operator="equal">
      <formula>"от"</formula>
    </cfRule>
  </conditionalFormatting>
  <conditionalFormatting sqref="AC22:AD22">
    <cfRule type="cellIs" dxfId="579" priority="305" stopIfTrue="1" operator="equal">
      <formula>"в"</formula>
    </cfRule>
    <cfRule type="cellIs" dxfId="578" priority="306" stopIfTrue="1" operator="equal">
      <formula>"от"</formula>
    </cfRule>
  </conditionalFormatting>
  <conditionalFormatting sqref="AG22:AH22">
    <cfRule type="cellIs" dxfId="577" priority="303" stopIfTrue="1" operator="equal">
      <formula>"в"</formula>
    </cfRule>
    <cfRule type="cellIs" dxfId="576" priority="304" stopIfTrue="1" operator="equal">
      <formula>"от"</formula>
    </cfRule>
  </conditionalFormatting>
  <conditionalFormatting sqref="AB22">
    <cfRule type="cellIs" dxfId="575" priority="301" stopIfTrue="1" operator="equal">
      <formula>"в"</formula>
    </cfRule>
    <cfRule type="cellIs" dxfId="574" priority="302" stopIfTrue="1" operator="equal">
      <formula>"от"</formula>
    </cfRule>
  </conditionalFormatting>
  <conditionalFormatting sqref="AF22">
    <cfRule type="cellIs" dxfId="573" priority="299" stopIfTrue="1" operator="equal">
      <formula>"в"</formula>
    </cfRule>
    <cfRule type="cellIs" dxfId="572" priority="300" stopIfTrue="1" operator="equal">
      <formula>"от"</formula>
    </cfRule>
  </conditionalFormatting>
  <conditionalFormatting sqref="G20:H20">
    <cfRule type="cellIs" dxfId="571" priority="297" stopIfTrue="1" operator="equal">
      <formula>"в"</formula>
    </cfRule>
    <cfRule type="cellIs" dxfId="570" priority="298" stopIfTrue="1" operator="equal">
      <formula>"от"</formula>
    </cfRule>
  </conditionalFormatting>
  <conditionalFormatting sqref="K20:L20">
    <cfRule type="cellIs" dxfId="569" priority="295" stopIfTrue="1" operator="equal">
      <formula>"в"</formula>
    </cfRule>
    <cfRule type="cellIs" dxfId="568" priority="296" stopIfTrue="1" operator="equal">
      <formula>"от"</formula>
    </cfRule>
  </conditionalFormatting>
  <conditionalFormatting sqref="O20:P20">
    <cfRule type="cellIs" dxfId="567" priority="293" stopIfTrue="1" operator="equal">
      <formula>"в"</formula>
    </cfRule>
    <cfRule type="cellIs" dxfId="566" priority="294" stopIfTrue="1" operator="equal">
      <formula>"от"</formula>
    </cfRule>
  </conditionalFormatting>
  <conditionalFormatting sqref="S20:T20">
    <cfRule type="cellIs" dxfId="565" priority="291" stopIfTrue="1" operator="equal">
      <formula>"в"</formula>
    </cfRule>
    <cfRule type="cellIs" dxfId="564" priority="292" stopIfTrue="1" operator="equal">
      <formula>"от"</formula>
    </cfRule>
  </conditionalFormatting>
  <conditionalFormatting sqref="W20:X20">
    <cfRule type="cellIs" dxfId="563" priority="289" stopIfTrue="1" operator="equal">
      <formula>"в"</formula>
    </cfRule>
    <cfRule type="cellIs" dxfId="562" priority="290" stopIfTrue="1" operator="equal">
      <formula>"от"</formula>
    </cfRule>
  </conditionalFormatting>
  <conditionalFormatting sqref="F20">
    <cfRule type="cellIs" dxfId="561" priority="287" stopIfTrue="1" operator="equal">
      <formula>"в"</formula>
    </cfRule>
    <cfRule type="cellIs" dxfId="560" priority="288" stopIfTrue="1" operator="equal">
      <formula>"от"</formula>
    </cfRule>
  </conditionalFormatting>
  <conditionalFormatting sqref="J20">
    <cfRule type="cellIs" dxfId="559" priority="285" stopIfTrue="1" operator="equal">
      <formula>"в"</formula>
    </cfRule>
    <cfRule type="cellIs" dxfId="558" priority="286" stopIfTrue="1" operator="equal">
      <formula>"от"</formula>
    </cfRule>
  </conditionalFormatting>
  <conditionalFormatting sqref="N20">
    <cfRule type="cellIs" dxfId="557" priority="283" stopIfTrue="1" operator="equal">
      <formula>"в"</formula>
    </cfRule>
    <cfRule type="cellIs" dxfId="556" priority="284" stopIfTrue="1" operator="equal">
      <formula>"от"</formula>
    </cfRule>
  </conditionalFormatting>
  <conditionalFormatting sqref="R20">
    <cfRule type="cellIs" dxfId="555" priority="281" stopIfTrue="1" operator="equal">
      <formula>"в"</formula>
    </cfRule>
    <cfRule type="cellIs" dxfId="554" priority="282" stopIfTrue="1" operator="equal">
      <formula>"от"</formula>
    </cfRule>
  </conditionalFormatting>
  <conditionalFormatting sqref="V20">
    <cfRule type="cellIs" dxfId="553" priority="279" stopIfTrue="1" operator="equal">
      <formula>"в"</formula>
    </cfRule>
    <cfRule type="cellIs" dxfId="552" priority="280" stopIfTrue="1" operator="equal">
      <formula>"от"</formula>
    </cfRule>
  </conditionalFormatting>
  <conditionalFormatting sqref="F21:G21">
    <cfRule type="cellIs" dxfId="551" priority="277" stopIfTrue="1" operator="equal">
      <formula>"в"</formula>
    </cfRule>
    <cfRule type="cellIs" dxfId="550" priority="278" stopIfTrue="1" operator="equal">
      <formula>"от"</formula>
    </cfRule>
  </conditionalFormatting>
  <conditionalFormatting sqref="J21:K21">
    <cfRule type="cellIs" dxfId="549" priority="275" stopIfTrue="1" operator="equal">
      <formula>"в"</formula>
    </cfRule>
    <cfRule type="cellIs" dxfId="548" priority="276" stopIfTrue="1" operator="equal">
      <formula>"от"</formula>
    </cfRule>
  </conditionalFormatting>
  <conditionalFormatting sqref="N21:O21">
    <cfRule type="cellIs" dxfId="547" priority="273" stopIfTrue="1" operator="equal">
      <formula>"в"</formula>
    </cfRule>
    <cfRule type="cellIs" dxfId="546" priority="274" stopIfTrue="1" operator="equal">
      <formula>"от"</formula>
    </cfRule>
  </conditionalFormatting>
  <conditionalFormatting sqref="R21:S22">
    <cfRule type="cellIs" dxfId="545" priority="271" stopIfTrue="1" operator="equal">
      <formula>"в"</formula>
    </cfRule>
    <cfRule type="cellIs" dxfId="544" priority="272" stopIfTrue="1" operator="equal">
      <formula>"от"</formula>
    </cfRule>
  </conditionalFormatting>
  <conditionalFormatting sqref="V21:W21">
    <cfRule type="cellIs" dxfId="543" priority="269" stopIfTrue="1" operator="equal">
      <formula>"в"</formula>
    </cfRule>
    <cfRule type="cellIs" dxfId="542" priority="270" stopIfTrue="1" operator="equal">
      <formula>"от"</formula>
    </cfRule>
  </conditionalFormatting>
  <conditionalFormatting sqref="E21">
    <cfRule type="cellIs" dxfId="541" priority="267" stopIfTrue="1" operator="equal">
      <formula>"в"</formula>
    </cfRule>
    <cfRule type="cellIs" dxfId="540" priority="268" stopIfTrue="1" operator="equal">
      <formula>"от"</formula>
    </cfRule>
  </conditionalFormatting>
  <conditionalFormatting sqref="I21">
    <cfRule type="cellIs" dxfId="539" priority="265" stopIfTrue="1" operator="equal">
      <formula>"в"</formula>
    </cfRule>
    <cfRule type="cellIs" dxfId="538" priority="266" stopIfTrue="1" operator="equal">
      <formula>"от"</formula>
    </cfRule>
  </conditionalFormatting>
  <conditionalFormatting sqref="M21">
    <cfRule type="cellIs" dxfId="537" priority="263" stopIfTrue="1" operator="equal">
      <formula>"в"</formula>
    </cfRule>
    <cfRule type="cellIs" dxfId="536" priority="264" stopIfTrue="1" operator="equal">
      <formula>"от"</formula>
    </cfRule>
  </conditionalFormatting>
  <conditionalFormatting sqref="Q21">
    <cfRule type="cellIs" dxfId="535" priority="261" stopIfTrue="1" operator="equal">
      <formula>"в"</formula>
    </cfRule>
    <cfRule type="cellIs" dxfId="534" priority="262" stopIfTrue="1" operator="equal">
      <formula>"от"</formula>
    </cfRule>
  </conditionalFormatting>
  <conditionalFormatting sqref="U21">
    <cfRule type="cellIs" dxfId="533" priority="259" stopIfTrue="1" operator="equal">
      <formula>"в"</formula>
    </cfRule>
    <cfRule type="cellIs" dxfId="532" priority="260" stopIfTrue="1" operator="equal">
      <formula>"от"</formula>
    </cfRule>
  </conditionalFormatting>
  <conditionalFormatting sqref="Y21">
    <cfRule type="cellIs" dxfId="531" priority="257" stopIfTrue="1" operator="equal">
      <formula>"в"</formula>
    </cfRule>
    <cfRule type="cellIs" dxfId="530" priority="258" stopIfTrue="1" operator="equal">
      <formula>"от"</formula>
    </cfRule>
  </conditionalFormatting>
  <conditionalFormatting sqref="E19">
    <cfRule type="cellIs" dxfId="529" priority="255" stopIfTrue="1" operator="equal">
      <formula>"в"</formula>
    </cfRule>
    <cfRule type="cellIs" dxfId="528" priority="256" stopIfTrue="1" operator="equal">
      <formula>"от"</formula>
    </cfRule>
  </conditionalFormatting>
  <conditionalFormatting sqref="I19">
    <cfRule type="cellIs" dxfId="527" priority="253" stopIfTrue="1" operator="equal">
      <formula>"в"</formula>
    </cfRule>
    <cfRule type="cellIs" dxfId="526" priority="254" stopIfTrue="1" operator="equal">
      <formula>"от"</formula>
    </cfRule>
  </conditionalFormatting>
  <conditionalFormatting sqref="H19">
    <cfRule type="cellIs" dxfId="525" priority="251" stopIfTrue="1" operator="equal">
      <formula>"в"</formula>
    </cfRule>
    <cfRule type="cellIs" dxfId="524" priority="252" stopIfTrue="1" operator="equal">
      <formula>"от"</formula>
    </cfRule>
  </conditionalFormatting>
  <conditionalFormatting sqref="M19">
    <cfRule type="cellIs" dxfId="523" priority="249" stopIfTrue="1" operator="equal">
      <formula>"в"</formula>
    </cfRule>
    <cfRule type="cellIs" dxfId="522" priority="250" stopIfTrue="1" operator="equal">
      <formula>"от"</formula>
    </cfRule>
  </conditionalFormatting>
  <conditionalFormatting sqref="L19">
    <cfRule type="cellIs" dxfId="521" priority="247" stopIfTrue="1" operator="equal">
      <formula>"в"</formula>
    </cfRule>
    <cfRule type="cellIs" dxfId="520" priority="248" stopIfTrue="1" operator="equal">
      <formula>"от"</formula>
    </cfRule>
  </conditionalFormatting>
  <conditionalFormatting sqref="Q19">
    <cfRule type="cellIs" dxfId="519" priority="245" stopIfTrue="1" operator="equal">
      <formula>"в"</formula>
    </cfRule>
    <cfRule type="cellIs" dxfId="518" priority="246" stopIfTrue="1" operator="equal">
      <formula>"от"</formula>
    </cfRule>
  </conditionalFormatting>
  <conditionalFormatting sqref="AD20">
    <cfRule type="cellIs" dxfId="517" priority="209" stopIfTrue="1" operator="equal">
      <formula>"в"</formula>
    </cfRule>
    <cfRule type="cellIs" dxfId="516" priority="210" stopIfTrue="1" operator="equal">
      <formula>"от"</formula>
    </cfRule>
  </conditionalFormatting>
  <conditionalFormatting sqref="G19">
    <cfRule type="cellIs" dxfId="515" priority="243" stopIfTrue="1" operator="equal">
      <formula>"в"</formula>
    </cfRule>
    <cfRule type="cellIs" dxfId="514" priority="244" stopIfTrue="1" operator="equal">
      <formula>"от"</formula>
    </cfRule>
  </conditionalFormatting>
  <conditionalFormatting sqref="K19">
    <cfRule type="cellIs" dxfId="513" priority="241" stopIfTrue="1" operator="equal">
      <formula>"в"</formula>
    </cfRule>
    <cfRule type="cellIs" dxfId="512" priority="242" stopIfTrue="1" operator="equal">
      <formula>"от"</formula>
    </cfRule>
  </conditionalFormatting>
  <conditionalFormatting sqref="O19">
    <cfRule type="cellIs" dxfId="511" priority="239" stopIfTrue="1" operator="equal">
      <formula>"в"</formula>
    </cfRule>
    <cfRule type="cellIs" dxfId="510" priority="240" stopIfTrue="1" operator="equal">
      <formula>"от"</formula>
    </cfRule>
  </conditionalFormatting>
  <conditionalFormatting sqref="S19">
    <cfRule type="cellIs" dxfId="509" priority="237" stopIfTrue="1" operator="equal">
      <formula>"в"</formula>
    </cfRule>
    <cfRule type="cellIs" dxfId="508" priority="238" stopIfTrue="1" operator="equal">
      <formula>"от"</formula>
    </cfRule>
  </conditionalFormatting>
  <conditionalFormatting sqref="U19">
    <cfRule type="cellIs" dxfId="507" priority="235" stopIfTrue="1" operator="equal">
      <formula>"в"</formula>
    </cfRule>
    <cfRule type="cellIs" dxfId="506" priority="236" stopIfTrue="1" operator="equal">
      <formula>"от"</formula>
    </cfRule>
  </conditionalFormatting>
  <conditionalFormatting sqref="T19">
    <cfRule type="cellIs" dxfId="505" priority="233" stopIfTrue="1" operator="equal">
      <formula>"в"</formula>
    </cfRule>
    <cfRule type="cellIs" dxfId="504" priority="234" stopIfTrue="1" operator="equal">
      <formula>"от"</formula>
    </cfRule>
  </conditionalFormatting>
  <conditionalFormatting sqref="Y19">
    <cfRule type="cellIs" dxfId="503" priority="231" stopIfTrue="1" operator="equal">
      <formula>"в"</formula>
    </cfRule>
    <cfRule type="cellIs" dxfId="502" priority="232" stopIfTrue="1" operator="equal">
      <formula>"от"</formula>
    </cfRule>
  </conditionalFormatting>
  <conditionalFormatting sqref="X19">
    <cfRule type="cellIs" dxfId="501" priority="229" stopIfTrue="1" operator="equal">
      <formula>"в"</formula>
    </cfRule>
    <cfRule type="cellIs" dxfId="500" priority="230" stopIfTrue="1" operator="equal">
      <formula>"от"</formula>
    </cfRule>
  </conditionalFormatting>
  <conditionalFormatting sqref="W19">
    <cfRule type="cellIs" dxfId="499" priority="227" stopIfTrue="1" operator="equal">
      <formula>"в"</formula>
    </cfRule>
    <cfRule type="cellIs" dxfId="498" priority="228" stopIfTrue="1" operator="equal">
      <formula>"от"</formula>
    </cfRule>
  </conditionalFormatting>
  <conditionalFormatting sqref="AA20:AB20">
    <cfRule type="cellIs" dxfId="497" priority="225" stopIfTrue="1" operator="equal">
      <formula>"в"</formula>
    </cfRule>
    <cfRule type="cellIs" dxfId="496" priority="226" stopIfTrue="1" operator="equal">
      <formula>"от"</formula>
    </cfRule>
  </conditionalFormatting>
  <conditionalFormatting sqref="Z20">
    <cfRule type="cellIs" dxfId="495" priority="223" stopIfTrue="1" operator="equal">
      <formula>"в"</formula>
    </cfRule>
    <cfRule type="cellIs" dxfId="494" priority="224" stopIfTrue="1" operator="equal">
      <formula>"от"</formula>
    </cfRule>
  </conditionalFormatting>
  <conditionalFormatting sqref="Z21:AA21">
    <cfRule type="cellIs" dxfId="493" priority="221" stopIfTrue="1" operator="equal">
      <formula>"в"</formula>
    </cfRule>
    <cfRule type="cellIs" dxfId="492" priority="222" stopIfTrue="1" operator="equal">
      <formula>"от"</formula>
    </cfRule>
  </conditionalFormatting>
  <conditionalFormatting sqref="AC21">
    <cfRule type="cellIs" dxfId="491" priority="219" stopIfTrue="1" operator="equal">
      <formula>"в"</formula>
    </cfRule>
    <cfRule type="cellIs" dxfId="490" priority="220" stopIfTrue="1" operator="equal">
      <formula>"от"</formula>
    </cfRule>
  </conditionalFormatting>
  <conditionalFormatting sqref="AC19">
    <cfRule type="cellIs" dxfId="489" priority="217" stopIfTrue="1" operator="equal">
      <formula>"в"</formula>
    </cfRule>
    <cfRule type="cellIs" dxfId="488" priority="218" stopIfTrue="1" operator="equal">
      <formula>"от"</formula>
    </cfRule>
  </conditionalFormatting>
  <conditionalFormatting sqref="AB19">
    <cfRule type="cellIs" dxfId="487" priority="215" stopIfTrue="1" operator="equal">
      <formula>"в"</formula>
    </cfRule>
    <cfRule type="cellIs" dxfId="486" priority="216" stopIfTrue="1" operator="equal">
      <formula>"от"</formula>
    </cfRule>
  </conditionalFormatting>
  <conditionalFormatting sqref="AA19">
    <cfRule type="cellIs" dxfId="485" priority="213" stopIfTrue="1" operator="equal">
      <formula>"в"</formula>
    </cfRule>
    <cfRule type="cellIs" dxfId="484" priority="214" stopIfTrue="1" operator="equal">
      <formula>"от"</formula>
    </cfRule>
  </conditionalFormatting>
  <conditionalFormatting sqref="AE20:AF20">
    <cfRule type="cellIs" dxfId="483" priority="211" stopIfTrue="1" operator="equal">
      <formula>"в"</formula>
    </cfRule>
    <cfRule type="cellIs" dxfId="482" priority="212" stopIfTrue="1" operator="equal">
      <formula>"от"</formula>
    </cfRule>
  </conditionalFormatting>
  <conditionalFormatting sqref="AE19">
    <cfRule type="cellIs" dxfId="481" priority="203" stopIfTrue="1" operator="equal">
      <formula>"в"</formula>
    </cfRule>
    <cfRule type="cellIs" dxfId="480" priority="204" stopIfTrue="1" operator="equal">
      <formula>"от"</formula>
    </cfRule>
  </conditionalFormatting>
  <conditionalFormatting sqref="AD21:AE21">
    <cfRule type="cellIs" dxfId="479" priority="207" stopIfTrue="1" operator="equal">
      <formula>"в"</formula>
    </cfRule>
    <cfRule type="cellIs" dxfId="478" priority="208" stopIfTrue="1" operator="equal">
      <formula>"от"</formula>
    </cfRule>
  </conditionalFormatting>
  <conditionalFormatting sqref="AF19:AG19">
    <cfRule type="cellIs" dxfId="477" priority="205" stopIfTrue="1" operator="equal">
      <formula>"в"</formula>
    </cfRule>
    <cfRule type="cellIs" dxfId="476" priority="206" stopIfTrue="1" operator="equal">
      <formula>"от"</formula>
    </cfRule>
  </conditionalFormatting>
  <conditionalFormatting sqref="Z22">
    <cfRule type="cellIs" dxfId="475" priority="201" stopIfTrue="1" operator="equal">
      <formula>"в"</formula>
    </cfRule>
    <cfRule type="cellIs" dxfId="474" priority="202" stopIfTrue="1" operator="equal">
      <formula>"от"</formula>
    </cfRule>
  </conditionalFormatting>
  <conditionalFormatting sqref="AE22">
    <cfRule type="cellIs" dxfId="473" priority="199" stopIfTrue="1" operator="equal">
      <formula>"в"</formula>
    </cfRule>
    <cfRule type="cellIs" dxfId="472" priority="200" stopIfTrue="1" operator="equal">
      <formula>"от"</formula>
    </cfRule>
  </conditionalFormatting>
  <conditionalFormatting sqref="AH20">
    <cfRule type="cellIs" dxfId="471" priority="197" stopIfTrue="1" operator="equal">
      <formula>"в"</formula>
    </cfRule>
    <cfRule type="cellIs" dxfId="470" priority="198" stopIfTrue="1" operator="equal">
      <formula>"от"</formula>
    </cfRule>
  </conditionalFormatting>
  <conditionalFormatting sqref="AG21">
    <cfRule type="cellIs" dxfId="469" priority="195" stopIfTrue="1" operator="equal">
      <formula>"в"</formula>
    </cfRule>
    <cfRule type="cellIs" dxfId="468" priority="196" stopIfTrue="1" operator="equal">
      <formula>"от"</formula>
    </cfRule>
  </conditionalFormatting>
  <conditionalFormatting sqref="AH21">
    <cfRule type="cellIs" dxfId="467" priority="193" stopIfTrue="1" operator="equal">
      <formula>"в"</formula>
    </cfRule>
    <cfRule type="cellIs" dxfId="466" priority="194" stopIfTrue="1" operator="equal">
      <formula>"от"</formula>
    </cfRule>
  </conditionalFormatting>
  <conditionalFormatting sqref="F16:J16 M16:Q16 T16:X16 AA16:AE16 AH16">
    <cfRule type="cellIs" dxfId="465" priority="191" stopIfTrue="1" operator="equal">
      <formula>"в"</formula>
    </cfRule>
    <cfRule type="cellIs" dxfId="464" priority="192" stopIfTrue="1" operator="equal">
      <formula>"от"</formula>
    </cfRule>
  </conditionalFormatting>
  <conditionalFormatting sqref="E16">
    <cfRule type="cellIs" dxfId="463" priority="189" stopIfTrue="1" operator="equal">
      <formula>"в"</formula>
    </cfRule>
    <cfRule type="cellIs" dxfId="462" priority="190" stopIfTrue="1" operator="equal">
      <formula>"от"</formula>
    </cfRule>
  </conditionalFormatting>
  <conditionalFormatting sqref="K16:L16">
    <cfRule type="cellIs" dxfId="461" priority="187" stopIfTrue="1" operator="equal">
      <formula>"в"</formula>
    </cfRule>
    <cfRule type="cellIs" dxfId="460" priority="188" stopIfTrue="1" operator="equal">
      <formula>"от"</formula>
    </cfRule>
  </conditionalFormatting>
  <conditionalFormatting sqref="R16:S16">
    <cfRule type="cellIs" dxfId="459" priority="185" stopIfTrue="1" operator="equal">
      <formula>"в"</formula>
    </cfRule>
    <cfRule type="cellIs" dxfId="458" priority="186" stopIfTrue="1" operator="equal">
      <formula>"от"</formula>
    </cfRule>
  </conditionalFormatting>
  <conditionalFormatting sqref="Y16:Z16">
    <cfRule type="cellIs" dxfId="457" priority="183" stopIfTrue="1" operator="equal">
      <formula>"в"</formula>
    </cfRule>
    <cfRule type="cellIs" dxfId="456" priority="184" stopIfTrue="1" operator="equal">
      <formula>"от"</formula>
    </cfRule>
  </conditionalFormatting>
  <conditionalFormatting sqref="AF16:AG16">
    <cfRule type="cellIs" dxfId="455" priority="181" stopIfTrue="1" operator="equal">
      <formula>"в"</formula>
    </cfRule>
    <cfRule type="cellIs" dxfId="454" priority="182" stopIfTrue="1" operator="equal">
      <formula>"от"</formula>
    </cfRule>
  </conditionalFormatting>
  <conditionalFormatting sqref="E22:F22">
    <cfRule type="cellIs" dxfId="453" priority="179" stopIfTrue="1" operator="equal">
      <formula>"в"</formula>
    </cfRule>
    <cfRule type="cellIs" dxfId="452" priority="180" stopIfTrue="1" operator="equal">
      <formula>"от"</formula>
    </cfRule>
  </conditionalFormatting>
  <conditionalFormatting sqref="I22:J22">
    <cfRule type="cellIs" dxfId="451" priority="177" stopIfTrue="1" operator="equal">
      <formula>"в"</formula>
    </cfRule>
    <cfRule type="cellIs" dxfId="450" priority="178" stopIfTrue="1" operator="equal">
      <formula>"от"</formula>
    </cfRule>
  </conditionalFormatting>
  <conditionalFormatting sqref="H22">
    <cfRule type="cellIs" dxfId="449" priority="175" stopIfTrue="1" operator="equal">
      <formula>"в"</formula>
    </cfRule>
    <cfRule type="cellIs" dxfId="448" priority="176" stopIfTrue="1" operator="equal">
      <formula>"от"</formula>
    </cfRule>
  </conditionalFormatting>
  <conditionalFormatting sqref="L13:L14">
    <cfRule type="cellIs" dxfId="447" priority="173" stopIfTrue="1" operator="equal">
      <formula>"в"</formula>
    </cfRule>
    <cfRule type="cellIs" dxfId="446" priority="174" stopIfTrue="1" operator="equal">
      <formula>"от"</formula>
    </cfRule>
  </conditionalFormatting>
  <conditionalFormatting sqref="L17:M17">
    <cfRule type="cellIs" dxfId="445" priority="171" stopIfTrue="1" operator="equal">
      <formula>"в"</formula>
    </cfRule>
    <cfRule type="cellIs" dxfId="444" priority="172" stopIfTrue="1" operator="equal">
      <formula>"от"</formula>
    </cfRule>
  </conditionalFormatting>
  <conditionalFormatting sqref="S17:T17">
    <cfRule type="cellIs" dxfId="443" priority="169" stopIfTrue="1" operator="equal">
      <formula>"в"</formula>
    </cfRule>
    <cfRule type="cellIs" dxfId="442" priority="170" stopIfTrue="1" operator="equal">
      <formula>"от"</formula>
    </cfRule>
  </conditionalFormatting>
  <conditionalFormatting sqref="Z17:AA17">
    <cfRule type="cellIs" dxfId="441" priority="167" stopIfTrue="1" operator="equal">
      <formula>"в"</formula>
    </cfRule>
    <cfRule type="cellIs" dxfId="440" priority="168" stopIfTrue="1" operator="equal">
      <formula>"от"</formula>
    </cfRule>
  </conditionalFormatting>
  <conditionalFormatting sqref="AG17:AH17">
    <cfRule type="cellIs" dxfId="439" priority="165" stopIfTrue="1" operator="equal">
      <formula>"в"</formula>
    </cfRule>
    <cfRule type="cellIs" dxfId="438" priority="166" stopIfTrue="1" operator="equal">
      <formula>"от"</formula>
    </cfRule>
  </conditionalFormatting>
  <conditionalFormatting sqref="E17:F17 G18">
    <cfRule type="cellIs" dxfId="437" priority="163" stopIfTrue="1" operator="equal">
      <formula>"в"</formula>
    </cfRule>
    <cfRule type="cellIs" dxfId="436" priority="164" stopIfTrue="1" operator="equal">
      <formula>"от"</formula>
    </cfRule>
  </conditionalFormatting>
  <conditionalFormatting sqref="G17:K17 H18:J18">
    <cfRule type="cellIs" dxfId="435" priority="161" stopIfTrue="1" operator="equal">
      <formula>"в"</formula>
    </cfRule>
    <cfRule type="cellIs" dxfId="434" priority="162" stopIfTrue="1" operator="equal">
      <formula>"от"</formula>
    </cfRule>
  </conditionalFormatting>
  <conditionalFormatting sqref="N17:R17">
    <cfRule type="cellIs" dxfId="433" priority="159" stopIfTrue="1" operator="equal">
      <formula>"в"</formula>
    </cfRule>
    <cfRule type="cellIs" dxfId="432" priority="160" stopIfTrue="1" operator="equal">
      <formula>"от"</formula>
    </cfRule>
  </conditionalFormatting>
  <conditionalFormatting sqref="U17:Y17 S18:U18">
    <cfRule type="cellIs" dxfId="431" priority="157" stopIfTrue="1" operator="equal">
      <formula>"в"</formula>
    </cfRule>
    <cfRule type="cellIs" dxfId="430" priority="158" stopIfTrue="1" operator="equal">
      <formula>"от"</formula>
    </cfRule>
  </conditionalFormatting>
  <conditionalFormatting sqref="AB17:AF17 AC18 AF18:AH18">
    <cfRule type="cellIs" dxfId="429" priority="155" stopIfTrue="1" operator="equal">
      <formula>"в"</formula>
    </cfRule>
    <cfRule type="cellIs" dxfId="428" priority="156" stopIfTrue="1" operator="equal">
      <formula>"от"</formula>
    </cfRule>
  </conditionalFormatting>
  <conditionalFormatting sqref="L15">
    <cfRule type="cellIs" dxfId="427" priority="153" stopIfTrue="1" operator="equal">
      <formula>"в"</formula>
    </cfRule>
    <cfRule type="cellIs" dxfId="426" priority="154" stopIfTrue="1" operator="equal">
      <formula>"от"</formula>
    </cfRule>
  </conditionalFormatting>
  <conditionalFormatting sqref="P15">
    <cfRule type="cellIs" dxfId="425" priority="151" stopIfTrue="1" operator="equal">
      <formula>"в"</formula>
    </cfRule>
    <cfRule type="cellIs" dxfId="424" priority="152" stopIfTrue="1" operator="equal">
      <formula>"от"</formula>
    </cfRule>
  </conditionalFormatting>
  <conditionalFormatting sqref="T15">
    <cfRule type="cellIs" dxfId="423" priority="149" stopIfTrue="1" operator="equal">
      <formula>"в"</formula>
    </cfRule>
    <cfRule type="cellIs" dxfId="422" priority="150" stopIfTrue="1" operator="equal">
      <formula>"от"</formula>
    </cfRule>
  </conditionalFormatting>
  <conditionalFormatting sqref="X15">
    <cfRule type="cellIs" dxfId="421" priority="147" stopIfTrue="1" operator="equal">
      <formula>"в"</formula>
    </cfRule>
    <cfRule type="cellIs" dxfId="420" priority="148" stopIfTrue="1" operator="equal">
      <formula>"от"</formula>
    </cfRule>
  </conditionalFormatting>
  <conditionalFormatting sqref="R18">
    <cfRule type="cellIs" dxfId="419" priority="145" stopIfTrue="1" operator="equal">
      <formula>"в"</formula>
    </cfRule>
    <cfRule type="cellIs" dxfId="418" priority="146" stopIfTrue="1" operator="equal">
      <formula>"от"</formula>
    </cfRule>
  </conditionalFormatting>
  <conditionalFormatting sqref="Z18">
    <cfRule type="cellIs" dxfId="417" priority="143" stopIfTrue="1" operator="equal">
      <formula>"в"</formula>
    </cfRule>
    <cfRule type="cellIs" dxfId="416" priority="144" stopIfTrue="1" operator="equal">
      <formula>"от"</formula>
    </cfRule>
  </conditionalFormatting>
  <conditionalFormatting sqref="X18:Y18">
    <cfRule type="cellIs" dxfId="415" priority="141" stopIfTrue="1" operator="equal">
      <formula>"в"</formula>
    </cfRule>
    <cfRule type="cellIs" dxfId="414" priority="142" stopIfTrue="1" operator="equal">
      <formula>"от"</formula>
    </cfRule>
  </conditionalFormatting>
  <conditionalFormatting sqref="K18">
    <cfRule type="cellIs" dxfId="413" priority="139" stopIfTrue="1" operator="equal">
      <formula>"в"</formula>
    </cfRule>
    <cfRule type="cellIs" dxfId="412" priority="140" stopIfTrue="1" operator="equal">
      <formula>"от"</formula>
    </cfRule>
  </conditionalFormatting>
  <conditionalFormatting sqref="L18:N18">
    <cfRule type="cellIs" dxfId="411" priority="137" stopIfTrue="1" operator="equal">
      <formula>"в"</formula>
    </cfRule>
    <cfRule type="cellIs" dxfId="410" priority="138" stopIfTrue="1" operator="equal">
      <formula>"от"</formula>
    </cfRule>
  </conditionalFormatting>
  <conditionalFormatting sqref="O18">
    <cfRule type="cellIs" dxfId="409" priority="135" stopIfTrue="1" operator="equal">
      <formula>"в"</formula>
    </cfRule>
    <cfRule type="cellIs" dxfId="408" priority="136" stopIfTrue="1" operator="equal">
      <formula>"от"</formula>
    </cfRule>
  </conditionalFormatting>
  <conditionalFormatting sqref="Q18">
    <cfRule type="cellIs" dxfId="407" priority="133" stopIfTrue="1" operator="equal">
      <formula>"в"</formula>
    </cfRule>
    <cfRule type="cellIs" dxfId="406" priority="134" stopIfTrue="1" operator="equal">
      <formula>"от"</formula>
    </cfRule>
  </conditionalFormatting>
  <conditionalFormatting sqref="V18:W18">
    <cfRule type="cellIs" dxfId="405" priority="131" stopIfTrue="1" operator="equal">
      <formula>"в"</formula>
    </cfRule>
    <cfRule type="cellIs" dxfId="404" priority="132" stopIfTrue="1" operator="equal">
      <formula>"от"</formula>
    </cfRule>
  </conditionalFormatting>
  <conditionalFormatting sqref="AA18">
    <cfRule type="cellIs" dxfId="403" priority="129" stopIfTrue="1" operator="equal">
      <formula>"в"</formula>
    </cfRule>
    <cfRule type="cellIs" dxfId="402" priority="130" stopIfTrue="1" operator="equal">
      <formula>"от"</formula>
    </cfRule>
  </conditionalFormatting>
  <conditionalFormatting sqref="AD18:AE18">
    <cfRule type="cellIs" dxfId="401" priority="127" stopIfTrue="1" operator="equal">
      <formula>"в"</formula>
    </cfRule>
    <cfRule type="cellIs" dxfId="400" priority="128" stopIfTrue="1" operator="equal">
      <formula>"от"</formula>
    </cfRule>
  </conditionalFormatting>
  <conditionalFormatting sqref="E15:H15">
    <cfRule type="cellIs" dxfId="399" priority="125" stopIfTrue="1" operator="equal">
      <formula>"в"</formula>
    </cfRule>
    <cfRule type="cellIs" dxfId="398" priority="126" stopIfTrue="1" operator="equal">
      <formula>"от"</formula>
    </cfRule>
  </conditionalFormatting>
  <conditionalFormatting sqref="I15:J15">
    <cfRule type="cellIs" dxfId="397" priority="123" stopIfTrue="1" operator="equal">
      <formula>"в"</formula>
    </cfRule>
    <cfRule type="cellIs" dxfId="396" priority="124" stopIfTrue="1" operator="equal">
      <formula>"от"</formula>
    </cfRule>
  </conditionalFormatting>
  <conditionalFormatting sqref="K15">
    <cfRule type="cellIs" dxfId="395" priority="121" stopIfTrue="1" operator="equal">
      <formula>"в"</formula>
    </cfRule>
    <cfRule type="cellIs" dxfId="394" priority="122" stopIfTrue="1" operator="equal">
      <formula>"от"</formula>
    </cfRule>
  </conditionalFormatting>
  <conditionalFormatting sqref="M15">
    <cfRule type="cellIs" dxfId="393" priority="119" stopIfTrue="1" operator="equal">
      <formula>"в"</formula>
    </cfRule>
    <cfRule type="cellIs" dxfId="392" priority="120" stopIfTrue="1" operator="equal">
      <formula>"от"</formula>
    </cfRule>
  </conditionalFormatting>
  <conditionalFormatting sqref="N15:O15">
    <cfRule type="cellIs" dxfId="391" priority="117" stopIfTrue="1" operator="equal">
      <formula>"в"</formula>
    </cfRule>
    <cfRule type="cellIs" dxfId="390" priority="118" stopIfTrue="1" operator="equal">
      <formula>"от"</formula>
    </cfRule>
  </conditionalFormatting>
  <conditionalFormatting sqref="Q15:R15">
    <cfRule type="cellIs" dxfId="389" priority="115" stopIfTrue="1" operator="equal">
      <formula>"в"</formula>
    </cfRule>
    <cfRule type="cellIs" dxfId="388" priority="116" stopIfTrue="1" operator="equal">
      <formula>"от"</formula>
    </cfRule>
  </conditionalFormatting>
  <conditionalFormatting sqref="S15">
    <cfRule type="cellIs" dxfId="387" priority="113" stopIfTrue="1" operator="equal">
      <formula>"в"</formula>
    </cfRule>
    <cfRule type="cellIs" dxfId="386" priority="114" stopIfTrue="1" operator="equal">
      <formula>"от"</formula>
    </cfRule>
  </conditionalFormatting>
  <conditionalFormatting sqref="U15">
    <cfRule type="cellIs" dxfId="385" priority="111" stopIfTrue="1" operator="equal">
      <formula>"в"</formula>
    </cfRule>
    <cfRule type="cellIs" dxfId="384" priority="112" stopIfTrue="1" operator="equal">
      <formula>"от"</formula>
    </cfRule>
  </conditionalFormatting>
  <conditionalFormatting sqref="V15:W15">
    <cfRule type="cellIs" dxfId="383" priority="109" stopIfTrue="1" operator="equal">
      <formula>"в"</formula>
    </cfRule>
    <cfRule type="cellIs" dxfId="382" priority="110" stopIfTrue="1" operator="equal">
      <formula>"от"</formula>
    </cfRule>
  </conditionalFormatting>
  <conditionalFormatting sqref="Y15:Z15">
    <cfRule type="cellIs" dxfId="381" priority="107" stopIfTrue="1" operator="equal">
      <formula>"в"</formula>
    </cfRule>
    <cfRule type="cellIs" dxfId="380" priority="108" stopIfTrue="1" operator="equal">
      <formula>"от"</formula>
    </cfRule>
  </conditionalFormatting>
  <conditionalFormatting sqref="AA15:AD15">
    <cfRule type="cellIs" dxfId="379" priority="105" stopIfTrue="1" operator="equal">
      <formula>"в"</formula>
    </cfRule>
    <cfRule type="cellIs" dxfId="378" priority="106" stopIfTrue="1" operator="equal">
      <formula>"от"</formula>
    </cfRule>
  </conditionalFormatting>
  <conditionalFormatting sqref="AE15:AF15">
    <cfRule type="cellIs" dxfId="377" priority="103" stopIfTrue="1" operator="equal">
      <formula>"в"</formula>
    </cfRule>
    <cfRule type="cellIs" dxfId="376" priority="104" stopIfTrue="1" operator="equal">
      <formula>"от"</formula>
    </cfRule>
  </conditionalFormatting>
  <conditionalFormatting sqref="AG15:AH15">
    <cfRule type="cellIs" dxfId="375" priority="101" stopIfTrue="1" operator="equal">
      <formula>"в"</formula>
    </cfRule>
    <cfRule type="cellIs" dxfId="374" priority="102" stopIfTrue="1" operator="equal">
      <formula>"от"</formula>
    </cfRule>
  </conditionalFormatting>
  <conditionalFormatting sqref="E13 H13:K13">
    <cfRule type="cellIs" dxfId="373" priority="99" stopIfTrue="1" operator="equal">
      <formula>"в"</formula>
    </cfRule>
    <cfRule type="cellIs" dxfId="372" priority="100" stopIfTrue="1" operator="equal">
      <formula>"от"</formula>
    </cfRule>
  </conditionalFormatting>
  <conditionalFormatting sqref="M13:O13">
    <cfRule type="cellIs" dxfId="371" priority="97" stopIfTrue="1" operator="equal">
      <formula>"в"</formula>
    </cfRule>
    <cfRule type="cellIs" dxfId="370" priority="98" stopIfTrue="1" operator="equal">
      <formula>"от"</formula>
    </cfRule>
  </conditionalFormatting>
  <conditionalFormatting sqref="P13">
    <cfRule type="cellIs" dxfId="369" priority="95" stopIfTrue="1" operator="equal">
      <formula>"в"</formula>
    </cfRule>
    <cfRule type="cellIs" dxfId="368" priority="96" stopIfTrue="1" operator="equal">
      <formula>"от"</formula>
    </cfRule>
  </conditionalFormatting>
  <conditionalFormatting sqref="Q13:T13">
    <cfRule type="cellIs" dxfId="367" priority="93" stopIfTrue="1" operator="equal">
      <formula>"в"</formula>
    </cfRule>
    <cfRule type="cellIs" dxfId="366" priority="94" stopIfTrue="1" operator="equal">
      <formula>"от"</formula>
    </cfRule>
  </conditionalFormatting>
  <conditionalFormatting sqref="U13:V13">
    <cfRule type="cellIs" dxfId="365" priority="91" stopIfTrue="1" operator="equal">
      <formula>"в"</formula>
    </cfRule>
    <cfRule type="cellIs" dxfId="364" priority="92" stopIfTrue="1" operator="equal">
      <formula>"от"</formula>
    </cfRule>
  </conditionalFormatting>
  <conditionalFormatting sqref="W13:Y13">
    <cfRule type="cellIs" dxfId="363" priority="89" stopIfTrue="1" operator="equal">
      <formula>"в"</formula>
    </cfRule>
    <cfRule type="cellIs" dxfId="362" priority="90" stopIfTrue="1" operator="equal">
      <formula>"от"</formula>
    </cfRule>
  </conditionalFormatting>
  <conditionalFormatting sqref="Z13">
    <cfRule type="cellIs" dxfId="361" priority="87" stopIfTrue="1" operator="equal">
      <formula>"в"</formula>
    </cfRule>
    <cfRule type="cellIs" dxfId="360" priority="88" stopIfTrue="1" operator="equal">
      <formula>"от"</formula>
    </cfRule>
  </conditionalFormatting>
  <conditionalFormatting sqref="AA13:AD13">
    <cfRule type="cellIs" dxfId="359" priority="85" stopIfTrue="1" operator="equal">
      <formula>"в"</formula>
    </cfRule>
    <cfRule type="cellIs" dxfId="358" priority="86" stopIfTrue="1" operator="equal">
      <formula>"от"</formula>
    </cfRule>
  </conditionalFormatting>
  <conditionalFormatting sqref="AE13:AF13">
    <cfRule type="cellIs" dxfId="357" priority="83" stopIfTrue="1" operator="equal">
      <formula>"в"</formula>
    </cfRule>
    <cfRule type="cellIs" dxfId="356" priority="84" stopIfTrue="1" operator="equal">
      <formula>"от"</formula>
    </cfRule>
  </conditionalFormatting>
  <conditionalFormatting sqref="AG13:AH13">
    <cfRule type="cellIs" dxfId="355" priority="81" stopIfTrue="1" operator="equal">
      <formula>"в"</formula>
    </cfRule>
    <cfRule type="cellIs" dxfId="354" priority="82" stopIfTrue="1" operator="equal">
      <formula>"от"</formula>
    </cfRule>
  </conditionalFormatting>
  <conditionalFormatting sqref="P18">
    <cfRule type="cellIs" dxfId="353" priority="79" stopIfTrue="1" operator="equal">
      <formula>"в"</formula>
    </cfRule>
    <cfRule type="cellIs" dxfId="352" priority="80" stopIfTrue="1" operator="equal">
      <formula>"от"</formula>
    </cfRule>
  </conditionalFormatting>
  <conditionalFormatting sqref="E14">
    <cfRule type="cellIs" dxfId="351" priority="77" stopIfTrue="1" operator="equal">
      <formula>"в"</formula>
    </cfRule>
    <cfRule type="cellIs" dxfId="350" priority="78" stopIfTrue="1" operator="equal">
      <formula>"от"</formula>
    </cfRule>
  </conditionalFormatting>
  <conditionalFormatting sqref="G14:I14">
    <cfRule type="cellIs" dxfId="349" priority="75" stopIfTrue="1" operator="equal">
      <formula>"в"</formula>
    </cfRule>
    <cfRule type="cellIs" dxfId="348" priority="76" stopIfTrue="1" operator="equal">
      <formula>"от"</formula>
    </cfRule>
  </conditionalFormatting>
  <conditionalFormatting sqref="K14">
    <cfRule type="cellIs" dxfId="347" priority="73" stopIfTrue="1" operator="equal">
      <formula>"в"</formula>
    </cfRule>
    <cfRule type="cellIs" dxfId="346" priority="74" stopIfTrue="1" operator="equal">
      <formula>"от"</formula>
    </cfRule>
  </conditionalFormatting>
  <conditionalFormatting sqref="M14">
    <cfRule type="cellIs" dxfId="345" priority="71" stopIfTrue="1" operator="equal">
      <formula>"в"</formula>
    </cfRule>
    <cfRule type="cellIs" dxfId="344" priority="72" stopIfTrue="1" operator="equal">
      <formula>"от"</formula>
    </cfRule>
  </conditionalFormatting>
  <conditionalFormatting sqref="J14">
    <cfRule type="cellIs" dxfId="343" priority="69" stopIfTrue="1" operator="equal">
      <formula>"в"</formula>
    </cfRule>
    <cfRule type="cellIs" dxfId="342" priority="70" stopIfTrue="1" operator="equal">
      <formula>"от"</formula>
    </cfRule>
  </conditionalFormatting>
  <conditionalFormatting sqref="F14">
    <cfRule type="cellIs" dxfId="341" priority="67" stopIfTrue="1" operator="equal">
      <formula>"в"</formula>
    </cfRule>
    <cfRule type="cellIs" dxfId="340" priority="68" stopIfTrue="1" operator="equal">
      <formula>"от"</formula>
    </cfRule>
  </conditionalFormatting>
  <conditionalFormatting sqref="N14:R14">
    <cfRule type="cellIs" dxfId="339" priority="65" stopIfTrue="1" operator="equal">
      <formula>"в"</formula>
    </cfRule>
    <cfRule type="cellIs" dxfId="338" priority="66" stopIfTrue="1" operator="equal">
      <formula>"от"</formula>
    </cfRule>
  </conditionalFormatting>
  <conditionalFormatting sqref="S14:T14">
    <cfRule type="cellIs" dxfId="337" priority="63" stopIfTrue="1" operator="equal">
      <formula>"в"</formula>
    </cfRule>
    <cfRule type="cellIs" dxfId="336" priority="64" stopIfTrue="1" operator="equal">
      <formula>"от"</formula>
    </cfRule>
  </conditionalFormatting>
  <conditionalFormatting sqref="U14:Y14">
    <cfRule type="cellIs" dxfId="335" priority="61" stopIfTrue="1" operator="equal">
      <formula>"в"</formula>
    </cfRule>
    <cfRule type="cellIs" dxfId="334" priority="62" stopIfTrue="1" operator="equal">
      <formula>"от"</formula>
    </cfRule>
  </conditionalFormatting>
  <conditionalFormatting sqref="Z14">
    <cfRule type="cellIs" dxfId="333" priority="59" stopIfTrue="1" operator="equal">
      <formula>"в"</formula>
    </cfRule>
    <cfRule type="cellIs" dxfId="332" priority="60" stopIfTrue="1" operator="equal">
      <formula>"от"</formula>
    </cfRule>
  </conditionalFormatting>
  <conditionalFormatting sqref="AB14">
    <cfRule type="cellIs" dxfId="331" priority="57" stopIfTrue="1" operator="equal">
      <formula>"в"</formula>
    </cfRule>
    <cfRule type="cellIs" dxfId="330" priority="58" stopIfTrue="1" operator="equal">
      <formula>"от"</formula>
    </cfRule>
  </conditionalFormatting>
  <conditionalFormatting sqref="AC14:AF14">
    <cfRule type="cellIs" dxfId="329" priority="55" stopIfTrue="1" operator="equal">
      <formula>"в"</formula>
    </cfRule>
    <cfRule type="cellIs" dxfId="328" priority="56" stopIfTrue="1" operator="equal">
      <formula>"от"</formula>
    </cfRule>
  </conditionalFormatting>
  <conditionalFormatting sqref="AG14">
    <cfRule type="cellIs" dxfId="327" priority="53" stopIfTrue="1" operator="equal">
      <formula>"в"</formula>
    </cfRule>
    <cfRule type="cellIs" dxfId="326" priority="54" stopIfTrue="1" operator="equal">
      <formula>"от"</formula>
    </cfRule>
  </conditionalFormatting>
  <conditionalFormatting sqref="AH14">
    <cfRule type="cellIs" dxfId="325" priority="51" stopIfTrue="1" operator="equal">
      <formula>"в"</formula>
    </cfRule>
    <cfRule type="cellIs" dxfId="324" priority="52" stopIfTrue="1" operator="equal">
      <formula>"от"</formula>
    </cfRule>
  </conditionalFormatting>
  <conditionalFormatting sqref="AA14">
    <cfRule type="cellIs" dxfId="323" priority="49" stopIfTrue="1" operator="equal">
      <formula>"в"</formula>
    </cfRule>
    <cfRule type="cellIs" dxfId="322" priority="50" stopIfTrue="1" operator="equal">
      <formula>"от"</formula>
    </cfRule>
  </conditionalFormatting>
  <conditionalFormatting sqref="E12">
    <cfRule type="cellIs" dxfId="321" priority="47" stopIfTrue="1" operator="equal">
      <formula>"в"</formula>
    </cfRule>
    <cfRule type="cellIs" dxfId="320" priority="48" stopIfTrue="1" operator="equal">
      <formula>"от"</formula>
    </cfRule>
  </conditionalFormatting>
  <conditionalFormatting sqref="F12">
    <cfRule type="cellIs" dxfId="319" priority="45" stopIfTrue="1" operator="equal">
      <formula>"в"</formula>
    </cfRule>
    <cfRule type="cellIs" dxfId="318" priority="46" stopIfTrue="1" operator="equal">
      <formula>"от"</formula>
    </cfRule>
  </conditionalFormatting>
  <conditionalFormatting sqref="G12">
    <cfRule type="cellIs" dxfId="317" priority="43" stopIfTrue="1" operator="equal">
      <formula>"в"</formula>
    </cfRule>
    <cfRule type="cellIs" dxfId="316" priority="44" stopIfTrue="1" operator="equal">
      <formula>"от"</formula>
    </cfRule>
  </conditionalFormatting>
  <conditionalFormatting sqref="H12">
    <cfRule type="cellIs" dxfId="315" priority="41" stopIfTrue="1" operator="equal">
      <formula>"в"</formula>
    </cfRule>
    <cfRule type="cellIs" dxfId="314" priority="42" stopIfTrue="1" operator="equal">
      <formula>"от"</formula>
    </cfRule>
  </conditionalFormatting>
  <conditionalFormatting sqref="I12">
    <cfRule type="cellIs" dxfId="313" priority="39" stopIfTrue="1" operator="equal">
      <formula>"в"</formula>
    </cfRule>
    <cfRule type="cellIs" dxfId="312" priority="40" stopIfTrue="1" operator="equal">
      <formula>"от"</formula>
    </cfRule>
  </conditionalFormatting>
  <conditionalFormatting sqref="J12">
    <cfRule type="cellIs" dxfId="311" priority="37" stopIfTrue="1" operator="equal">
      <formula>"в"</formula>
    </cfRule>
    <cfRule type="cellIs" dxfId="310" priority="38" stopIfTrue="1" operator="equal">
      <formula>"от"</formula>
    </cfRule>
  </conditionalFormatting>
  <conditionalFormatting sqref="K12">
    <cfRule type="cellIs" dxfId="309" priority="35" stopIfTrue="1" operator="equal">
      <formula>"в"</formula>
    </cfRule>
    <cfRule type="cellIs" dxfId="308" priority="36" stopIfTrue="1" operator="equal">
      <formula>"от"</formula>
    </cfRule>
  </conditionalFormatting>
  <conditionalFormatting sqref="L12">
    <cfRule type="cellIs" dxfId="307" priority="33" stopIfTrue="1" operator="equal">
      <formula>"в"</formula>
    </cfRule>
    <cfRule type="cellIs" dxfId="306" priority="34" stopIfTrue="1" operator="equal">
      <formula>"от"</formula>
    </cfRule>
  </conditionalFormatting>
  <conditionalFormatting sqref="N12 P12:Q12">
    <cfRule type="cellIs" dxfId="305" priority="31" stopIfTrue="1" operator="equal">
      <formula>"в"</formula>
    </cfRule>
    <cfRule type="cellIs" dxfId="304" priority="32" stopIfTrue="1" operator="equal">
      <formula>"от"</formula>
    </cfRule>
  </conditionalFormatting>
  <conditionalFormatting sqref="R12">
    <cfRule type="cellIs" dxfId="303" priority="29" stopIfTrue="1" operator="equal">
      <formula>"в"</formula>
    </cfRule>
    <cfRule type="cellIs" dxfId="302" priority="30" stopIfTrue="1" operator="equal">
      <formula>"от"</formula>
    </cfRule>
  </conditionalFormatting>
  <conditionalFormatting sqref="S12">
    <cfRule type="cellIs" dxfId="301" priority="27" stopIfTrue="1" operator="equal">
      <formula>"в"</formula>
    </cfRule>
    <cfRule type="cellIs" dxfId="300" priority="28" stopIfTrue="1" operator="equal">
      <formula>"от"</formula>
    </cfRule>
  </conditionalFormatting>
  <conditionalFormatting sqref="U12">
    <cfRule type="cellIs" dxfId="299" priority="25" stopIfTrue="1" operator="equal">
      <formula>"в"</formula>
    </cfRule>
    <cfRule type="cellIs" dxfId="298" priority="26" stopIfTrue="1" operator="equal">
      <formula>"от"</formula>
    </cfRule>
  </conditionalFormatting>
  <conditionalFormatting sqref="W12:X12">
    <cfRule type="cellIs" dxfId="297" priority="23" stopIfTrue="1" operator="equal">
      <formula>"в"</formula>
    </cfRule>
    <cfRule type="cellIs" dxfId="296" priority="24" stopIfTrue="1" operator="equal">
      <formula>"от"</formula>
    </cfRule>
  </conditionalFormatting>
  <conditionalFormatting sqref="Y12">
    <cfRule type="cellIs" dxfId="295" priority="21" stopIfTrue="1" operator="equal">
      <formula>"в"</formula>
    </cfRule>
    <cfRule type="cellIs" dxfId="294" priority="22" stopIfTrue="1" operator="equal">
      <formula>"от"</formula>
    </cfRule>
  </conditionalFormatting>
  <conditionalFormatting sqref="Z12:AD12">
    <cfRule type="cellIs" dxfId="293" priority="19" stopIfTrue="1" operator="equal">
      <formula>"в"</formula>
    </cfRule>
    <cfRule type="cellIs" dxfId="292" priority="20" stopIfTrue="1" operator="equal">
      <formula>"от"</formula>
    </cfRule>
  </conditionalFormatting>
  <conditionalFormatting sqref="AE12">
    <cfRule type="cellIs" dxfId="291" priority="17" stopIfTrue="1" operator="equal">
      <formula>"в"</formula>
    </cfRule>
    <cfRule type="cellIs" dxfId="290" priority="18" stopIfTrue="1" operator="equal">
      <formula>"от"</formula>
    </cfRule>
  </conditionalFormatting>
  <conditionalFormatting sqref="AF12:AH12">
    <cfRule type="cellIs" dxfId="289" priority="15" stopIfTrue="1" operator="equal">
      <formula>"в"</formula>
    </cfRule>
    <cfRule type="cellIs" dxfId="288" priority="16" stopIfTrue="1" operator="equal">
      <formula>"от"</formula>
    </cfRule>
  </conditionalFormatting>
  <conditionalFormatting sqref="O12">
    <cfRule type="cellIs" dxfId="287" priority="13" stopIfTrue="1" operator="equal">
      <formula>"в"</formula>
    </cfRule>
    <cfRule type="cellIs" dxfId="286" priority="14" stopIfTrue="1" operator="equal">
      <formula>"от"</formula>
    </cfRule>
  </conditionalFormatting>
  <conditionalFormatting sqref="M12">
    <cfRule type="cellIs" dxfId="285" priority="11" stopIfTrue="1" operator="equal">
      <formula>"в"</formula>
    </cfRule>
    <cfRule type="cellIs" dxfId="284" priority="12" stopIfTrue="1" operator="equal">
      <formula>"от"</formula>
    </cfRule>
  </conditionalFormatting>
  <conditionalFormatting sqref="T12">
    <cfRule type="cellIs" dxfId="283" priority="9" stopIfTrue="1" operator="equal">
      <formula>"в"</formula>
    </cfRule>
    <cfRule type="cellIs" dxfId="282" priority="10" stopIfTrue="1" operator="equal">
      <formula>"от"</formula>
    </cfRule>
  </conditionalFormatting>
  <conditionalFormatting sqref="V12">
    <cfRule type="cellIs" dxfId="281" priority="7" stopIfTrue="1" operator="equal">
      <formula>"в"</formula>
    </cfRule>
    <cfRule type="cellIs" dxfId="280" priority="8" stopIfTrue="1" operator="equal">
      <formula>"от"</formula>
    </cfRule>
  </conditionalFormatting>
  <conditionalFormatting sqref="F13:G13">
    <cfRule type="cellIs" dxfId="279" priority="5" stopIfTrue="1" operator="equal">
      <formula>"в"</formula>
    </cfRule>
    <cfRule type="cellIs" dxfId="278" priority="6" stopIfTrue="1" operator="equal">
      <formula>"от"</formula>
    </cfRule>
  </conditionalFormatting>
  <conditionalFormatting sqref="E18">
    <cfRule type="cellIs" dxfId="277" priority="3" stopIfTrue="1" operator="equal">
      <formula>"в"</formula>
    </cfRule>
    <cfRule type="cellIs" dxfId="276" priority="4" stopIfTrue="1" operator="equal">
      <formula>"от"</formula>
    </cfRule>
  </conditionalFormatting>
  <conditionalFormatting sqref="F18">
    <cfRule type="cellIs" dxfId="275" priority="1" stopIfTrue="1" operator="equal">
      <formula>"в"</formula>
    </cfRule>
    <cfRule type="cellIs" dxfId="274" priority="2" stopIfTrue="1" operator="equal">
      <formula>"от"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48"/>
  <sheetViews>
    <sheetView tabSelected="1" workbookViewId="0">
      <selection activeCell="B12" sqref="B12"/>
    </sheetView>
  </sheetViews>
  <sheetFormatPr defaultRowHeight="12.75"/>
  <cols>
    <col min="1" max="1" width="4.5703125" customWidth="1"/>
    <col min="2" max="2" width="8.140625" style="4" customWidth="1"/>
    <col min="3" max="3" width="5.140625" style="3" customWidth="1"/>
    <col min="4" max="4" width="40.28515625" customWidth="1"/>
    <col min="5" max="35" width="3.7109375" customWidth="1"/>
    <col min="36" max="36" width="4.28515625" customWidth="1"/>
    <col min="37" max="37" width="5.28515625" customWidth="1"/>
    <col min="38" max="38" width="4.140625" bestFit="1" customWidth="1"/>
    <col min="39" max="39" width="12.140625" customWidth="1"/>
    <col min="40" max="40" width="12" customWidth="1"/>
  </cols>
  <sheetData>
    <row r="1" spans="1:40" ht="15.75">
      <c r="A1" s="68"/>
      <c r="B1" s="279"/>
      <c r="C1" s="279"/>
      <c r="D1" s="70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402" t="s">
        <v>44</v>
      </c>
      <c r="AJ1" s="402"/>
      <c r="AK1" s="402"/>
      <c r="AL1" s="402"/>
      <c r="AM1" s="402"/>
      <c r="AN1" s="277"/>
    </row>
    <row r="2" spans="1:40" ht="18">
      <c r="A2" s="68"/>
      <c r="B2" s="279"/>
      <c r="C2" s="279"/>
      <c r="D2" s="70"/>
      <c r="E2" s="68"/>
      <c r="F2" s="68"/>
      <c r="G2" s="72" t="s">
        <v>43</v>
      </c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403"/>
      <c r="AJ2" s="403"/>
      <c r="AK2" s="403"/>
      <c r="AL2" s="403"/>
      <c r="AM2" s="403"/>
      <c r="AN2" s="116"/>
    </row>
    <row r="3" spans="1:40">
      <c r="A3" s="68"/>
      <c r="B3" s="279"/>
      <c r="C3" s="279"/>
      <c r="D3" s="70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404" t="s">
        <v>47</v>
      </c>
      <c r="AJ3" s="404"/>
      <c r="AK3" s="404"/>
      <c r="AL3" s="404"/>
      <c r="AM3" s="404"/>
      <c r="AN3" s="117"/>
    </row>
    <row r="4" spans="1:40">
      <c r="A4" s="364"/>
      <c r="B4" s="279"/>
      <c r="C4" s="279"/>
      <c r="D4" s="411" t="s">
        <v>49</v>
      </c>
      <c r="E4" s="439" t="s">
        <v>111</v>
      </c>
      <c r="F4" s="443"/>
      <c r="G4" s="443"/>
      <c r="H4" s="443"/>
      <c r="I4" s="443"/>
      <c r="J4" s="443"/>
      <c r="K4" s="443"/>
      <c r="L4" s="443"/>
      <c r="M4" s="443"/>
      <c r="N4" s="443"/>
      <c r="O4" s="443"/>
      <c r="P4" s="443"/>
      <c r="Q4" s="443"/>
      <c r="R4" s="443"/>
      <c r="S4" s="443"/>
      <c r="T4" s="443"/>
      <c r="U4" s="443"/>
      <c r="V4" s="443"/>
      <c r="W4" s="443"/>
      <c r="X4" s="443"/>
      <c r="Y4" s="443"/>
      <c r="Z4" s="443"/>
      <c r="AA4" s="443"/>
      <c r="AB4" s="443"/>
      <c r="AC4" s="68"/>
      <c r="AD4" s="68"/>
      <c r="AE4" s="68"/>
      <c r="AF4" s="68"/>
      <c r="AG4" s="68"/>
      <c r="AH4" s="68"/>
      <c r="AI4" s="405"/>
      <c r="AJ4" s="405"/>
      <c r="AK4" s="405"/>
      <c r="AL4" s="405"/>
      <c r="AM4" s="405"/>
      <c r="AN4" s="95"/>
    </row>
    <row r="5" spans="1:40" ht="12.75" customHeight="1">
      <c r="A5" s="68"/>
      <c r="B5" s="279"/>
      <c r="C5" s="279"/>
      <c r="D5" s="411"/>
      <c r="E5" s="443"/>
      <c r="F5" s="443"/>
      <c r="G5" s="443"/>
      <c r="H5" s="443"/>
      <c r="I5" s="443"/>
      <c r="J5" s="443"/>
      <c r="K5" s="443"/>
      <c r="L5" s="443"/>
      <c r="M5" s="443"/>
      <c r="N5" s="443"/>
      <c r="O5" s="443"/>
      <c r="P5" s="443"/>
      <c r="Q5" s="443"/>
      <c r="R5" s="443"/>
      <c r="S5" s="443"/>
      <c r="T5" s="443"/>
      <c r="U5" s="443"/>
      <c r="V5" s="443"/>
      <c r="W5" s="443"/>
      <c r="X5" s="443"/>
      <c r="Y5" s="443"/>
      <c r="Z5" s="443"/>
      <c r="AA5" s="443"/>
      <c r="AB5" s="443"/>
      <c r="AC5" s="68"/>
      <c r="AD5" s="68"/>
      <c r="AE5" s="68"/>
      <c r="AF5" s="68"/>
      <c r="AG5" s="68"/>
      <c r="AH5" s="68"/>
      <c r="AI5" s="68"/>
      <c r="AJ5" s="404"/>
      <c r="AK5" s="404"/>
      <c r="AL5" s="404"/>
      <c r="AM5" s="404"/>
      <c r="AN5" s="117"/>
    </row>
    <row r="6" spans="1:40" ht="12.75" customHeight="1">
      <c r="A6" s="68"/>
      <c r="B6" s="279"/>
      <c r="C6" s="279"/>
      <c r="D6" s="411"/>
      <c r="E6" s="444"/>
      <c r="F6" s="444"/>
      <c r="G6" s="444"/>
      <c r="H6" s="444"/>
      <c r="I6" s="444"/>
      <c r="J6" s="444"/>
      <c r="K6" s="444"/>
      <c r="L6" s="444"/>
      <c r="M6" s="444"/>
      <c r="N6" s="444"/>
      <c r="O6" s="444"/>
      <c r="P6" s="444"/>
      <c r="Q6" s="444"/>
      <c r="R6" s="444"/>
      <c r="S6" s="444"/>
      <c r="T6" s="444"/>
      <c r="U6" s="444"/>
      <c r="V6" s="444"/>
      <c r="W6" s="444"/>
      <c r="X6" s="444"/>
      <c r="Y6" s="444"/>
      <c r="Z6" s="444"/>
      <c r="AA6" s="444"/>
      <c r="AB6" s="444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74"/>
      <c r="AN6" s="74"/>
    </row>
    <row r="7" spans="1:40">
      <c r="A7" s="68"/>
      <c r="B7" s="279"/>
      <c r="C7" s="279"/>
      <c r="D7" s="280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68"/>
      <c r="AD7" s="68"/>
      <c r="AE7" s="68"/>
      <c r="AF7" s="68"/>
      <c r="AG7" s="68"/>
      <c r="AH7" s="68"/>
      <c r="AI7" s="419" t="s">
        <v>138</v>
      </c>
      <c r="AJ7" s="419"/>
      <c r="AK7" s="419"/>
      <c r="AL7" s="419"/>
      <c r="AM7" s="419"/>
      <c r="AN7" s="279"/>
    </row>
    <row r="8" spans="1:40">
      <c r="A8" s="68"/>
      <c r="B8" s="279"/>
      <c r="C8" s="279"/>
      <c r="D8" s="70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</row>
    <row r="9" spans="1:40" s="1" customFormat="1" ht="22.5" customHeight="1">
      <c r="A9" s="420" t="s">
        <v>0</v>
      </c>
      <c r="B9" s="422" t="s">
        <v>6</v>
      </c>
      <c r="C9" s="422" t="s">
        <v>70</v>
      </c>
      <c r="D9" s="423" t="s">
        <v>57</v>
      </c>
      <c r="E9" s="424" t="s">
        <v>150</v>
      </c>
      <c r="F9" s="424"/>
      <c r="G9" s="424"/>
      <c r="H9" s="424"/>
      <c r="I9" s="424"/>
      <c r="J9" s="424"/>
      <c r="K9" s="424"/>
      <c r="L9" s="424"/>
      <c r="M9" s="424"/>
      <c r="N9" s="424"/>
      <c r="O9" s="424"/>
      <c r="P9" s="424"/>
      <c r="Q9" s="424"/>
      <c r="R9" s="424"/>
      <c r="S9" s="424"/>
      <c r="T9" s="424"/>
      <c r="U9" s="424"/>
      <c r="V9" s="424"/>
      <c r="W9" s="424"/>
      <c r="X9" s="424"/>
      <c r="Y9" s="424"/>
      <c r="Z9" s="424"/>
      <c r="AA9" s="424"/>
      <c r="AB9" s="424"/>
      <c r="AC9" s="424"/>
      <c r="AD9" s="424"/>
      <c r="AE9" s="424"/>
      <c r="AF9" s="424"/>
      <c r="AG9" s="424"/>
      <c r="AH9" s="424"/>
      <c r="AI9" s="424"/>
      <c r="AJ9" s="408" t="s">
        <v>55</v>
      </c>
      <c r="AK9" s="409"/>
      <c r="AL9" s="278" t="s">
        <v>56</v>
      </c>
      <c r="AM9" s="414" t="s">
        <v>80</v>
      </c>
      <c r="AN9" s="415"/>
    </row>
    <row r="10" spans="1:40" s="2" customFormat="1" ht="23.25" thickBot="1">
      <c r="A10" s="421"/>
      <c r="B10" s="422"/>
      <c r="C10" s="422"/>
      <c r="D10" s="423"/>
      <c r="E10" s="367">
        <v>1</v>
      </c>
      <c r="F10" s="367">
        <v>2</v>
      </c>
      <c r="G10" s="78">
        <v>3</v>
      </c>
      <c r="H10" s="78">
        <v>4</v>
      </c>
      <c r="I10" s="349">
        <v>5</v>
      </c>
      <c r="J10" s="349">
        <v>6</v>
      </c>
      <c r="K10" s="78">
        <v>7</v>
      </c>
      <c r="L10" s="78">
        <v>8</v>
      </c>
      <c r="M10" s="332">
        <v>9</v>
      </c>
      <c r="N10" s="78">
        <v>10</v>
      </c>
      <c r="O10" s="78">
        <v>11</v>
      </c>
      <c r="P10" s="349">
        <v>12</v>
      </c>
      <c r="Q10" s="349">
        <v>13</v>
      </c>
      <c r="R10" s="78">
        <v>14</v>
      </c>
      <c r="S10" s="78">
        <v>15</v>
      </c>
      <c r="T10" s="78">
        <v>16</v>
      </c>
      <c r="U10" s="78">
        <v>17</v>
      </c>
      <c r="V10" s="78">
        <v>18</v>
      </c>
      <c r="W10" s="349">
        <v>19</v>
      </c>
      <c r="X10" s="349">
        <v>20</v>
      </c>
      <c r="Y10" s="78">
        <v>21</v>
      </c>
      <c r="Z10" s="78">
        <v>22</v>
      </c>
      <c r="AA10" s="78">
        <v>23</v>
      </c>
      <c r="AB10" s="78">
        <v>24</v>
      </c>
      <c r="AC10" s="78">
        <v>25</v>
      </c>
      <c r="AD10" s="349">
        <v>26</v>
      </c>
      <c r="AE10" s="349">
        <v>27</v>
      </c>
      <c r="AF10" s="78">
        <v>28</v>
      </c>
      <c r="AG10" s="78">
        <v>29</v>
      </c>
      <c r="AH10" s="78">
        <v>30</v>
      </c>
      <c r="AI10" s="78">
        <v>31</v>
      </c>
      <c r="AJ10" s="281" t="s">
        <v>31</v>
      </c>
      <c r="AK10" s="282" t="s">
        <v>30</v>
      </c>
      <c r="AL10" s="281" t="s">
        <v>31</v>
      </c>
      <c r="AM10" s="79" t="s">
        <v>35</v>
      </c>
      <c r="AN10" s="79" t="s">
        <v>36</v>
      </c>
    </row>
    <row r="11" spans="1:40" s="2" customFormat="1" ht="15.75" thickBot="1">
      <c r="A11" s="283">
        <v>1</v>
      </c>
      <c r="B11" s="168" t="s">
        <v>92</v>
      </c>
      <c r="C11" s="169" t="s">
        <v>93</v>
      </c>
      <c r="D11" s="170" t="s">
        <v>94</v>
      </c>
      <c r="E11" s="351"/>
      <c r="F11" s="351"/>
      <c r="G11" s="352"/>
      <c r="H11" s="352"/>
      <c r="I11" s="351"/>
      <c r="J11" s="351"/>
      <c r="K11" s="352"/>
      <c r="L11" s="352"/>
      <c r="M11" s="351"/>
      <c r="N11" s="351"/>
      <c r="O11" s="352"/>
      <c r="P11" s="352"/>
      <c r="Q11" s="351"/>
      <c r="R11" s="351"/>
      <c r="S11" s="352"/>
      <c r="T11" s="352"/>
      <c r="U11" s="351"/>
      <c r="V11" s="351"/>
      <c r="W11" s="352"/>
      <c r="X11" s="352"/>
      <c r="Y11" s="351"/>
      <c r="Z11" s="351"/>
      <c r="AA11" s="352"/>
      <c r="AB11" s="352"/>
      <c r="AC11" s="351"/>
      <c r="AD11" s="351"/>
      <c r="AE11" s="352"/>
      <c r="AF11" s="352"/>
      <c r="AG11" s="351"/>
      <c r="AH11" s="351"/>
      <c r="AI11" s="351"/>
      <c r="AJ11" s="82">
        <f>COUNTIF(E11:AI11,$B$33)</f>
        <v>0</v>
      </c>
      <c r="AK11" s="83">
        <f>30-AJ11</f>
        <v>30</v>
      </c>
      <c r="AL11" s="84"/>
      <c r="AM11" s="353"/>
      <c r="AN11" s="79"/>
    </row>
    <row r="12" spans="1:40" s="2" customFormat="1" ht="15.75" thickBot="1">
      <c r="A12" s="283"/>
      <c r="B12" s="294"/>
      <c r="C12" s="295" t="s">
        <v>140</v>
      </c>
      <c r="D12" s="296" t="s">
        <v>141</v>
      </c>
      <c r="E12" s="351" t="s">
        <v>2</v>
      </c>
      <c r="F12" s="351" t="s">
        <v>2</v>
      </c>
      <c r="G12" s="351" t="s">
        <v>1</v>
      </c>
      <c r="H12" s="351" t="s">
        <v>1</v>
      </c>
      <c r="I12" s="351" t="s">
        <v>2</v>
      </c>
      <c r="J12" s="351" t="s">
        <v>2</v>
      </c>
      <c r="K12" s="351" t="s">
        <v>2</v>
      </c>
      <c r="L12" s="351" t="s">
        <v>2</v>
      </c>
      <c r="M12" s="351" t="s">
        <v>2</v>
      </c>
      <c r="N12" s="351" t="s">
        <v>1</v>
      </c>
      <c r="O12" s="351" t="s">
        <v>1</v>
      </c>
      <c r="P12" s="351" t="s">
        <v>2</v>
      </c>
      <c r="Q12" s="351" t="s">
        <v>2</v>
      </c>
      <c r="R12" s="351" t="s">
        <v>2</v>
      </c>
      <c r="S12" s="351" t="s">
        <v>2</v>
      </c>
      <c r="T12" s="351" t="s">
        <v>1</v>
      </c>
      <c r="U12" s="351" t="s">
        <v>1</v>
      </c>
      <c r="V12" s="351" t="s">
        <v>2</v>
      </c>
      <c r="W12" s="351" t="s">
        <v>2</v>
      </c>
      <c r="X12" s="351" t="s">
        <v>2</v>
      </c>
      <c r="Y12" s="351" t="s">
        <v>2</v>
      </c>
      <c r="Z12" s="351" t="s">
        <v>1</v>
      </c>
      <c r="AA12" s="351" t="s">
        <v>1</v>
      </c>
      <c r="AB12" s="351" t="s">
        <v>2</v>
      </c>
      <c r="AC12" s="351" t="s">
        <v>2</v>
      </c>
      <c r="AD12" s="351" t="s">
        <v>2</v>
      </c>
      <c r="AE12" s="351" t="s">
        <v>2</v>
      </c>
      <c r="AF12" s="351" t="s">
        <v>1</v>
      </c>
      <c r="AG12" s="351" t="s">
        <v>1</v>
      </c>
      <c r="AH12" s="351" t="s">
        <v>2</v>
      </c>
      <c r="AI12" s="351" t="s">
        <v>2</v>
      </c>
      <c r="AJ12" s="82">
        <f>COUNTIF(E12:AH12,$B$33)</f>
        <v>10</v>
      </c>
      <c r="AK12" s="83">
        <f t="shared" ref="AK12:AK18" si="0">30-AJ12</f>
        <v>20</v>
      </c>
      <c r="AL12" s="84"/>
      <c r="AM12" s="353"/>
      <c r="AN12" s="79"/>
    </row>
    <row r="13" spans="1:40" s="2" customFormat="1" ht="15.75" thickBot="1">
      <c r="A13" s="283">
        <v>2</v>
      </c>
      <c r="B13" s="171">
        <v>8928</v>
      </c>
      <c r="C13" s="172" t="s">
        <v>95</v>
      </c>
      <c r="D13" s="173" t="s">
        <v>96</v>
      </c>
      <c r="E13" s="351" t="s">
        <v>1</v>
      </c>
      <c r="F13" s="351" t="s">
        <v>2</v>
      </c>
      <c r="G13" s="351" t="s">
        <v>2</v>
      </c>
      <c r="H13" s="351" t="s">
        <v>2</v>
      </c>
      <c r="I13" s="351" t="s">
        <v>2</v>
      </c>
      <c r="J13" s="351" t="s">
        <v>1</v>
      </c>
      <c r="K13" s="351" t="s">
        <v>1</v>
      </c>
      <c r="L13" s="369" t="s">
        <v>2</v>
      </c>
      <c r="M13" s="369" t="s">
        <v>2</v>
      </c>
      <c r="N13" s="351" t="s">
        <v>2</v>
      </c>
      <c r="O13" s="351" t="s">
        <v>1</v>
      </c>
      <c r="P13" s="351" t="s">
        <v>2</v>
      </c>
      <c r="Q13" s="351" t="s">
        <v>2</v>
      </c>
      <c r="R13" s="351" t="s">
        <v>2</v>
      </c>
      <c r="S13" s="351" t="s">
        <v>1</v>
      </c>
      <c r="T13" s="351" t="s">
        <v>1</v>
      </c>
      <c r="U13" s="351" t="s">
        <v>2</v>
      </c>
      <c r="V13" s="351" t="s">
        <v>2</v>
      </c>
      <c r="W13" s="351" t="s">
        <v>2</v>
      </c>
      <c r="X13" s="351" t="s">
        <v>2</v>
      </c>
      <c r="Y13" s="351" t="s">
        <v>2</v>
      </c>
      <c r="Z13" s="351" t="s">
        <v>1</v>
      </c>
      <c r="AA13" s="351" t="s">
        <v>1</v>
      </c>
      <c r="AB13" s="351" t="s">
        <v>2</v>
      </c>
      <c r="AC13" s="351" t="s">
        <v>2</v>
      </c>
      <c r="AD13" s="351" t="s">
        <v>2</v>
      </c>
      <c r="AE13" s="351" t="s">
        <v>1</v>
      </c>
      <c r="AF13" s="351" t="s">
        <v>1</v>
      </c>
      <c r="AG13" s="351" t="s">
        <v>2</v>
      </c>
      <c r="AH13" s="351" t="s">
        <v>2</v>
      </c>
      <c r="AI13" s="351" t="s">
        <v>2</v>
      </c>
      <c r="AJ13" s="82">
        <f>COUNTIF(E13:AG13,$B$33)</f>
        <v>10</v>
      </c>
      <c r="AK13" s="83">
        <f t="shared" si="0"/>
        <v>20</v>
      </c>
      <c r="AL13" s="84"/>
      <c r="AM13" s="353"/>
      <c r="AN13" s="79"/>
    </row>
    <row r="14" spans="1:40" s="2" customFormat="1" ht="15.75" thickBot="1">
      <c r="A14" s="351" t="s">
        <v>2</v>
      </c>
      <c r="B14" s="174">
        <v>11439</v>
      </c>
      <c r="C14" s="172" t="s">
        <v>95</v>
      </c>
      <c r="D14" s="175" t="s">
        <v>97</v>
      </c>
      <c r="E14" s="351" t="s">
        <v>2</v>
      </c>
      <c r="F14" s="351" t="s">
        <v>2</v>
      </c>
      <c r="G14" s="372" t="s">
        <v>1</v>
      </c>
      <c r="H14" s="351" t="s">
        <v>1</v>
      </c>
      <c r="I14" s="369" t="s">
        <v>2</v>
      </c>
      <c r="J14" s="369" t="s">
        <v>2</v>
      </c>
      <c r="K14" s="369" t="s">
        <v>2</v>
      </c>
      <c r="L14" s="351" t="s">
        <v>1</v>
      </c>
      <c r="M14" s="369" t="s">
        <v>2</v>
      </c>
      <c r="N14" s="369" t="s">
        <v>2</v>
      </c>
      <c r="O14" s="371" t="s">
        <v>3</v>
      </c>
      <c r="P14" s="370" t="s">
        <v>1</v>
      </c>
      <c r="Q14" s="351" t="s">
        <v>1</v>
      </c>
      <c r="R14" s="351" t="s">
        <v>2</v>
      </c>
      <c r="S14" s="351" t="s">
        <v>2</v>
      </c>
      <c r="T14" s="351" t="s">
        <v>2</v>
      </c>
      <c r="U14" s="351" t="s">
        <v>2</v>
      </c>
      <c r="V14" s="351" t="s">
        <v>2</v>
      </c>
      <c r="W14" s="351" t="s">
        <v>1</v>
      </c>
      <c r="X14" s="370" t="s">
        <v>1</v>
      </c>
      <c r="Y14" s="351" t="s">
        <v>2</v>
      </c>
      <c r="Z14" s="371" t="s">
        <v>3</v>
      </c>
      <c r="AA14" s="351" t="s">
        <v>2</v>
      </c>
      <c r="AB14" s="351" t="s">
        <v>1</v>
      </c>
      <c r="AC14" s="351" t="s">
        <v>1</v>
      </c>
      <c r="AD14" s="351" t="s">
        <v>2</v>
      </c>
      <c r="AE14" s="351" t="s">
        <v>2</v>
      </c>
      <c r="AF14" s="351" t="s">
        <v>2</v>
      </c>
      <c r="AG14" s="351" t="s">
        <v>2</v>
      </c>
      <c r="AH14" s="351" t="s">
        <v>1</v>
      </c>
      <c r="AI14" s="351" t="s">
        <v>1</v>
      </c>
      <c r="AJ14" s="82">
        <f t="shared" ref="AJ14:AJ22" si="1">COUNTIF(E14:AI14,$B$33)</f>
        <v>11</v>
      </c>
      <c r="AK14" s="83">
        <f t="shared" si="0"/>
        <v>19</v>
      </c>
      <c r="AL14" s="84"/>
      <c r="AM14" s="353"/>
      <c r="AN14" s="79"/>
    </row>
    <row r="15" spans="1:40" s="2" customFormat="1" ht="15.75" thickBot="1">
      <c r="A15" s="283">
        <v>4</v>
      </c>
      <c r="B15" s="176">
        <v>5810</v>
      </c>
      <c r="C15" s="177" t="s">
        <v>98</v>
      </c>
      <c r="D15" s="178" t="s">
        <v>99</v>
      </c>
      <c r="E15" s="351" t="s">
        <v>2</v>
      </c>
      <c r="F15" s="351" t="s">
        <v>1</v>
      </c>
      <c r="G15" s="351" t="s">
        <v>1</v>
      </c>
      <c r="H15" s="351" t="s">
        <v>2</v>
      </c>
      <c r="I15" s="351" t="s">
        <v>2</v>
      </c>
      <c r="J15" s="351" t="s">
        <v>2</v>
      </c>
      <c r="K15" s="351" t="s">
        <v>2</v>
      </c>
      <c r="L15" s="351" t="s">
        <v>1</v>
      </c>
      <c r="M15" s="351" t="s">
        <v>1</v>
      </c>
      <c r="N15" s="351" t="s">
        <v>2</v>
      </c>
      <c r="O15" s="351" t="s">
        <v>2</v>
      </c>
      <c r="P15" s="351" t="s">
        <v>2</v>
      </c>
      <c r="Q15" s="351" t="s">
        <v>2</v>
      </c>
      <c r="R15" s="351" t="s">
        <v>1</v>
      </c>
      <c r="S15" s="351" t="s">
        <v>1</v>
      </c>
      <c r="T15" s="351" t="s">
        <v>2</v>
      </c>
      <c r="U15" s="351" t="s">
        <v>2</v>
      </c>
      <c r="V15" s="369" t="s">
        <v>2</v>
      </c>
      <c r="W15" s="351" t="s">
        <v>2</v>
      </c>
      <c r="X15" s="351" t="s">
        <v>2</v>
      </c>
      <c r="Y15" s="351" t="s">
        <v>1</v>
      </c>
      <c r="Z15" s="351" t="s">
        <v>1</v>
      </c>
      <c r="AA15" s="351" t="s">
        <v>2</v>
      </c>
      <c r="AB15" s="351" t="s">
        <v>2</v>
      </c>
      <c r="AC15" s="351" t="s">
        <v>2</v>
      </c>
      <c r="AD15" s="351" t="s">
        <v>2</v>
      </c>
      <c r="AE15" s="351" t="s">
        <v>1</v>
      </c>
      <c r="AF15" s="351" t="s">
        <v>1</v>
      </c>
      <c r="AG15" s="351" t="s">
        <v>1</v>
      </c>
      <c r="AH15" s="369" t="s">
        <v>2</v>
      </c>
      <c r="AI15" s="351" t="s">
        <v>2</v>
      </c>
      <c r="AJ15" s="82">
        <f t="shared" si="1"/>
        <v>11</v>
      </c>
      <c r="AK15" s="83">
        <f t="shared" si="0"/>
        <v>19</v>
      </c>
      <c r="AL15" s="84"/>
      <c r="AM15" s="353"/>
      <c r="AN15" s="79"/>
    </row>
    <row r="16" spans="1:40" s="2" customFormat="1" ht="15.75" thickBot="1">
      <c r="A16" s="283">
        <v>5</v>
      </c>
      <c r="B16" s="179" t="s">
        <v>100</v>
      </c>
      <c r="C16" s="177" t="s">
        <v>98</v>
      </c>
      <c r="D16" s="180" t="s">
        <v>101</v>
      </c>
      <c r="E16" s="351" t="s">
        <v>2</v>
      </c>
      <c r="F16" s="351" t="s">
        <v>2</v>
      </c>
      <c r="G16" s="351" t="s">
        <v>2</v>
      </c>
      <c r="H16" s="351" t="s">
        <v>2</v>
      </c>
      <c r="I16" s="370" t="s">
        <v>1</v>
      </c>
      <c r="J16" s="370" t="s">
        <v>1</v>
      </c>
      <c r="K16" s="351" t="s">
        <v>2</v>
      </c>
      <c r="L16" s="351" t="s">
        <v>2</v>
      </c>
      <c r="M16" s="351" t="s">
        <v>2</v>
      </c>
      <c r="N16" s="351" t="s">
        <v>2</v>
      </c>
      <c r="O16" s="368" t="s">
        <v>69</v>
      </c>
      <c r="P16" s="370" t="s">
        <v>1</v>
      </c>
      <c r="Q16" s="370" t="s">
        <v>1</v>
      </c>
      <c r="R16" s="351" t="s">
        <v>2</v>
      </c>
      <c r="S16" s="351" t="s">
        <v>2</v>
      </c>
      <c r="T16" s="351" t="s">
        <v>2</v>
      </c>
      <c r="U16" s="371" t="s">
        <v>3</v>
      </c>
      <c r="V16" s="371" t="s">
        <v>3</v>
      </c>
      <c r="W16" s="370" t="s">
        <v>1</v>
      </c>
      <c r="X16" s="370" t="s">
        <v>1</v>
      </c>
      <c r="Y16" s="351" t="s">
        <v>2</v>
      </c>
      <c r="Z16" s="351" t="s">
        <v>2</v>
      </c>
      <c r="AA16" s="369" t="s">
        <v>2</v>
      </c>
      <c r="AB16" s="369" t="s">
        <v>2</v>
      </c>
      <c r="AC16" s="369" t="s">
        <v>2</v>
      </c>
      <c r="AD16" s="370" t="s">
        <v>1</v>
      </c>
      <c r="AE16" s="370" t="s">
        <v>1</v>
      </c>
      <c r="AF16" s="351" t="s">
        <v>2</v>
      </c>
      <c r="AG16" s="369" t="s">
        <v>2</v>
      </c>
      <c r="AH16" s="369" t="s">
        <v>2</v>
      </c>
      <c r="AI16" s="351" t="s">
        <v>2</v>
      </c>
      <c r="AJ16" s="82">
        <f t="shared" si="1"/>
        <v>8</v>
      </c>
      <c r="AK16" s="83">
        <f t="shared" si="0"/>
        <v>22</v>
      </c>
      <c r="AL16" s="84"/>
      <c r="AM16" s="353"/>
      <c r="AN16" s="79"/>
    </row>
    <row r="17" spans="1:40" s="2" customFormat="1" ht="15">
      <c r="A17" s="283">
        <v>6</v>
      </c>
      <c r="B17" s="181">
        <v>3283</v>
      </c>
      <c r="C17" s="177" t="s">
        <v>98</v>
      </c>
      <c r="D17" s="180" t="s">
        <v>102</v>
      </c>
      <c r="E17" s="351" t="s">
        <v>2</v>
      </c>
      <c r="F17" s="351" t="s">
        <v>2</v>
      </c>
      <c r="G17" s="351" t="s">
        <v>2</v>
      </c>
      <c r="H17" s="351" t="s">
        <v>2</v>
      </c>
      <c r="I17" s="351" t="s">
        <v>2</v>
      </c>
      <c r="J17" s="370" t="s">
        <v>1</v>
      </c>
      <c r="K17" s="370" t="s">
        <v>1</v>
      </c>
      <c r="L17" s="351" t="s">
        <v>2</v>
      </c>
      <c r="M17" s="351" t="s">
        <v>2</v>
      </c>
      <c r="N17" s="351" t="s">
        <v>2</v>
      </c>
      <c r="O17" s="351" t="s">
        <v>2</v>
      </c>
      <c r="P17" s="351" t="s">
        <v>2</v>
      </c>
      <c r="Q17" s="370" t="s">
        <v>1</v>
      </c>
      <c r="R17" s="370" t="s">
        <v>1</v>
      </c>
      <c r="S17" s="351" t="s">
        <v>2</v>
      </c>
      <c r="T17" s="351" t="s">
        <v>2</v>
      </c>
      <c r="U17" s="351" t="s">
        <v>2</v>
      </c>
      <c r="V17" s="351" t="s">
        <v>2</v>
      </c>
      <c r="W17" s="368" t="s">
        <v>69</v>
      </c>
      <c r="X17" s="370" t="s">
        <v>1</v>
      </c>
      <c r="Y17" s="370" t="s">
        <v>1</v>
      </c>
      <c r="Z17" s="351" t="s">
        <v>2</v>
      </c>
      <c r="AA17" s="351" t="s">
        <v>2</v>
      </c>
      <c r="AB17" s="351" t="s">
        <v>2</v>
      </c>
      <c r="AC17" s="351" t="s">
        <v>2</v>
      </c>
      <c r="AD17" s="351" t="s">
        <v>2</v>
      </c>
      <c r="AE17" s="370" t="s">
        <v>1</v>
      </c>
      <c r="AF17" s="370" t="s">
        <v>1</v>
      </c>
      <c r="AG17" s="351" t="s">
        <v>2</v>
      </c>
      <c r="AH17" s="369" t="s">
        <v>2</v>
      </c>
      <c r="AI17" s="369" t="s">
        <v>2</v>
      </c>
      <c r="AJ17" s="82">
        <f t="shared" si="1"/>
        <v>8</v>
      </c>
      <c r="AK17" s="83">
        <f t="shared" si="0"/>
        <v>22</v>
      </c>
      <c r="AL17" s="84"/>
      <c r="AM17" s="353"/>
      <c r="AN17" s="79"/>
    </row>
    <row r="18" spans="1:40" s="2" customFormat="1" ht="15">
      <c r="A18" s="283">
        <v>7</v>
      </c>
      <c r="B18" s="203"/>
      <c r="C18" s="183" t="s">
        <v>98</v>
      </c>
      <c r="D18" s="204" t="s">
        <v>120</v>
      </c>
      <c r="E18" s="351" t="s">
        <v>2</v>
      </c>
      <c r="F18" s="351" t="s">
        <v>2</v>
      </c>
      <c r="G18" s="351" t="s">
        <v>2</v>
      </c>
      <c r="H18" s="351" t="s">
        <v>2</v>
      </c>
      <c r="I18" s="351" t="s">
        <v>1</v>
      </c>
      <c r="J18" s="351" t="s">
        <v>1</v>
      </c>
      <c r="K18" s="351" t="s">
        <v>2</v>
      </c>
      <c r="L18" s="351" t="s">
        <v>2</v>
      </c>
      <c r="M18" s="351" t="s">
        <v>2</v>
      </c>
      <c r="N18" s="351" t="s">
        <v>1</v>
      </c>
      <c r="O18" s="351" t="s">
        <v>1</v>
      </c>
      <c r="P18" s="351" t="s">
        <v>2</v>
      </c>
      <c r="Q18" s="351" t="s">
        <v>2</v>
      </c>
      <c r="R18" s="371" t="s">
        <v>3</v>
      </c>
      <c r="S18" s="368" t="s">
        <v>69</v>
      </c>
      <c r="T18" s="351" t="s">
        <v>1</v>
      </c>
      <c r="U18" s="351" t="s">
        <v>1</v>
      </c>
      <c r="V18" s="351" t="s">
        <v>2</v>
      </c>
      <c r="W18" s="351" t="s">
        <v>2</v>
      </c>
      <c r="X18" s="351" t="s">
        <v>2</v>
      </c>
      <c r="Y18" s="371" t="s">
        <v>3</v>
      </c>
      <c r="Z18" s="368" t="s">
        <v>69</v>
      </c>
      <c r="AA18" s="351" t="s">
        <v>1</v>
      </c>
      <c r="AB18" s="351" t="s">
        <v>1</v>
      </c>
      <c r="AC18" s="351" t="s">
        <v>2</v>
      </c>
      <c r="AD18" s="351" t="s">
        <v>2</v>
      </c>
      <c r="AE18" s="351" t="s">
        <v>2</v>
      </c>
      <c r="AF18" s="351" t="s">
        <v>2</v>
      </c>
      <c r="AG18" s="351" t="s">
        <v>2</v>
      </c>
      <c r="AH18" s="351" t="s">
        <v>1</v>
      </c>
      <c r="AI18" s="351" t="s">
        <v>1</v>
      </c>
      <c r="AJ18" s="82">
        <f t="shared" si="1"/>
        <v>10</v>
      </c>
      <c r="AK18" s="83">
        <f t="shared" si="0"/>
        <v>20</v>
      </c>
      <c r="AL18" s="84"/>
      <c r="AM18" s="353"/>
      <c r="AN18" s="79"/>
    </row>
    <row r="19" spans="1:40" s="2" customFormat="1" ht="15.75" thickBot="1">
      <c r="A19" s="283">
        <v>8</v>
      </c>
      <c r="B19" s="182">
        <v>41647</v>
      </c>
      <c r="C19" s="183" t="s">
        <v>98</v>
      </c>
      <c r="D19" s="321" t="s">
        <v>103</v>
      </c>
      <c r="E19" s="368" t="s">
        <v>69</v>
      </c>
      <c r="F19" s="370" t="s">
        <v>1</v>
      </c>
      <c r="G19" s="370" t="s">
        <v>1</v>
      </c>
      <c r="H19" s="371" t="s">
        <v>3</v>
      </c>
      <c r="I19" s="368" t="s">
        <v>69</v>
      </c>
      <c r="J19" s="370" t="s">
        <v>1</v>
      </c>
      <c r="K19" s="370" t="s">
        <v>1</v>
      </c>
      <c r="L19" s="371" t="s">
        <v>3</v>
      </c>
      <c r="M19" s="368" t="s">
        <v>69</v>
      </c>
      <c r="N19" s="370" t="s">
        <v>1</v>
      </c>
      <c r="O19" s="370" t="s">
        <v>1</v>
      </c>
      <c r="P19" s="371" t="s">
        <v>3</v>
      </c>
      <c r="Q19" s="368" t="s">
        <v>69</v>
      </c>
      <c r="R19" s="370" t="s">
        <v>1</v>
      </c>
      <c r="S19" s="370" t="s">
        <v>1</v>
      </c>
      <c r="T19" s="371" t="s">
        <v>3</v>
      </c>
      <c r="U19" s="368" t="s">
        <v>69</v>
      </c>
      <c r="V19" s="370" t="s">
        <v>1</v>
      </c>
      <c r="W19" s="370" t="s">
        <v>1</v>
      </c>
      <c r="X19" s="371" t="s">
        <v>3</v>
      </c>
      <c r="Y19" s="368" t="s">
        <v>69</v>
      </c>
      <c r="Z19" s="370" t="s">
        <v>1</v>
      </c>
      <c r="AA19" s="370" t="s">
        <v>1</v>
      </c>
      <c r="AB19" s="371" t="s">
        <v>3</v>
      </c>
      <c r="AC19" s="368" t="s">
        <v>69</v>
      </c>
      <c r="AD19" s="370" t="s">
        <v>1</v>
      </c>
      <c r="AE19" s="370" t="s">
        <v>1</v>
      </c>
      <c r="AF19" s="371" t="s">
        <v>3</v>
      </c>
      <c r="AG19" s="368" t="s">
        <v>69</v>
      </c>
      <c r="AH19" s="370" t="s">
        <v>1</v>
      </c>
      <c r="AI19" s="370" t="s">
        <v>1</v>
      </c>
      <c r="AJ19" s="82">
        <f t="shared" si="1"/>
        <v>16</v>
      </c>
      <c r="AK19" s="83">
        <f>30-AJ19</f>
        <v>14</v>
      </c>
      <c r="AL19" s="84"/>
      <c r="AM19" s="353"/>
      <c r="AN19" s="79"/>
    </row>
    <row r="20" spans="1:40" s="2" customFormat="1" ht="15.75" thickBot="1">
      <c r="A20" s="283">
        <v>9</v>
      </c>
      <c r="B20" s="181">
        <v>5381</v>
      </c>
      <c r="C20" s="177" t="s">
        <v>98</v>
      </c>
      <c r="D20" s="184" t="s">
        <v>104</v>
      </c>
      <c r="E20" s="370" t="s">
        <v>1</v>
      </c>
      <c r="F20" s="370" t="s">
        <v>1</v>
      </c>
      <c r="G20" s="371" t="s">
        <v>3</v>
      </c>
      <c r="H20" s="368" t="s">
        <v>69</v>
      </c>
      <c r="I20" s="370" t="s">
        <v>1</v>
      </c>
      <c r="J20" s="370" t="s">
        <v>1</v>
      </c>
      <c r="K20" s="371" t="s">
        <v>3</v>
      </c>
      <c r="L20" s="368" t="s">
        <v>69</v>
      </c>
      <c r="M20" s="370" t="s">
        <v>1</v>
      </c>
      <c r="N20" s="370" t="s">
        <v>1</v>
      </c>
      <c r="O20" s="371" t="s">
        <v>3</v>
      </c>
      <c r="P20" s="368" t="s">
        <v>69</v>
      </c>
      <c r="Q20" s="370" t="s">
        <v>1</v>
      </c>
      <c r="R20" s="370" t="s">
        <v>1</v>
      </c>
      <c r="S20" s="371" t="s">
        <v>3</v>
      </c>
      <c r="T20" s="368" t="s">
        <v>69</v>
      </c>
      <c r="U20" s="370" t="s">
        <v>1</v>
      </c>
      <c r="V20" s="370" t="s">
        <v>1</v>
      </c>
      <c r="W20" s="371" t="s">
        <v>3</v>
      </c>
      <c r="X20" s="368" t="s">
        <v>69</v>
      </c>
      <c r="Y20" s="370" t="s">
        <v>1</v>
      </c>
      <c r="Z20" s="370" t="s">
        <v>1</v>
      </c>
      <c r="AA20" s="371" t="s">
        <v>3</v>
      </c>
      <c r="AB20" s="368" t="s">
        <v>69</v>
      </c>
      <c r="AC20" s="370" t="s">
        <v>1</v>
      </c>
      <c r="AD20" s="370" t="s">
        <v>1</v>
      </c>
      <c r="AE20" s="371" t="s">
        <v>3</v>
      </c>
      <c r="AF20" s="368" t="s">
        <v>69</v>
      </c>
      <c r="AG20" s="370" t="s">
        <v>1</v>
      </c>
      <c r="AH20" s="370" t="s">
        <v>1</v>
      </c>
      <c r="AI20" s="371" t="s">
        <v>3</v>
      </c>
      <c r="AJ20" s="82">
        <f t="shared" si="1"/>
        <v>16</v>
      </c>
      <c r="AK20" s="83">
        <f>30-AJ20</f>
        <v>14</v>
      </c>
      <c r="AL20" s="84"/>
      <c r="AM20" s="353"/>
      <c r="AN20" s="79"/>
    </row>
    <row r="21" spans="1:40" s="2" customFormat="1" ht="15.75" thickBot="1">
      <c r="A21" s="283">
        <v>10</v>
      </c>
      <c r="B21" s="181">
        <v>18739</v>
      </c>
      <c r="C21" s="177" t="s">
        <v>98</v>
      </c>
      <c r="D21" s="185" t="s">
        <v>105</v>
      </c>
      <c r="E21" s="351" t="s">
        <v>1</v>
      </c>
      <c r="F21" s="371" t="s">
        <v>3</v>
      </c>
      <c r="G21" s="368" t="s">
        <v>69</v>
      </c>
      <c r="H21" s="370" t="s">
        <v>1</v>
      </c>
      <c r="I21" s="370" t="s">
        <v>1</v>
      </c>
      <c r="J21" s="371" t="s">
        <v>3</v>
      </c>
      <c r="K21" s="368" t="s">
        <v>69</v>
      </c>
      <c r="L21" s="370" t="s">
        <v>1</v>
      </c>
      <c r="M21" s="370" t="s">
        <v>1</v>
      </c>
      <c r="N21" s="373" t="s">
        <v>110</v>
      </c>
      <c r="O21" s="373" t="s">
        <v>110</v>
      </c>
      <c r="P21" s="373" t="s">
        <v>110</v>
      </c>
      <c r="Q21" s="373" t="s">
        <v>110</v>
      </c>
      <c r="R21" s="373" t="s">
        <v>110</v>
      </c>
      <c r="S21" s="373" t="s">
        <v>110</v>
      </c>
      <c r="T21" s="373" t="s">
        <v>110</v>
      </c>
      <c r="U21" s="373" t="s">
        <v>110</v>
      </c>
      <c r="V21" s="373" t="s">
        <v>110</v>
      </c>
      <c r="W21" s="373" t="s">
        <v>110</v>
      </c>
      <c r="X21" s="373" t="s">
        <v>110</v>
      </c>
      <c r="Y21" s="373" t="s">
        <v>110</v>
      </c>
      <c r="Z21" s="373" t="s">
        <v>110</v>
      </c>
      <c r="AA21" s="373" t="s">
        <v>110</v>
      </c>
      <c r="AB21" s="370" t="s">
        <v>1</v>
      </c>
      <c r="AC21" s="370" t="s">
        <v>1</v>
      </c>
      <c r="AD21" s="371" t="s">
        <v>3</v>
      </c>
      <c r="AE21" s="368" t="s">
        <v>69</v>
      </c>
      <c r="AF21" s="370" t="s">
        <v>1</v>
      </c>
      <c r="AG21" s="370" t="s">
        <v>1</v>
      </c>
      <c r="AH21" s="371" t="s">
        <v>3</v>
      </c>
      <c r="AI21" s="368" t="s">
        <v>69</v>
      </c>
      <c r="AJ21" s="82">
        <f t="shared" si="1"/>
        <v>9</v>
      </c>
      <c r="AK21" s="83">
        <f>30-AJ21</f>
        <v>21</v>
      </c>
      <c r="AL21" s="84"/>
      <c r="AM21" s="353"/>
      <c r="AN21" s="79"/>
    </row>
    <row r="22" spans="1:40" s="2" customFormat="1" ht="15">
      <c r="A22" s="283">
        <v>11</v>
      </c>
      <c r="B22" s="186">
        <v>32359</v>
      </c>
      <c r="C22" s="177" t="s">
        <v>98</v>
      </c>
      <c r="D22" s="187" t="s">
        <v>106</v>
      </c>
      <c r="E22" s="371" t="s">
        <v>3</v>
      </c>
      <c r="F22" s="368" t="s">
        <v>69</v>
      </c>
      <c r="G22" s="370" t="s">
        <v>1</v>
      </c>
      <c r="H22" s="370" t="s">
        <v>1</v>
      </c>
      <c r="I22" s="371" t="s">
        <v>3</v>
      </c>
      <c r="J22" s="368" t="s">
        <v>69</v>
      </c>
      <c r="K22" s="370" t="s">
        <v>1</v>
      </c>
      <c r="L22" s="370" t="s">
        <v>1</v>
      </c>
      <c r="M22" s="371" t="s">
        <v>3</v>
      </c>
      <c r="N22" s="368" t="s">
        <v>69</v>
      </c>
      <c r="O22" s="370" t="s">
        <v>1</v>
      </c>
      <c r="P22" s="370" t="s">
        <v>1</v>
      </c>
      <c r="Q22" s="371" t="s">
        <v>3</v>
      </c>
      <c r="R22" s="368" t="s">
        <v>69</v>
      </c>
      <c r="S22" s="370" t="s">
        <v>1</v>
      </c>
      <c r="T22" s="373" t="s">
        <v>110</v>
      </c>
      <c r="U22" s="373" t="s">
        <v>110</v>
      </c>
      <c r="V22" s="373" t="s">
        <v>110</v>
      </c>
      <c r="W22" s="373" t="s">
        <v>110</v>
      </c>
      <c r="X22" s="373" t="s">
        <v>110</v>
      </c>
      <c r="Y22" s="373" t="s">
        <v>110</v>
      </c>
      <c r="Z22" s="373" t="s">
        <v>110</v>
      </c>
      <c r="AA22" s="370" t="s">
        <v>1</v>
      </c>
      <c r="AB22" s="370" t="s">
        <v>1</v>
      </c>
      <c r="AC22" s="371" t="s">
        <v>3</v>
      </c>
      <c r="AD22" s="368" t="s">
        <v>69</v>
      </c>
      <c r="AE22" s="370" t="s">
        <v>1</v>
      </c>
      <c r="AF22" s="370" t="s">
        <v>1</v>
      </c>
      <c r="AG22" s="371" t="s">
        <v>3</v>
      </c>
      <c r="AH22" s="368" t="s">
        <v>69</v>
      </c>
      <c r="AI22" s="351" t="s">
        <v>1</v>
      </c>
      <c r="AJ22" s="82">
        <f t="shared" si="1"/>
        <v>12</v>
      </c>
      <c r="AK22" s="83">
        <f>30-AJ22</f>
        <v>18</v>
      </c>
      <c r="AL22" s="84"/>
      <c r="AM22" s="353"/>
      <c r="AN22" s="79"/>
    </row>
    <row r="23" spans="1:40" s="20" customFormat="1">
      <c r="A23" s="61"/>
      <c r="B23" s="279"/>
      <c r="C23" s="279"/>
      <c r="D23" s="95" t="s">
        <v>50</v>
      </c>
      <c r="E23" s="445"/>
      <c r="F23" s="445"/>
      <c r="G23" s="445"/>
      <c r="H23" s="445"/>
      <c r="I23" s="445"/>
      <c r="J23" s="445"/>
      <c r="K23" s="445"/>
      <c r="L23" s="355"/>
      <c r="M23" s="355"/>
      <c r="N23" s="355"/>
      <c r="O23" s="357"/>
      <c r="P23" s="357"/>
      <c r="Q23" s="357"/>
      <c r="R23" s="357"/>
      <c r="S23" s="357"/>
      <c r="T23" s="355"/>
      <c r="U23" s="355"/>
      <c r="V23" s="446"/>
      <c r="W23" s="446"/>
      <c r="X23" s="446"/>
      <c r="Y23" s="446"/>
      <c r="Z23" s="446"/>
      <c r="AA23" s="446"/>
      <c r="AB23" s="358"/>
      <c r="AC23" s="358"/>
      <c r="AD23" s="358"/>
      <c r="AE23" s="447"/>
      <c r="AF23" s="448"/>
      <c r="AG23" s="448"/>
      <c r="AH23" s="448"/>
      <c r="AI23" s="448"/>
      <c r="AJ23" s="63"/>
      <c r="AK23" s="93"/>
      <c r="AL23" s="93"/>
      <c r="AM23" s="67"/>
      <c r="AN23" s="67"/>
    </row>
    <row r="24" spans="1:40" s="20" customFormat="1">
      <c r="A24" s="98"/>
      <c r="B24" s="99"/>
      <c r="C24" s="99"/>
      <c r="D24" s="98"/>
      <c r="E24" s="449" t="s">
        <v>47</v>
      </c>
      <c r="F24" s="449"/>
      <c r="G24" s="449"/>
      <c r="H24" s="449"/>
      <c r="I24" s="449"/>
      <c r="J24" s="449"/>
      <c r="K24" s="449"/>
      <c r="L24" s="359"/>
      <c r="M24" s="359"/>
      <c r="N24" s="359"/>
      <c r="O24" s="449" t="s">
        <v>45</v>
      </c>
      <c r="P24" s="449"/>
      <c r="Q24" s="449"/>
      <c r="R24" s="449"/>
      <c r="S24" s="449"/>
      <c r="T24" s="359"/>
      <c r="U24" s="359"/>
      <c r="V24" s="450" t="s">
        <v>51</v>
      </c>
      <c r="W24" s="450"/>
      <c r="X24" s="450"/>
      <c r="Y24" s="450"/>
      <c r="Z24" s="450"/>
      <c r="AA24" s="450"/>
      <c r="AB24" s="359"/>
      <c r="AC24" s="359"/>
      <c r="AD24" s="359"/>
      <c r="AE24" s="449" t="s">
        <v>52</v>
      </c>
      <c r="AF24" s="449"/>
      <c r="AG24" s="449"/>
      <c r="AH24" s="449"/>
      <c r="AI24" s="449"/>
      <c r="AJ24" s="98"/>
      <c r="AK24" s="100"/>
      <c r="AL24" s="100"/>
      <c r="AM24" s="98"/>
      <c r="AN24" s="98"/>
    </row>
    <row r="25" spans="1:40" s="20" customFormat="1">
      <c r="A25" s="61"/>
      <c r="B25" s="101" t="s">
        <v>53</v>
      </c>
      <c r="C25" s="101"/>
      <c r="D25" s="62"/>
      <c r="E25" s="358"/>
      <c r="F25" s="358"/>
      <c r="G25" s="358"/>
      <c r="H25" s="358"/>
      <c r="I25" s="358"/>
      <c r="J25" s="358"/>
      <c r="K25" s="358"/>
      <c r="L25" s="358"/>
      <c r="M25" s="358"/>
      <c r="N25" s="358"/>
      <c r="O25" s="358"/>
      <c r="P25" s="358"/>
      <c r="Q25" s="358"/>
      <c r="R25" s="358"/>
      <c r="S25" s="358"/>
      <c r="T25" s="358"/>
      <c r="U25" s="358"/>
      <c r="V25" s="358"/>
      <c r="W25" s="358"/>
      <c r="X25" s="358"/>
      <c r="Y25" s="358"/>
      <c r="Z25" s="358"/>
      <c r="AA25" s="358"/>
      <c r="AB25" s="358"/>
      <c r="AC25" s="358"/>
      <c r="AD25" s="358"/>
      <c r="AE25" s="358"/>
      <c r="AF25" s="358"/>
      <c r="AG25" s="358"/>
      <c r="AH25" s="358"/>
      <c r="AI25" s="358"/>
      <c r="AJ25" s="63"/>
      <c r="AK25" s="93"/>
      <c r="AL25" s="93"/>
      <c r="AM25" s="67"/>
      <c r="AN25" s="67"/>
    </row>
    <row r="26" spans="1:40" s="20" customFormat="1" ht="24">
      <c r="A26" s="64"/>
      <c r="B26" s="102" t="s">
        <v>54</v>
      </c>
      <c r="C26" s="102"/>
      <c r="D26" s="103" t="s">
        <v>91</v>
      </c>
      <c r="E26" s="367">
        <v>1</v>
      </c>
      <c r="F26" s="367">
        <v>2</v>
      </c>
      <c r="G26" s="78">
        <v>3</v>
      </c>
      <c r="H26" s="78">
        <v>4</v>
      </c>
      <c r="I26" s="349">
        <v>5</v>
      </c>
      <c r="J26" s="349">
        <v>6</v>
      </c>
      <c r="K26" s="78">
        <v>7</v>
      </c>
      <c r="L26" s="78">
        <v>8</v>
      </c>
      <c r="M26" s="332">
        <v>9</v>
      </c>
      <c r="N26" s="78">
        <v>10</v>
      </c>
      <c r="O26" s="78">
        <v>11</v>
      </c>
      <c r="P26" s="349">
        <v>12</v>
      </c>
      <c r="Q26" s="349">
        <v>13</v>
      </c>
      <c r="R26" s="78">
        <v>14</v>
      </c>
      <c r="S26" s="78">
        <v>15</v>
      </c>
      <c r="T26" s="78">
        <v>16</v>
      </c>
      <c r="U26" s="78">
        <v>17</v>
      </c>
      <c r="V26" s="78">
        <v>18</v>
      </c>
      <c r="W26" s="349">
        <v>19</v>
      </c>
      <c r="X26" s="349">
        <v>20</v>
      </c>
      <c r="Y26" s="78">
        <v>21</v>
      </c>
      <c r="Z26" s="78">
        <v>22</v>
      </c>
      <c r="AA26" s="78">
        <v>23</v>
      </c>
      <c r="AB26" s="78">
        <v>24</v>
      </c>
      <c r="AC26" s="78">
        <v>25</v>
      </c>
      <c r="AD26" s="349">
        <v>26</v>
      </c>
      <c r="AE26" s="349">
        <v>27</v>
      </c>
      <c r="AF26" s="78">
        <v>28</v>
      </c>
      <c r="AG26" s="78">
        <v>29</v>
      </c>
      <c r="AH26" s="78">
        <v>30</v>
      </c>
      <c r="AI26" s="78">
        <v>31</v>
      </c>
      <c r="AJ26" s="67"/>
      <c r="AK26" s="67"/>
      <c r="AL26" s="67"/>
      <c r="AM26" s="68"/>
      <c r="AN26" s="68"/>
    </row>
    <row r="27" spans="1:40">
      <c r="A27" s="105"/>
      <c r="B27" s="106" t="s">
        <v>2</v>
      </c>
      <c r="C27" s="106"/>
      <c r="D27" s="107" t="s">
        <v>71</v>
      </c>
      <c r="E27" s="108">
        <f>COUNTIF(E12:E22, $B27)</f>
        <v>6</v>
      </c>
      <c r="F27" s="108">
        <f t="shared" ref="F27:AH27" si="2">COUNTIF(F12:F22, $B27)</f>
        <v>6</v>
      </c>
      <c r="G27" s="108">
        <f t="shared" si="2"/>
        <v>4</v>
      </c>
      <c r="H27" s="108">
        <f t="shared" si="2"/>
        <v>5</v>
      </c>
      <c r="I27" s="108">
        <f t="shared" si="2"/>
        <v>5</v>
      </c>
      <c r="J27" s="108">
        <f t="shared" si="2"/>
        <v>3</v>
      </c>
      <c r="K27" s="108">
        <f t="shared" si="2"/>
        <v>5</v>
      </c>
      <c r="L27" s="108">
        <f t="shared" si="2"/>
        <v>5</v>
      </c>
      <c r="M27" s="108">
        <f t="shared" si="2"/>
        <v>6</v>
      </c>
      <c r="N27" s="108">
        <f t="shared" si="2"/>
        <v>5</v>
      </c>
      <c r="O27" s="108">
        <f t="shared" si="2"/>
        <v>2</v>
      </c>
      <c r="P27" s="108">
        <f t="shared" si="2"/>
        <v>5</v>
      </c>
      <c r="Q27" s="108">
        <f t="shared" si="2"/>
        <v>4</v>
      </c>
      <c r="R27" s="108">
        <f t="shared" si="2"/>
        <v>4</v>
      </c>
      <c r="S27" s="108">
        <f t="shared" si="2"/>
        <v>4</v>
      </c>
      <c r="T27" s="108">
        <f t="shared" si="2"/>
        <v>4</v>
      </c>
      <c r="U27" s="108">
        <f t="shared" si="2"/>
        <v>4</v>
      </c>
      <c r="V27" s="108">
        <f t="shared" si="2"/>
        <v>6</v>
      </c>
      <c r="W27" s="108">
        <f t="shared" si="2"/>
        <v>4</v>
      </c>
      <c r="X27" s="108">
        <f t="shared" si="2"/>
        <v>4</v>
      </c>
      <c r="Y27" s="108">
        <f t="shared" si="2"/>
        <v>4</v>
      </c>
      <c r="Z27" s="108">
        <f t="shared" ref="Z27:AB28" si="3">COUNTIF(Z12:Z22, $B27)</f>
        <v>2</v>
      </c>
      <c r="AA27" s="108">
        <f t="shared" si="3"/>
        <v>4</v>
      </c>
      <c r="AB27" s="108">
        <f t="shared" si="3"/>
        <v>5</v>
      </c>
      <c r="AC27" s="108">
        <f t="shared" si="2"/>
        <v>6</v>
      </c>
      <c r="AD27" s="108">
        <f t="shared" si="2"/>
        <v>6</v>
      </c>
      <c r="AE27" s="108">
        <f t="shared" si="2"/>
        <v>3</v>
      </c>
      <c r="AF27" s="108">
        <f>COUNTIF(AF12:AF22, $B27)</f>
        <v>3</v>
      </c>
      <c r="AG27" s="108">
        <f t="shared" si="2"/>
        <v>5</v>
      </c>
      <c r="AH27" s="108">
        <f t="shared" si="2"/>
        <v>5</v>
      </c>
      <c r="AI27" s="108">
        <f>COUNTIF(AI12:AI22, $B27)</f>
        <v>5</v>
      </c>
      <c r="AJ27" s="109"/>
      <c r="AK27" s="109"/>
      <c r="AL27" s="109"/>
      <c r="AM27" s="71" t="s">
        <v>72</v>
      </c>
      <c r="AN27" s="71"/>
    </row>
    <row r="28" spans="1:40">
      <c r="A28" s="105"/>
      <c r="B28" s="106" t="s">
        <v>81</v>
      </c>
      <c r="C28" s="106"/>
      <c r="D28" s="107" t="s">
        <v>82</v>
      </c>
      <c r="E28" s="108">
        <f t="shared" ref="E28:AI28" si="4">COUNTIF(E13:E23, $B28)</f>
        <v>0</v>
      </c>
      <c r="F28" s="108">
        <f t="shared" si="4"/>
        <v>0</v>
      </c>
      <c r="G28" s="108">
        <f t="shared" si="4"/>
        <v>0</v>
      </c>
      <c r="H28" s="108">
        <f t="shared" si="4"/>
        <v>0</v>
      </c>
      <c r="I28" s="108">
        <f t="shared" si="4"/>
        <v>0</v>
      </c>
      <c r="J28" s="108">
        <f>COUNTIF(J13:J23, $B28)</f>
        <v>0</v>
      </c>
      <c r="K28" s="108">
        <f>COUNTIF(K13:K23, $B28)</f>
        <v>0</v>
      </c>
      <c r="L28" s="108">
        <f t="shared" si="4"/>
        <v>0</v>
      </c>
      <c r="M28" s="108">
        <f t="shared" si="4"/>
        <v>0</v>
      </c>
      <c r="N28" s="108">
        <f t="shared" si="4"/>
        <v>0</v>
      </c>
      <c r="O28" s="108">
        <f t="shared" si="4"/>
        <v>0</v>
      </c>
      <c r="P28" s="108">
        <f t="shared" si="4"/>
        <v>0</v>
      </c>
      <c r="Q28" s="108">
        <f t="shared" si="4"/>
        <v>0</v>
      </c>
      <c r="R28" s="108">
        <f>COUNTIF(R13:R23, $B28)</f>
        <v>0</v>
      </c>
      <c r="S28" s="108">
        <f>COUNTIF(S13:S23, $B28)</f>
        <v>0</v>
      </c>
      <c r="T28" s="108">
        <f>COUNTIF(T13:T23, $B28)</f>
        <v>0</v>
      </c>
      <c r="U28" s="108">
        <f t="shared" si="4"/>
        <v>0</v>
      </c>
      <c r="V28" s="108">
        <f t="shared" si="4"/>
        <v>0</v>
      </c>
      <c r="W28" s="108">
        <f>COUNTIF(W13:W23, $B28)</f>
        <v>0</v>
      </c>
      <c r="X28" s="108">
        <f>COUNTIF(X13:X23, $B28)</f>
        <v>0</v>
      </c>
      <c r="Y28" s="108">
        <f>COUNTIF(Y13:Y23, $B28)</f>
        <v>0</v>
      </c>
      <c r="Z28" s="108">
        <f t="shared" si="3"/>
        <v>0</v>
      </c>
      <c r="AA28" s="108">
        <f t="shared" si="3"/>
        <v>0</v>
      </c>
      <c r="AB28" s="108">
        <f t="shared" si="3"/>
        <v>0</v>
      </c>
      <c r="AC28" s="108">
        <f>COUNTIF(AC13:AC23, $B28)</f>
        <v>0</v>
      </c>
      <c r="AD28" s="108">
        <f t="shared" si="4"/>
        <v>0</v>
      </c>
      <c r="AE28" s="108">
        <f>COUNTIF(AE13:AE23, $B28)</f>
        <v>0</v>
      </c>
      <c r="AF28" s="108">
        <f>COUNTIF(AF13:AF23, $B28)</f>
        <v>0</v>
      </c>
      <c r="AG28" s="108">
        <f t="shared" si="4"/>
        <v>0</v>
      </c>
      <c r="AH28" s="108">
        <f t="shared" si="4"/>
        <v>0</v>
      </c>
      <c r="AI28" s="108">
        <f t="shared" si="4"/>
        <v>0</v>
      </c>
      <c r="AJ28" s="109"/>
      <c r="AK28" s="109"/>
      <c r="AL28" s="109"/>
      <c r="AM28" s="71"/>
      <c r="AN28" s="71"/>
    </row>
    <row r="29" spans="1:40">
      <c r="A29" s="105"/>
      <c r="B29" s="106" t="s">
        <v>3</v>
      </c>
      <c r="C29" s="106"/>
      <c r="D29" s="107" t="s">
        <v>73</v>
      </c>
      <c r="E29" s="108">
        <f t="shared" ref="E29:AI29" si="5">COUNTIF(E14:E24, $B29)</f>
        <v>1</v>
      </c>
      <c r="F29" s="108">
        <f t="shared" si="5"/>
        <v>1</v>
      </c>
      <c r="G29" s="108">
        <f t="shared" si="5"/>
        <v>1</v>
      </c>
      <c r="H29" s="108">
        <f t="shared" si="5"/>
        <v>1</v>
      </c>
      <c r="I29" s="108">
        <f t="shared" si="5"/>
        <v>1</v>
      </c>
      <c r="J29" s="108">
        <f t="shared" si="5"/>
        <v>1</v>
      </c>
      <c r="K29" s="108">
        <f t="shared" si="5"/>
        <v>1</v>
      </c>
      <c r="L29" s="108">
        <f t="shared" si="5"/>
        <v>1</v>
      </c>
      <c r="M29" s="108">
        <f t="shared" si="5"/>
        <v>1</v>
      </c>
      <c r="N29" s="108">
        <f t="shared" si="5"/>
        <v>0</v>
      </c>
      <c r="O29" s="108">
        <f t="shared" si="5"/>
        <v>2</v>
      </c>
      <c r="P29" s="108">
        <f t="shared" si="5"/>
        <v>1</v>
      </c>
      <c r="Q29" s="108">
        <f t="shared" si="5"/>
        <v>1</v>
      </c>
      <c r="R29" s="108">
        <f t="shared" si="5"/>
        <v>1</v>
      </c>
      <c r="S29" s="108">
        <f t="shared" si="5"/>
        <v>1</v>
      </c>
      <c r="T29" s="108">
        <f t="shared" si="5"/>
        <v>1</v>
      </c>
      <c r="U29" s="108">
        <f t="shared" si="5"/>
        <v>1</v>
      </c>
      <c r="V29" s="108">
        <f>COUNTIF(V14:V24, $B29)</f>
        <v>1</v>
      </c>
      <c r="W29" s="108">
        <f t="shared" si="5"/>
        <v>1</v>
      </c>
      <c r="X29" s="108">
        <f t="shared" si="5"/>
        <v>1</v>
      </c>
      <c r="Y29" s="108">
        <f t="shared" si="5"/>
        <v>1</v>
      </c>
      <c r="Z29" s="108">
        <f t="shared" si="5"/>
        <v>1</v>
      </c>
      <c r="AA29" s="108">
        <f t="shared" si="5"/>
        <v>1</v>
      </c>
      <c r="AB29" s="108">
        <f t="shared" si="5"/>
        <v>1</v>
      </c>
      <c r="AC29" s="108">
        <f t="shared" si="5"/>
        <v>1</v>
      </c>
      <c r="AD29" s="108">
        <f t="shared" si="5"/>
        <v>1</v>
      </c>
      <c r="AE29" s="108">
        <f t="shared" si="5"/>
        <v>1</v>
      </c>
      <c r="AF29" s="108">
        <f t="shared" si="5"/>
        <v>1</v>
      </c>
      <c r="AG29" s="108">
        <f t="shared" si="5"/>
        <v>1</v>
      </c>
      <c r="AH29" s="108">
        <f t="shared" si="5"/>
        <v>1</v>
      </c>
      <c r="AI29" s="108">
        <f t="shared" si="5"/>
        <v>1</v>
      </c>
      <c r="AJ29" s="109"/>
      <c r="AK29" s="109"/>
      <c r="AL29" s="109"/>
      <c r="AM29" s="71"/>
      <c r="AN29" s="71"/>
    </row>
    <row r="30" spans="1:40" s="36" customFormat="1">
      <c r="A30" s="105"/>
      <c r="B30" s="106" t="s">
        <v>68</v>
      </c>
      <c r="C30" s="106"/>
      <c r="D30" s="107" t="s">
        <v>74</v>
      </c>
      <c r="E30" s="108">
        <f t="shared" ref="E30:AI30" si="6">COUNTIF(E15:E25, $B30)</f>
        <v>0</v>
      </c>
      <c r="F30" s="108">
        <f t="shared" si="6"/>
        <v>0</v>
      </c>
      <c r="G30" s="108">
        <f t="shared" si="6"/>
        <v>0</v>
      </c>
      <c r="H30" s="108">
        <f t="shared" si="6"/>
        <v>0</v>
      </c>
      <c r="I30" s="108">
        <f t="shared" si="6"/>
        <v>0</v>
      </c>
      <c r="J30" s="108">
        <f t="shared" si="6"/>
        <v>0</v>
      </c>
      <c r="K30" s="108">
        <f t="shared" si="6"/>
        <v>0</v>
      </c>
      <c r="L30" s="108">
        <f t="shared" si="6"/>
        <v>0</v>
      </c>
      <c r="M30" s="108">
        <f t="shared" si="6"/>
        <v>0</v>
      </c>
      <c r="N30" s="108">
        <f t="shared" si="6"/>
        <v>0</v>
      </c>
      <c r="O30" s="108">
        <f t="shared" si="6"/>
        <v>0</v>
      </c>
      <c r="P30" s="108">
        <f t="shared" si="6"/>
        <v>0</v>
      </c>
      <c r="Q30" s="108">
        <f t="shared" si="6"/>
        <v>0</v>
      </c>
      <c r="R30" s="108">
        <f t="shared" si="6"/>
        <v>0</v>
      </c>
      <c r="S30" s="108">
        <f t="shared" si="6"/>
        <v>0</v>
      </c>
      <c r="T30" s="108">
        <f t="shared" si="6"/>
        <v>0</v>
      </c>
      <c r="U30" s="108">
        <f t="shared" si="6"/>
        <v>0</v>
      </c>
      <c r="V30" s="108">
        <f>COUNTIF(V14:V25, $B30)</f>
        <v>0</v>
      </c>
      <c r="W30" s="108">
        <f t="shared" si="6"/>
        <v>0</v>
      </c>
      <c r="X30" s="108">
        <f t="shared" si="6"/>
        <v>0</v>
      </c>
      <c r="Y30" s="108">
        <f t="shared" si="6"/>
        <v>0</v>
      </c>
      <c r="Z30" s="108">
        <f t="shared" si="6"/>
        <v>0</v>
      </c>
      <c r="AA30" s="108">
        <f t="shared" si="6"/>
        <v>0</v>
      </c>
      <c r="AB30" s="108">
        <f t="shared" si="6"/>
        <v>0</v>
      </c>
      <c r="AC30" s="108">
        <f t="shared" si="6"/>
        <v>0</v>
      </c>
      <c r="AD30" s="108">
        <f t="shared" si="6"/>
        <v>0</v>
      </c>
      <c r="AE30" s="108">
        <f t="shared" si="6"/>
        <v>0</v>
      </c>
      <c r="AF30" s="108">
        <f t="shared" si="6"/>
        <v>0</v>
      </c>
      <c r="AG30" s="108">
        <f t="shared" si="6"/>
        <v>0</v>
      </c>
      <c r="AH30" s="108">
        <f t="shared" si="6"/>
        <v>0</v>
      </c>
      <c r="AI30" s="108">
        <f t="shared" si="6"/>
        <v>0</v>
      </c>
      <c r="AJ30" s="109"/>
      <c r="AK30" s="109"/>
      <c r="AL30" s="109"/>
      <c r="AM30" s="71"/>
      <c r="AN30" s="71"/>
    </row>
    <row r="31" spans="1:40">
      <c r="A31" s="105"/>
      <c r="B31" s="110" t="s">
        <v>69</v>
      </c>
      <c r="C31" s="110"/>
      <c r="D31" s="107" t="s">
        <v>75</v>
      </c>
      <c r="E31" s="108">
        <f t="shared" ref="E31:AI31" si="7">COUNTIF(E16:E26, $B31)</f>
        <v>1</v>
      </c>
      <c r="F31" s="108">
        <f t="shared" si="7"/>
        <v>1</v>
      </c>
      <c r="G31" s="108">
        <f t="shared" si="7"/>
        <v>1</v>
      </c>
      <c r="H31" s="108">
        <f t="shared" si="7"/>
        <v>1</v>
      </c>
      <c r="I31" s="108">
        <f t="shared" si="7"/>
        <v>1</v>
      </c>
      <c r="J31" s="108">
        <f t="shared" si="7"/>
        <v>1</v>
      </c>
      <c r="K31" s="108">
        <f t="shared" si="7"/>
        <v>1</v>
      </c>
      <c r="L31" s="108">
        <f t="shared" si="7"/>
        <v>1</v>
      </c>
      <c r="M31" s="108">
        <f t="shared" si="7"/>
        <v>1</v>
      </c>
      <c r="N31" s="108">
        <f t="shared" si="7"/>
        <v>1</v>
      </c>
      <c r="O31" s="108">
        <f t="shared" si="7"/>
        <v>1</v>
      </c>
      <c r="P31" s="108">
        <f t="shared" si="7"/>
        <v>1</v>
      </c>
      <c r="Q31" s="108">
        <f t="shared" si="7"/>
        <v>1</v>
      </c>
      <c r="R31" s="108">
        <f t="shared" si="7"/>
        <v>1</v>
      </c>
      <c r="S31" s="108">
        <f t="shared" si="7"/>
        <v>1</v>
      </c>
      <c r="T31" s="108">
        <f t="shared" si="7"/>
        <v>1</v>
      </c>
      <c r="U31" s="108">
        <f t="shared" si="7"/>
        <v>1</v>
      </c>
      <c r="V31" s="108">
        <f t="shared" si="7"/>
        <v>0</v>
      </c>
      <c r="W31" s="108">
        <f t="shared" si="7"/>
        <v>1</v>
      </c>
      <c r="X31" s="108">
        <f t="shared" si="7"/>
        <v>1</v>
      </c>
      <c r="Y31" s="108">
        <f t="shared" si="7"/>
        <v>1</v>
      </c>
      <c r="Z31" s="108">
        <f t="shared" si="7"/>
        <v>1</v>
      </c>
      <c r="AA31" s="108">
        <f t="shared" si="7"/>
        <v>0</v>
      </c>
      <c r="AB31" s="108">
        <f t="shared" si="7"/>
        <v>1</v>
      </c>
      <c r="AC31" s="108">
        <f t="shared" si="7"/>
        <v>1</v>
      </c>
      <c r="AD31" s="108">
        <f t="shared" si="7"/>
        <v>1</v>
      </c>
      <c r="AE31" s="108">
        <f t="shared" si="7"/>
        <v>1</v>
      </c>
      <c r="AF31" s="108">
        <f t="shared" si="7"/>
        <v>1</v>
      </c>
      <c r="AG31" s="108">
        <f t="shared" si="7"/>
        <v>1</v>
      </c>
      <c r="AH31" s="108">
        <f t="shared" si="7"/>
        <v>1</v>
      </c>
      <c r="AI31" s="108">
        <f t="shared" si="7"/>
        <v>1</v>
      </c>
      <c r="AJ31" s="109"/>
      <c r="AK31" s="109"/>
      <c r="AL31" s="109"/>
      <c r="AM31" s="71"/>
      <c r="AN31" s="71"/>
    </row>
    <row r="32" spans="1:40">
      <c r="A32" s="105"/>
      <c r="B32" s="110" t="s">
        <v>83</v>
      </c>
      <c r="C32" s="110"/>
      <c r="D32" s="107" t="s">
        <v>84</v>
      </c>
      <c r="E32" s="108">
        <f t="shared" ref="E32:AI32" si="8">COUNTIF(E17:E27, $B32)</f>
        <v>0</v>
      </c>
      <c r="F32" s="108">
        <f t="shared" si="8"/>
        <v>0</v>
      </c>
      <c r="G32" s="108">
        <f t="shared" si="8"/>
        <v>0</v>
      </c>
      <c r="H32" s="108">
        <f t="shared" si="8"/>
        <v>0</v>
      </c>
      <c r="I32" s="108">
        <f t="shared" si="8"/>
        <v>0</v>
      </c>
      <c r="J32" s="108">
        <f t="shared" si="8"/>
        <v>0</v>
      </c>
      <c r="K32" s="108">
        <f t="shared" si="8"/>
        <v>0</v>
      </c>
      <c r="L32" s="108">
        <f t="shared" si="8"/>
        <v>0</v>
      </c>
      <c r="M32" s="108">
        <f t="shared" si="8"/>
        <v>0</v>
      </c>
      <c r="N32" s="108">
        <f t="shared" si="8"/>
        <v>0</v>
      </c>
      <c r="O32" s="108">
        <f t="shared" si="8"/>
        <v>0</v>
      </c>
      <c r="P32" s="108">
        <f t="shared" si="8"/>
        <v>0</v>
      </c>
      <c r="Q32" s="108">
        <f t="shared" si="8"/>
        <v>0</v>
      </c>
      <c r="R32" s="108">
        <f t="shared" si="8"/>
        <v>0</v>
      </c>
      <c r="S32" s="108">
        <f t="shared" si="8"/>
        <v>0</v>
      </c>
      <c r="T32" s="108">
        <f t="shared" si="8"/>
        <v>0</v>
      </c>
      <c r="U32" s="108">
        <f t="shared" si="8"/>
        <v>0</v>
      </c>
      <c r="V32" s="108">
        <f t="shared" si="8"/>
        <v>0</v>
      </c>
      <c r="W32" s="108">
        <f t="shared" si="8"/>
        <v>0</v>
      </c>
      <c r="X32" s="108">
        <f t="shared" si="8"/>
        <v>0</v>
      </c>
      <c r="Y32" s="108">
        <f t="shared" si="8"/>
        <v>0</v>
      </c>
      <c r="Z32" s="108">
        <f t="shared" si="8"/>
        <v>0</v>
      </c>
      <c r="AA32" s="108">
        <f t="shared" si="8"/>
        <v>0</v>
      </c>
      <c r="AB32" s="108">
        <f t="shared" si="8"/>
        <v>0</v>
      </c>
      <c r="AC32" s="108">
        <f t="shared" si="8"/>
        <v>0</v>
      </c>
      <c r="AD32" s="108">
        <f t="shared" si="8"/>
        <v>0</v>
      </c>
      <c r="AE32" s="108">
        <f t="shared" si="8"/>
        <v>0</v>
      </c>
      <c r="AF32" s="108">
        <f t="shared" si="8"/>
        <v>0</v>
      </c>
      <c r="AG32" s="108">
        <f t="shared" si="8"/>
        <v>0</v>
      </c>
      <c r="AH32" s="108">
        <f t="shared" si="8"/>
        <v>0</v>
      </c>
      <c r="AI32" s="108">
        <f t="shared" si="8"/>
        <v>0</v>
      </c>
      <c r="AJ32" s="109"/>
      <c r="AK32" s="109"/>
      <c r="AL32" s="109"/>
      <c r="AM32" s="71"/>
      <c r="AN32" s="71"/>
    </row>
    <row r="33" spans="1:42">
      <c r="A33" s="105"/>
      <c r="B33" s="106" t="s">
        <v>65</v>
      </c>
      <c r="C33" s="106"/>
      <c r="D33" s="111" t="s">
        <v>76</v>
      </c>
      <c r="E33" s="108">
        <f t="shared" ref="E33:AI33" si="9">COUNTIF(E18:E28, $B33)</f>
        <v>2</v>
      </c>
      <c r="F33" s="108">
        <f t="shared" si="9"/>
        <v>2</v>
      </c>
      <c r="G33" s="108">
        <f t="shared" si="9"/>
        <v>2</v>
      </c>
      <c r="H33" s="108">
        <f t="shared" si="9"/>
        <v>2</v>
      </c>
      <c r="I33" s="108">
        <f t="shared" si="9"/>
        <v>3</v>
      </c>
      <c r="J33" s="108">
        <f>COUNTIF(J18:J28, $B33)</f>
        <v>3</v>
      </c>
      <c r="K33" s="108">
        <f t="shared" si="9"/>
        <v>2</v>
      </c>
      <c r="L33" s="108">
        <f t="shared" si="9"/>
        <v>2</v>
      </c>
      <c r="M33" s="108">
        <f t="shared" si="9"/>
        <v>2</v>
      </c>
      <c r="N33" s="108">
        <f t="shared" si="9"/>
        <v>3</v>
      </c>
      <c r="O33" s="108">
        <f t="shared" si="9"/>
        <v>3</v>
      </c>
      <c r="P33" s="108">
        <f t="shared" si="9"/>
        <v>1</v>
      </c>
      <c r="Q33" s="108">
        <f t="shared" si="9"/>
        <v>1</v>
      </c>
      <c r="R33" s="108">
        <f t="shared" si="9"/>
        <v>2</v>
      </c>
      <c r="S33" s="108">
        <f t="shared" si="9"/>
        <v>2</v>
      </c>
      <c r="T33" s="108">
        <f t="shared" si="9"/>
        <v>1</v>
      </c>
      <c r="U33" s="108">
        <f t="shared" si="9"/>
        <v>2</v>
      </c>
      <c r="V33" s="108">
        <f t="shared" si="9"/>
        <v>2</v>
      </c>
      <c r="W33" s="108">
        <f t="shared" si="9"/>
        <v>1</v>
      </c>
      <c r="X33" s="108">
        <f t="shared" si="9"/>
        <v>0</v>
      </c>
      <c r="Y33" s="108">
        <f t="shared" si="9"/>
        <v>1</v>
      </c>
      <c r="Z33" s="108">
        <f t="shared" si="9"/>
        <v>2</v>
      </c>
      <c r="AA33" s="108">
        <f t="shared" si="9"/>
        <v>3</v>
      </c>
      <c r="AB33" s="108">
        <f t="shared" si="9"/>
        <v>3</v>
      </c>
      <c r="AC33" s="108">
        <f t="shared" si="9"/>
        <v>2</v>
      </c>
      <c r="AD33" s="108">
        <f t="shared" si="9"/>
        <v>2</v>
      </c>
      <c r="AE33" s="108">
        <f t="shared" si="9"/>
        <v>2</v>
      </c>
      <c r="AF33" s="108">
        <f t="shared" si="9"/>
        <v>2</v>
      </c>
      <c r="AG33" s="108">
        <f t="shared" si="9"/>
        <v>2</v>
      </c>
      <c r="AH33" s="108">
        <f t="shared" si="9"/>
        <v>3</v>
      </c>
      <c r="AI33" s="108">
        <f t="shared" si="9"/>
        <v>3</v>
      </c>
      <c r="AJ33" s="109"/>
      <c r="AK33" s="109"/>
      <c r="AL33" s="109"/>
      <c r="AM33" s="71"/>
      <c r="AN33" s="71"/>
    </row>
    <row r="34" spans="1:42">
      <c r="A34" s="105"/>
      <c r="B34" s="106" t="s">
        <v>64</v>
      </c>
      <c r="C34" s="106"/>
      <c r="D34" s="112" t="s">
        <v>66</v>
      </c>
      <c r="E34" s="108">
        <f t="shared" ref="E34:AI35" si="10">COUNTIF(E19:E29, $B34)</f>
        <v>0</v>
      </c>
      <c r="F34" s="108">
        <f t="shared" si="10"/>
        <v>0</v>
      </c>
      <c r="G34" s="108">
        <f t="shared" si="10"/>
        <v>0</v>
      </c>
      <c r="H34" s="108">
        <f t="shared" si="10"/>
        <v>0</v>
      </c>
      <c r="I34" s="108">
        <f t="shared" si="10"/>
        <v>0</v>
      </c>
      <c r="J34" s="108">
        <f t="shared" si="10"/>
        <v>0</v>
      </c>
      <c r="K34" s="108">
        <f t="shared" si="10"/>
        <v>0</v>
      </c>
      <c r="L34" s="108">
        <f t="shared" si="10"/>
        <v>0</v>
      </c>
      <c r="M34" s="108">
        <f t="shared" si="10"/>
        <v>0</v>
      </c>
      <c r="N34" s="108">
        <f t="shared" si="10"/>
        <v>1</v>
      </c>
      <c r="O34" s="108">
        <f t="shared" si="10"/>
        <v>1</v>
      </c>
      <c r="P34" s="108">
        <f t="shared" si="10"/>
        <v>1</v>
      </c>
      <c r="Q34" s="108">
        <f t="shared" si="10"/>
        <v>1</v>
      </c>
      <c r="R34" s="108">
        <f t="shared" si="10"/>
        <v>1</v>
      </c>
      <c r="S34" s="108">
        <f t="shared" si="10"/>
        <v>1</v>
      </c>
      <c r="T34" s="108">
        <f t="shared" si="10"/>
        <v>2</v>
      </c>
      <c r="U34" s="108">
        <f t="shared" si="10"/>
        <v>2</v>
      </c>
      <c r="V34" s="108">
        <f t="shared" si="10"/>
        <v>2</v>
      </c>
      <c r="W34" s="108">
        <f t="shared" si="10"/>
        <v>2</v>
      </c>
      <c r="X34" s="108">
        <f t="shared" si="10"/>
        <v>2</v>
      </c>
      <c r="Y34" s="108">
        <f t="shared" si="10"/>
        <v>2</v>
      </c>
      <c r="Z34" s="108">
        <f t="shared" si="10"/>
        <v>2</v>
      </c>
      <c r="AA34" s="108">
        <f t="shared" si="10"/>
        <v>1</v>
      </c>
      <c r="AB34" s="108">
        <f t="shared" si="10"/>
        <v>0</v>
      </c>
      <c r="AC34" s="108">
        <f t="shared" si="10"/>
        <v>0</v>
      </c>
      <c r="AD34" s="108">
        <f t="shared" si="10"/>
        <v>0</v>
      </c>
      <c r="AE34" s="108">
        <f t="shared" si="10"/>
        <v>0</v>
      </c>
      <c r="AF34" s="108">
        <f t="shared" si="10"/>
        <v>0</v>
      </c>
      <c r="AG34" s="108">
        <f t="shared" si="10"/>
        <v>0</v>
      </c>
      <c r="AH34" s="108">
        <f t="shared" si="10"/>
        <v>0</v>
      </c>
      <c r="AI34" s="108">
        <f t="shared" si="10"/>
        <v>0</v>
      </c>
      <c r="AJ34" s="71"/>
      <c r="AK34" s="71"/>
      <c r="AL34" s="71"/>
      <c r="AM34" s="71"/>
      <c r="AN34" s="71"/>
      <c r="AP34" s="365"/>
    </row>
    <row r="35" spans="1:42">
      <c r="A35" s="71"/>
      <c r="B35" s="106" t="s">
        <v>29</v>
      </c>
      <c r="C35" s="106"/>
      <c r="D35" s="113" t="s">
        <v>77</v>
      </c>
      <c r="E35" s="108">
        <f>COUNTIF(E20:E30, $B35)</f>
        <v>0</v>
      </c>
      <c r="F35" s="108">
        <f t="shared" si="10"/>
        <v>0</v>
      </c>
      <c r="G35" s="108">
        <f t="shared" si="10"/>
        <v>0</v>
      </c>
      <c r="H35" s="108">
        <f t="shared" si="10"/>
        <v>0</v>
      </c>
      <c r="I35" s="108">
        <f t="shared" si="10"/>
        <v>0</v>
      </c>
      <c r="J35" s="108">
        <f t="shared" si="10"/>
        <v>0</v>
      </c>
      <c r="K35" s="108">
        <f t="shared" si="10"/>
        <v>0</v>
      </c>
      <c r="L35" s="108">
        <f t="shared" si="10"/>
        <v>0</v>
      </c>
      <c r="M35" s="108">
        <f t="shared" si="10"/>
        <v>0</v>
      </c>
      <c r="N35" s="108">
        <f t="shared" si="10"/>
        <v>0</v>
      </c>
      <c r="O35" s="108">
        <f t="shared" si="10"/>
        <v>0</v>
      </c>
      <c r="P35" s="108">
        <f t="shared" si="10"/>
        <v>0</v>
      </c>
      <c r="Q35" s="108">
        <f t="shared" si="10"/>
        <v>0</v>
      </c>
      <c r="R35" s="108">
        <f t="shared" si="10"/>
        <v>0</v>
      </c>
      <c r="S35" s="108">
        <f t="shared" si="10"/>
        <v>0</v>
      </c>
      <c r="T35" s="108">
        <f t="shared" si="10"/>
        <v>0</v>
      </c>
      <c r="U35" s="108">
        <f t="shared" si="10"/>
        <v>0</v>
      </c>
      <c r="V35" s="108">
        <f t="shared" si="10"/>
        <v>0</v>
      </c>
      <c r="W35" s="108">
        <f t="shared" si="10"/>
        <v>0</v>
      </c>
      <c r="X35" s="108">
        <f t="shared" si="10"/>
        <v>0</v>
      </c>
      <c r="Y35" s="108">
        <f t="shared" si="10"/>
        <v>0</v>
      </c>
      <c r="Z35" s="108">
        <f t="shared" si="10"/>
        <v>0</v>
      </c>
      <c r="AA35" s="108">
        <f t="shared" si="10"/>
        <v>0</v>
      </c>
      <c r="AB35" s="108">
        <f t="shared" si="10"/>
        <v>0</v>
      </c>
      <c r="AC35" s="108">
        <f t="shared" si="10"/>
        <v>0</v>
      </c>
      <c r="AD35" s="108">
        <f t="shared" si="10"/>
        <v>0</v>
      </c>
      <c r="AE35" s="108">
        <f t="shared" si="10"/>
        <v>0</v>
      </c>
      <c r="AF35" s="108">
        <f t="shared" si="10"/>
        <v>0</v>
      </c>
      <c r="AG35" s="108">
        <f t="shared" si="10"/>
        <v>0</v>
      </c>
      <c r="AH35" s="108">
        <f t="shared" si="10"/>
        <v>0</v>
      </c>
      <c r="AI35" s="108">
        <f t="shared" si="10"/>
        <v>0</v>
      </c>
      <c r="AJ35" s="71"/>
      <c r="AK35" s="71"/>
      <c r="AL35" s="71"/>
      <c r="AM35" s="71"/>
      <c r="AN35" s="71"/>
    </row>
    <row r="36" spans="1:42">
      <c r="A36" s="71"/>
      <c r="B36" s="392" t="s">
        <v>78</v>
      </c>
      <c r="C36" s="393"/>
      <c r="D36" s="393"/>
      <c r="E36" s="108">
        <f>E33+E34</f>
        <v>2</v>
      </c>
      <c r="F36" s="108">
        <f t="shared" ref="F36:AI36" si="11">F33+F34</f>
        <v>2</v>
      </c>
      <c r="G36" s="108">
        <f t="shared" si="11"/>
        <v>2</v>
      </c>
      <c r="H36" s="108">
        <f t="shared" si="11"/>
        <v>2</v>
      </c>
      <c r="I36" s="108">
        <f t="shared" si="11"/>
        <v>3</v>
      </c>
      <c r="J36" s="108">
        <f t="shared" si="11"/>
        <v>3</v>
      </c>
      <c r="K36" s="108">
        <f t="shared" si="11"/>
        <v>2</v>
      </c>
      <c r="L36" s="108">
        <f t="shared" si="11"/>
        <v>2</v>
      </c>
      <c r="M36" s="108">
        <f t="shared" si="11"/>
        <v>2</v>
      </c>
      <c r="N36" s="108">
        <f t="shared" si="11"/>
        <v>4</v>
      </c>
      <c r="O36" s="108">
        <f t="shared" si="11"/>
        <v>4</v>
      </c>
      <c r="P36" s="108">
        <f t="shared" si="11"/>
        <v>2</v>
      </c>
      <c r="Q36" s="108">
        <f t="shared" si="11"/>
        <v>2</v>
      </c>
      <c r="R36" s="108">
        <f t="shared" si="11"/>
        <v>3</v>
      </c>
      <c r="S36" s="108">
        <f t="shared" si="11"/>
        <v>3</v>
      </c>
      <c r="T36" s="108">
        <f t="shared" si="11"/>
        <v>3</v>
      </c>
      <c r="U36" s="108">
        <f t="shared" si="11"/>
        <v>4</v>
      </c>
      <c r="V36" s="108">
        <f t="shared" si="11"/>
        <v>4</v>
      </c>
      <c r="W36" s="108">
        <f t="shared" si="11"/>
        <v>3</v>
      </c>
      <c r="X36" s="108">
        <f t="shared" si="11"/>
        <v>2</v>
      </c>
      <c r="Y36" s="108">
        <f t="shared" si="11"/>
        <v>3</v>
      </c>
      <c r="Z36" s="108">
        <f t="shared" si="11"/>
        <v>4</v>
      </c>
      <c r="AA36" s="108">
        <f t="shared" si="11"/>
        <v>4</v>
      </c>
      <c r="AB36" s="108">
        <f t="shared" si="11"/>
        <v>3</v>
      </c>
      <c r="AC36" s="108">
        <f t="shared" si="11"/>
        <v>2</v>
      </c>
      <c r="AD36" s="108">
        <f t="shared" si="11"/>
        <v>2</v>
      </c>
      <c r="AE36" s="108">
        <f t="shared" si="11"/>
        <v>2</v>
      </c>
      <c r="AF36" s="108">
        <f t="shared" si="11"/>
        <v>2</v>
      </c>
      <c r="AG36" s="108">
        <f t="shared" si="11"/>
        <v>2</v>
      </c>
      <c r="AH36" s="108">
        <f t="shared" si="11"/>
        <v>3</v>
      </c>
      <c r="AI36" s="108">
        <f t="shared" si="11"/>
        <v>3</v>
      </c>
      <c r="AJ36" s="71"/>
      <c r="AK36" s="71"/>
      <c r="AL36" s="71"/>
      <c r="AM36" s="71"/>
      <c r="AN36" s="71"/>
    </row>
    <row r="37" spans="1:42">
      <c r="A37" s="71"/>
      <c r="B37" s="441" t="s">
        <v>79</v>
      </c>
      <c r="C37" s="442"/>
      <c r="D37" s="442"/>
      <c r="E37" s="366">
        <f>SUM(E27:E32)</f>
        <v>8</v>
      </c>
      <c r="F37" s="366">
        <f t="shared" ref="F37:AI37" si="12">SUM(F27:F32)</f>
        <v>8</v>
      </c>
      <c r="G37" s="366">
        <f t="shared" si="12"/>
        <v>6</v>
      </c>
      <c r="H37" s="366">
        <f t="shared" si="12"/>
        <v>7</v>
      </c>
      <c r="I37" s="366">
        <f t="shared" si="12"/>
        <v>7</v>
      </c>
      <c r="J37" s="366">
        <f t="shared" si="12"/>
        <v>5</v>
      </c>
      <c r="K37" s="366">
        <f t="shared" si="12"/>
        <v>7</v>
      </c>
      <c r="L37" s="366">
        <f t="shared" si="12"/>
        <v>7</v>
      </c>
      <c r="M37" s="366">
        <f t="shared" si="12"/>
        <v>8</v>
      </c>
      <c r="N37" s="366">
        <f t="shared" si="12"/>
        <v>6</v>
      </c>
      <c r="O37" s="366">
        <f t="shared" si="12"/>
        <v>5</v>
      </c>
      <c r="P37" s="366">
        <f t="shared" si="12"/>
        <v>7</v>
      </c>
      <c r="Q37" s="366">
        <f t="shared" si="12"/>
        <v>6</v>
      </c>
      <c r="R37" s="366">
        <f t="shared" si="12"/>
        <v>6</v>
      </c>
      <c r="S37" s="366">
        <f t="shared" si="12"/>
        <v>6</v>
      </c>
      <c r="T37" s="366">
        <f t="shared" si="12"/>
        <v>6</v>
      </c>
      <c r="U37" s="366">
        <f t="shared" si="12"/>
        <v>6</v>
      </c>
      <c r="V37" s="366">
        <f t="shared" si="12"/>
        <v>7</v>
      </c>
      <c r="W37" s="366">
        <f t="shared" si="12"/>
        <v>6</v>
      </c>
      <c r="X37" s="366">
        <f t="shared" si="12"/>
        <v>6</v>
      </c>
      <c r="Y37" s="366">
        <f t="shared" si="12"/>
        <v>6</v>
      </c>
      <c r="Z37" s="366">
        <f t="shared" si="12"/>
        <v>4</v>
      </c>
      <c r="AA37" s="366">
        <f t="shared" si="12"/>
        <v>5</v>
      </c>
      <c r="AB37" s="366">
        <f t="shared" si="12"/>
        <v>7</v>
      </c>
      <c r="AC37" s="366">
        <f t="shared" si="12"/>
        <v>8</v>
      </c>
      <c r="AD37" s="366">
        <f t="shared" si="12"/>
        <v>8</v>
      </c>
      <c r="AE37" s="366">
        <f t="shared" si="12"/>
        <v>5</v>
      </c>
      <c r="AF37" s="366">
        <f t="shared" si="12"/>
        <v>5</v>
      </c>
      <c r="AG37" s="366">
        <f t="shared" si="12"/>
        <v>7</v>
      </c>
      <c r="AH37" s="366">
        <f t="shared" si="12"/>
        <v>7</v>
      </c>
      <c r="AI37" s="366">
        <f t="shared" si="12"/>
        <v>7</v>
      </c>
      <c r="AJ37" s="71"/>
      <c r="AK37" s="71"/>
      <c r="AL37" s="71"/>
      <c r="AM37" s="71"/>
      <c r="AN37" s="71"/>
    </row>
    <row r="38" spans="1:42" ht="24.75" thickBot="1">
      <c r="A38" s="71"/>
      <c r="B38" s="396" t="s">
        <v>67</v>
      </c>
      <c r="C38" s="396"/>
      <c r="D38" s="397"/>
      <c r="E38" s="397"/>
      <c r="F38" s="397"/>
      <c r="G38" s="397"/>
      <c r="H38" s="397"/>
      <c r="I38" s="397"/>
      <c r="J38" s="397"/>
      <c r="K38" s="398"/>
      <c r="L38" s="399"/>
      <c r="M38" s="400"/>
      <c r="N38" s="400"/>
      <c r="O38" s="400"/>
      <c r="P38" s="400"/>
      <c r="Q38" s="40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</row>
    <row r="39" spans="1:42" ht="13.5" thickTop="1"/>
    <row r="40" spans="1:42" ht="13.5" thickBot="1">
      <c r="D40" t="s">
        <v>87</v>
      </c>
    </row>
    <row r="41" spans="1:42">
      <c r="D41" s="128" t="s">
        <v>86</v>
      </c>
      <c r="E41" s="391" t="s">
        <v>88</v>
      </c>
      <c r="F41" s="391"/>
      <c r="G41" s="391"/>
      <c r="H41" s="391"/>
      <c r="I41" s="391" t="s">
        <v>89</v>
      </c>
      <c r="J41" s="391"/>
      <c r="K41" s="391"/>
      <c r="L41" s="391"/>
      <c r="M41" s="391" t="s">
        <v>90</v>
      </c>
      <c r="N41" s="391"/>
      <c r="O41" s="391"/>
      <c r="P41" s="391"/>
    </row>
    <row r="42" spans="1:42">
      <c r="D42" s="129" t="s">
        <v>2</v>
      </c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1"/>
      <c r="P42" s="391"/>
    </row>
    <row r="43" spans="1:42">
      <c r="D43" s="129" t="s">
        <v>81</v>
      </c>
      <c r="E43" s="391"/>
      <c r="F43" s="391"/>
      <c r="G43" s="391"/>
      <c r="H43" s="391"/>
      <c r="I43" s="391"/>
      <c r="J43" s="391"/>
      <c r="K43" s="391"/>
      <c r="L43" s="391"/>
      <c r="M43" s="391"/>
      <c r="N43" s="391"/>
      <c r="O43" s="391"/>
      <c r="P43" s="391"/>
    </row>
    <row r="44" spans="1:42">
      <c r="D44" s="129" t="s">
        <v>3</v>
      </c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</row>
    <row r="45" spans="1:42">
      <c r="D45" s="129" t="s">
        <v>68</v>
      </c>
      <c r="E45" s="391"/>
      <c r="F45" s="391"/>
      <c r="G45" s="391"/>
      <c r="H45" s="391"/>
      <c r="I45" s="391"/>
      <c r="J45" s="391"/>
      <c r="K45" s="391"/>
      <c r="L45" s="391"/>
      <c r="M45" s="391"/>
      <c r="N45" s="391"/>
      <c r="O45" s="391"/>
      <c r="P45" s="391"/>
    </row>
    <row r="46" spans="1:42">
      <c r="D46" s="129" t="s">
        <v>69</v>
      </c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1"/>
      <c r="P46" s="391"/>
    </row>
    <row r="47" spans="1:42">
      <c r="D47" s="129" t="s">
        <v>83</v>
      </c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1"/>
      <c r="P47" s="391"/>
    </row>
    <row r="48" spans="1:42" ht="13.5" thickBot="1">
      <c r="D48" s="130" t="s">
        <v>29</v>
      </c>
      <c r="E48" s="391"/>
      <c r="F48" s="391"/>
      <c r="G48" s="391"/>
      <c r="H48" s="391"/>
      <c r="I48" s="391"/>
      <c r="J48" s="391"/>
      <c r="K48" s="391"/>
      <c r="L48" s="391"/>
      <c r="M48" s="391"/>
      <c r="N48" s="391"/>
      <c r="O48" s="391"/>
      <c r="P48" s="391"/>
    </row>
  </sheetData>
  <mergeCells count="50">
    <mergeCell ref="E48:H48"/>
    <mergeCell ref="I48:L48"/>
    <mergeCell ref="M48:P48"/>
    <mergeCell ref="E46:H46"/>
    <mergeCell ref="I46:L46"/>
    <mergeCell ref="M46:P46"/>
    <mergeCell ref="E47:H47"/>
    <mergeCell ref="I47:L47"/>
    <mergeCell ref="M47:P47"/>
    <mergeCell ref="E44:H44"/>
    <mergeCell ref="I44:L44"/>
    <mergeCell ref="M44:P44"/>
    <mergeCell ref="E45:H45"/>
    <mergeCell ref="I45:L45"/>
    <mergeCell ref="M45:P45"/>
    <mergeCell ref="E42:H42"/>
    <mergeCell ref="I42:L42"/>
    <mergeCell ref="M42:P42"/>
    <mergeCell ref="E43:H43"/>
    <mergeCell ref="I43:L43"/>
    <mergeCell ref="M43:P43"/>
    <mergeCell ref="B36:D36"/>
    <mergeCell ref="B37:D37"/>
    <mergeCell ref="B38:K38"/>
    <mergeCell ref="L38:Q38"/>
    <mergeCell ref="E41:H41"/>
    <mergeCell ref="I41:L41"/>
    <mergeCell ref="M41:P41"/>
    <mergeCell ref="E23:K23"/>
    <mergeCell ref="V23:AA23"/>
    <mergeCell ref="AE23:AI23"/>
    <mergeCell ref="E24:K24"/>
    <mergeCell ref="O24:S24"/>
    <mergeCell ref="V24:AA24"/>
    <mergeCell ref="AE24:AI24"/>
    <mergeCell ref="AI7:AM7"/>
    <mergeCell ref="A9:A10"/>
    <mergeCell ref="B9:B10"/>
    <mergeCell ref="C9:C10"/>
    <mergeCell ref="D9:D10"/>
    <mergeCell ref="E9:AI9"/>
    <mergeCell ref="AJ9:AK9"/>
    <mergeCell ref="AM9:AN9"/>
    <mergeCell ref="AI1:AM1"/>
    <mergeCell ref="AI2:AM2"/>
    <mergeCell ref="AI3:AM3"/>
    <mergeCell ref="D4:D6"/>
    <mergeCell ref="E4:AB6"/>
    <mergeCell ref="AI4:AM4"/>
    <mergeCell ref="AJ5:AM5"/>
  </mergeCells>
  <conditionalFormatting sqref="E25:AI25 L24:N24 T24:U24 AB24:AD24 AF24 AI24:AJ24 L23:AJ23 E17:I17 E18:G18 I18:J18 T12:AB12 AD12:AG12 J13:K13 N13:Q13 S13:V13 Y13:AA13 AE13:AG13">
    <cfRule type="cellIs" dxfId="273" priority="623" stopIfTrue="1" operator="equal">
      <formula>"в"</formula>
    </cfRule>
    <cfRule type="cellIs" dxfId="272" priority="624" stopIfTrue="1" operator="equal">
      <formula>"от"</formula>
    </cfRule>
  </conditionalFormatting>
  <conditionalFormatting sqref="AL23:AL25">
    <cfRule type="cellIs" dxfId="271" priority="625" stopIfTrue="1" operator="greaterThan">
      <formula>0</formula>
    </cfRule>
    <cfRule type="cellIs" dxfId="270" priority="626" stopIfTrue="1" operator="lessThanOrEqual">
      <formula>0</formula>
    </cfRule>
  </conditionalFormatting>
  <conditionalFormatting sqref="E11:AI11">
    <cfRule type="cellIs" dxfId="269" priority="621" stopIfTrue="1" operator="equal">
      <formula>"в"</formula>
    </cfRule>
    <cfRule type="cellIs" dxfId="268" priority="622" stopIfTrue="1" operator="equal">
      <formula>"от"</formula>
    </cfRule>
  </conditionalFormatting>
  <conditionalFormatting sqref="E15:U15 E14:F14 E16:H16 K16:N16 AF16 Q14:U14 AC14 W14 AG17 E21 AI22 Y14 AF14:AG14 AI15:AI16 R16:T16 Y16:Z16 W15:AG15 AA18:AI18 E12:N12 K18:Q18 T18:X18 P12:R12 H14 E13:I13">
    <cfRule type="cellIs" dxfId="267" priority="311" stopIfTrue="1" operator="equal">
      <formula>"в"</formula>
    </cfRule>
    <cfRule type="cellIs" dxfId="266" priority="312" stopIfTrue="1" operator="equal">
      <formula>"от"</formula>
    </cfRule>
  </conditionalFormatting>
  <conditionalFormatting sqref="I16">
    <cfRule type="cellIs" dxfId="265" priority="309" stopIfTrue="1" operator="equal">
      <formula>"в"</formula>
    </cfRule>
    <cfRule type="cellIs" dxfId="264" priority="310" stopIfTrue="1" operator="equal">
      <formula>"от"</formula>
    </cfRule>
  </conditionalFormatting>
  <conditionalFormatting sqref="J16">
    <cfRule type="cellIs" dxfId="263" priority="307" stopIfTrue="1" operator="equal">
      <formula>"в"</formula>
    </cfRule>
    <cfRule type="cellIs" dxfId="262" priority="308" stopIfTrue="1" operator="equal">
      <formula>"от"</formula>
    </cfRule>
  </conditionalFormatting>
  <conditionalFormatting sqref="P16">
    <cfRule type="cellIs" dxfId="261" priority="305" stopIfTrue="1" operator="equal">
      <formula>"в"</formula>
    </cfRule>
    <cfRule type="cellIs" dxfId="260" priority="306" stopIfTrue="1" operator="equal">
      <formula>"от"</formula>
    </cfRule>
  </conditionalFormatting>
  <conditionalFormatting sqref="Q16">
    <cfRule type="cellIs" dxfId="259" priority="303" stopIfTrue="1" operator="equal">
      <formula>"в"</formula>
    </cfRule>
    <cfRule type="cellIs" dxfId="258" priority="304" stopIfTrue="1" operator="equal">
      <formula>"от"</formula>
    </cfRule>
  </conditionalFormatting>
  <conditionalFormatting sqref="W16">
    <cfRule type="cellIs" dxfId="257" priority="301" stopIfTrue="1" operator="equal">
      <formula>"в"</formula>
    </cfRule>
    <cfRule type="cellIs" dxfId="256" priority="302" stopIfTrue="1" operator="equal">
      <formula>"от"</formula>
    </cfRule>
  </conditionalFormatting>
  <conditionalFormatting sqref="X16">
    <cfRule type="cellIs" dxfId="255" priority="299" stopIfTrue="1" operator="equal">
      <formula>"в"</formula>
    </cfRule>
    <cfRule type="cellIs" dxfId="254" priority="300" stopIfTrue="1" operator="equal">
      <formula>"от"</formula>
    </cfRule>
  </conditionalFormatting>
  <conditionalFormatting sqref="AD16">
    <cfRule type="cellIs" dxfId="253" priority="297" stopIfTrue="1" operator="equal">
      <formula>"в"</formula>
    </cfRule>
    <cfRule type="cellIs" dxfId="252" priority="298" stopIfTrue="1" operator="equal">
      <formula>"от"</formula>
    </cfRule>
  </conditionalFormatting>
  <conditionalFormatting sqref="AE16">
    <cfRule type="cellIs" dxfId="251" priority="295" stopIfTrue="1" operator="equal">
      <formula>"в"</formula>
    </cfRule>
    <cfRule type="cellIs" dxfId="250" priority="296" stopIfTrue="1" operator="equal">
      <formula>"от"</formula>
    </cfRule>
  </conditionalFormatting>
  <conditionalFormatting sqref="P14">
    <cfRule type="cellIs" dxfId="249" priority="287" stopIfTrue="1" operator="equal">
      <formula>"в"</formula>
    </cfRule>
    <cfRule type="cellIs" dxfId="248" priority="288" stopIfTrue="1" operator="equal">
      <formula>"от"</formula>
    </cfRule>
  </conditionalFormatting>
  <conditionalFormatting sqref="X14">
    <cfRule type="cellIs" dxfId="247" priority="281" stopIfTrue="1" operator="equal">
      <formula>"в"</formula>
    </cfRule>
    <cfRule type="cellIs" dxfId="246" priority="282" stopIfTrue="1" operator="equal">
      <formula>"от"</formula>
    </cfRule>
  </conditionalFormatting>
  <conditionalFormatting sqref="J17">
    <cfRule type="cellIs" dxfId="245" priority="279" stopIfTrue="1" operator="equal">
      <formula>"в"</formula>
    </cfRule>
    <cfRule type="cellIs" dxfId="244" priority="280" stopIfTrue="1" operator="equal">
      <formula>"от"</formula>
    </cfRule>
  </conditionalFormatting>
  <conditionalFormatting sqref="K17">
    <cfRule type="cellIs" dxfId="243" priority="277" stopIfTrue="1" operator="equal">
      <formula>"в"</formula>
    </cfRule>
    <cfRule type="cellIs" dxfId="242" priority="278" stopIfTrue="1" operator="equal">
      <formula>"от"</formula>
    </cfRule>
  </conditionalFormatting>
  <conditionalFormatting sqref="Q17">
    <cfRule type="cellIs" dxfId="241" priority="275" stopIfTrue="1" operator="equal">
      <formula>"в"</formula>
    </cfRule>
    <cfRule type="cellIs" dxfId="240" priority="276" stopIfTrue="1" operator="equal">
      <formula>"от"</formula>
    </cfRule>
  </conditionalFormatting>
  <conditionalFormatting sqref="R17">
    <cfRule type="cellIs" dxfId="239" priority="273" stopIfTrue="1" operator="equal">
      <formula>"в"</formula>
    </cfRule>
    <cfRule type="cellIs" dxfId="238" priority="274" stopIfTrue="1" operator="equal">
      <formula>"от"</formula>
    </cfRule>
  </conditionalFormatting>
  <conditionalFormatting sqref="X17">
    <cfRule type="cellIs" dxfId="237" priority="271" stopIfTrue="1" operator="equal">
      <formula>"в"</formula>
    </cfRule>
    <cfRule type="cellIs" dxfId="236" priority="272" stopIfTrue="1" operator="equal">
      <formula>"от"</formula>
    </cfRule>
  </conditionalFormatting>
  <conditionalFormatting sqref="Y17">
    <cfRule type="cellIs" dxfId="235" priority="269" stopIfTrue="1" operator="equal">
      <formula>"в"</formula>
    </cfRule>
    <cfRule type="cellIs" dxfId="234" priority="270" stopIfTrue="1" operator="equal">
      <formula>"от"</formula>
    </cfRule>
  </conditionalFormatting>
  <conditionalFormatting sqref="AE17">
    <cfRule type="cellIs" dxfId="233" priority="267" stopIfTrue="1" operator="equal">
      <formula>"в"</formula>
    </cfRule>
    <cfRule type="cellIs" dxfId="232" priority="268" stopIfTrue="1" operator="equal">
      <formula>"от"</formula>
    </cfRule>
  </conditionalFormatting>
  <conditionalFormatting sqref="AF17">
    <cfRule type="cellIs" dxfId="231" priority="265" stopIfTrue="1" operator="equal">
      <formula>"в"</formula>
    </cfRule>
    <cfRule type="cellIs" dxfId="230" priority="266" stopIfTrue="1" operator="equal">
      <formula>"от"</formula>
    </cfRule>
  </conditionalFormatting>
  <conditionalFormatting sqref="F19">
    <cfRule type="cellIs" dxfId="229" priority="259" stopIfTrue="1" operator="equal">
      <formula>"в"</formula>
    </cfRule>
    <cfRule type="cellIs" dxfId="228" priority="260" stopIfTrue="1" operator="equal">
      <formula>"от"</formula>
    </cfRule>
  </conditionalFormatting>
  <conditionalFormatting sqref="G19">
    <cfRule type="cellIs" dxfId="227" priority="257" stopIfTrue="1" operator="equal">
      <formula>"в"</formula>
    </cfRule>
    <cfRule type="cellIs" dxfId="226" priority="258" stopIfTrue="1" operator="equal">
      <formula>"от"</formula>
    </cfRule>
  </conditionalFormatting>
  <conditionalFormatting sqref="J19">
    <cfRule type="cellIs" dxfId="225" priority="255" stopIfTrue="1" operator="equal">
      <formula>"в"</formula>
    </cfRule>
    <cfRule type="cellIs" dxfId="224" priority="256" stopIfTrue="1" operator="equal">
      <formula>"от"</formula>
    </cfRule>
  </conditionalFormatting>
  <conditionalFormatting sqref="K19">
    <cfRule type="cellIs" dxfId="223" priority="253" stopIfTrue="1" operator="equal">
      <formula>"в"</formula>
    </cfRule>
    <cfRule type="cellIs" dxfId="222" priority="254" stopIfTrue="1" operator="equal">
      <formula>"от"</formula>
    </cfRule>
  </conditionalFormatting>
  <conditionalFormatting sqref="N19">
    <cfRule type="cellIs" dxfId="221" priority="251" stopIfTrue="1" operator="equal">
      <formula>"в"</formula>
    </cfRule>
    <cfRule type="cellIs" dxfId="220" priority="252" stopIfTrue="1" operator="equal">
      <formula>"от"</formula>
    </cfRule>
  </conditionalFormatting>
  <conditionalFormatting sqref="O19">
    <cfRule type="cellIs" dxfId="219" priority="249" stopIfTrue="1" operator="equal">
      <formula>"в"</formula>
    </cfRule>
    <cfRule type="cellIs" dxfId="218" priority="250" stopIfTrue="1" operator="equal">
      <formula>"от"</formula>
    </cfRule>
  </conditionalFormatting>
  <conditionalFormatting sqref="R19">
    <cfRule type="cellIs" dxfId="217" priority="247" stopIfTrue="1" operator="equal">
      <formula>"в"</formula>
    </cfRule>
    <cfRule type="cellIs" dxfId="216" priority="248" stopIfTrue="1" operator="equal">
      <formula>"от"</formula>
    </cfRule>
  </conditionalFormatting>
  <conditionalFormatting sqref="S19">
    <cfRule type="cellIs" dxfId="215" priority="245" stopIfTrue="1" operator="equal">
      <formula>"в"</formula>
    </cfRule>
    <cfRule type="cellIs" dxfId="214" priority="246" stopIfTrue="1" operator="equal">
      <formula>"от"</formula>
    </cfRule>
  </conditionalFormatting>
  <conditionalFormatting sqref="V19">
    <cfRule type="cellIs" dxfId="213" priority="243" stopIfTrue="1" operator="equal">
      <formula>"в"</formula>
    </cfRule>
    <cfRule type="cellIs" dxfId="212" priority="244" stopIfTrue="1" operator="equal">
      <formula>"от"</formula>
    </cfRule>
  </conditionalFormatting>
  <conditionalFormatting sqref="W19">
    <cfRule type="cellIs" dxfId="211" priority="241" stopIfTrue="1" operator="equal">
      <formula>"в"</formula>
    </cfRule>
    <cfRule type="cellIs" dxfId="210" priority="242" stopIfTrue="1" operator="equal">
      <formula>"от"</formula>
    </cfRule>
  </conditionalFormatting>
  <conditionalFormatting sqref="Z19">
    <cfRule type="cellIs" dxfId="209" priority="239" stopIfTrue="1" operator="equal">
      <formula>"в"</formula>
    </cfRule>
    <cfRule type="cellIs" dxfId="208" priority="240" stopIfTrue="1" operator="equal">
      <formula>"от"</formula>
    </cfRule>
  </conditionalFormatting>
  <conditionalFormatting sqref="AA19">
    <cfRule type="cellIs" dxfId="207" priority="237" stopIfTrue="1" operator="equal">
      <formula>"в"</formula>
    </cfRule>
    <cfRule type="cellIs" dxfId="206" priority="238" stopIfTrue="1" operator="equal">
      <formula>"от"</formula>
    </cfRule>
  </conditionalFormatting>
  <conditionalFormatting sqref="AD19">
    <cfRule type="cellIs" dxfId="205" priority="235" stopIfTrue="1" operator="equal">
      <formula>"в"</formula>
    </cfRule>
    <cfRule type="cellIs" dxfId="204" priority="236" stopIfTrue="1" operator="equal">
      <formula>"от"</formula>
    </cfRule>
  </conditionalFormatting>
  <conditionalFormatting sqref="AE19">
    <cfRule type="cellIs" dxfId="203" priority="233" stopIfTrue="1" operator="equal">
      <formula>"в"</formula>
    </cfRule>
    <cfRule type="cellIs" dxfId="202" priority="234" stopIfTrue="1" operator="equal">
      <formula>"от"</formula>
    </cfRule>
  </conditionalFormatting>
  <conditionalFormatting sqref="AH19">
    <cfRule type="cellIs" dxfId="201" priority="231" stopIfTrue="1" operator="equal">
      <formula>"в"</formula>
    </cfRule>
    <cfRule type="cellIs" dxfId="200" priority="232" stopIfTrue="1" operator="equal">
      <formula>"от"</formula>
    </cfRule>
  </conditionalFormatting>
  <conditionalFormatting sqref="AI19">
    <cfRule type="cellIs" dxfId="199" priority="229" stopIfTrue="1" operator="equal">
      <formula>"в"</formula>
    </cfRule>
    <cfRule type="cellIs" dxfId="198" priority="230" stopIfTrue="1" operator="equal">
      <formula>"от"</formula>
    </cfRule>
  </conditionalFormatting>
  <conditionalFormatting sqref="E20:F20">
    <cfRule type="cellIs" dxfId="197" priority="227" stopIfTrue="1" operator="equal">
      <formula>"в"</formula>
    </cfRule>
    <cfRule type="cellIs" dxfId="196" priority="228" stopIfTrue="1" operator="equal">
      <formula>"от"</formula>
    </cfRule>
  </conditionalFormatting>
  <conditionalFormatting sqref="I20:J20">
    <cfRule type="cellIs" dxfId="195" priority="225" stopIfTrue="1" operator="equal">
      <formula>"в"</formula>
    </cfRule>
    <cfRule type="cellIs" dxfId="194" priority="226" stopIfTrue="1" operator="equal">
      <formula>"от"</formula>
    </cfRule>
  </conditionalFormatting>
  <conditionalFormatting sqref="M20:N20">
    <cfRule type="cellIs" dxfId="193" priority="223" stopIfTrue="1" operator="equal">
      <formula>"в"</formula>
    </cfRule>
    <cfRule type="cellIs" dxfId="192" priority="224" stopIfTrue="1" operator="equal">
      <formula>"от"</formula>
    </cfRule>
  </conditionalFormatting>
  <conditionalFormatting sqref="Q20:R20">
    <cfRule type="cellIs" dxfId="191" priority="221" stopIfTrue="1" operator="equal">
      <formula>"в"</formula>
    </cfRule>
    <cfRule type="cellIs" dxfId="190" priority="222" stopIfTrue="1" operator="equal">
      <formula>"от"</formula>
    </cfRule>
  </conditionalFormatting>
  <conditionalFormatting sqref="U20:V20">
    <cfRule type="cellIs" dxfId="189" priority="219" stopIfTrue="1" operator="equal">
      <formula>"в"</formula>
    </cfRule>
    <cfRule type="cellIs" dxfId="188" priority="220" stopIfTrue="1" operator="equal">
      <formula>"от"</formula>
    </cfRule>
  </conditionalFormatting>
  <conditionalFormatting sqref="Y20:Z20">
    <cfRule type="cellIs" dxfId="187" priority="217" stopIfTrue="1" operator="equal">
      <formula>"в"</formula>
    </cfRule>
    <cfRule type="cellIs" dxfId="186" priority="218" stopIfTrue="1" operator="equal">
      <formula>"от"</formula>
    </cfRule>
  </conditionalFormatting>
  <conditionalFormatting sqref="AC20:AD20">
    <cfRule type="cellIs" dxfId="185" priority="215" stopIfTrue="1" operator="equal">
      <formula>"в"</formula>
    </cfRule>
    <cfRule type="cellIs" dxfId="184" priority="216" stopIfTrue="1" operator="equal">
      <formula>"от"</formula>
    </cfRule>
  </conditionalFormatting>
  <conditionalFormatting sqref="AG20:AH20">
    <cfRule type="cellIs" dxfId="183" priority="213" stopIfTrue="1" operator="equal">
      <formula>"в"</formula>
    </cfRule>
    <cfRule type="cellIs" dxfId="182" priority="214" stopIfTrue="1" operator="equal">
      <formula>"от"</formula>
    </cfRule>
  </conditionalFormatting>
  <conditionalFormatting sqref="H21:I21">
    <cfRule type="cellIs" dxfId="181" priority="211" stopIfTrue="1" operator="equal">
      <formula>"в"</formula>
    </cfRule>
    <cfRule type="cellIs" dxfId="180" priority="212" stopIfTrue="1" operator="equal">
      <formula>"от"</formula>
    </cfRule>
  </conditionalFormatting>
  <conditionalFormatting sqref="L21:M21">
    <cfRule type="cellIs" dxfId="179" priority="209" stopIfTrue="1" operator="equal">
      <formula>"в"</formula>
    </cfRule>
    <cfRule type="cellIs" dxfId="178" priority="210" stopIfTrue="1" operator="equal">
      <formula>"от"</formula>
    </cfRule>
  </conditionalFormatting>
  <conditionalFormatting sqref="E19">
    <cfRule type="cellIs" dxfId="177" priority="121" stopIfTrue="1" operator="equal">
      <formula>"в"</formula>
    </cfRule>
    <cfRule type="cellIs" dxfId="176" priority="122" stopIfTrue="1" operator="equal">
      <formula>"от"</formula>
    </cfRule>
  </conditionalFormatting>
  <conditionalFormatting sqref="AB21:AC21">
    <cfRule type="cellIs" dxfId="175" priority="201" stopIfTrue="1" operator="equal">
      <formula>"в"</formula>
    </cfRule>
    <cfRule type="cellIs" dxfId="174" priority="202" stopIfTrue="1" operator="equal">
      <formula>"от"</formula>
    </cfRule>
  </conditionalFormatting>
  <conditionalFormatting sqref="AF21:AG21">
    <cfRule type="cellIs" dxfId="173" priority="199" stopIfTrue="1" operator="equal">
      <formula>"в"</formula>
    </cfRule>
    <cfRule type="cellIs" dxfId="172" priority="200" stopIfTrue="1" operator="equal">
      <formula>"от"</formula>
    </cfRule>
  </conditionalFormatting>
  <conditionalFormatting sqref="G22:H22">
    <cfRule type="cellIs" dxfId="171" priority="197" stopIfTrue="1" operator="equal">
      <formula>"в"</formula>
    </cfRule>
    <cfRule type="cellIs" dxfId="170" priority="198" stopIfTrue="1" operator="equal">
      <formula>"от"</formula>
    </cfRule>
  </conditionalFormatting>
  <conditionalFormatting sqref="K22:L22">
    <cfRule type="cellIs" dxfId="169" priority="195" stopIfTrue="1" operator="equal">
      <formula>"в"</formula>
    </cfRule>
    <cfRule type="cellIs" dxfId="168" priority="196" stopIfTrue="1" operator="equal">
      <formula>"от"</formula>
    </cfRule>
  </conditionalFormatting>
  <conditionalFormatting sqref="O22:P22">
    <cfRule type="cellIs" dxfId="167" priority="193" stopIfTrue="1" operator="equal">
      <formula>"в"</formula>
    </cfRule>
    <cfRule type="cellIs" dxfId="166" priority="194" stopIfTrue="1" operator="equal">
      <formula>"от"</formula>
    </cfRule>
  </conditionalFormatting>
  <conditionalFormatting sqref="S22">
    <cfRule type="cellIs" dxfId="165" priority="191" stopIfTrue="1" operator="equal">
      <formula>"в"</formula>
    </cfRule>
    <cfRule type="cellIs" dxfId="164" priority="192" stopIfTrue="1" operator="equal">
      <formula>"от"</formula>
    </cfRule>
  </conditionalFormatting>
  <conditionalFormatting sqref="AA22:AB22">
    <cfRule type="cellIs" dxfId="163" priority="187" stopIfTrue="1" operator="equal">
      <formula>"в"</formula>
    </cfRule>
    <cfRule type="cellIs" dxfId="162" priority="188" stopIfTrue="1" operator="equal">
      <formula>"от"</formula>
    </cfRule>
  </conditionalFormatting>
  <conditionalFormatting sqref="AE22:AF22">
    <cfRule type="cellIs" dxfId="161" priority="185" stopIfTrue="1" operator="equal">
      <formula>"в"</formula>
    </cfRule>
    <cfRule type="cellIs" dxfId="160" priority="186" stopIfTrue="1" operator="equal">
      <formula>"от"</formula>
    </cfRule>
  </conditionalFormatting>
  <conditionalFormatting sqref="I19">
    <cfRule type="cellIs" dxfId="159" priority="183" stopIfTrue="1" operator="equal">
      <formula>"в"</formula>
    </cfRule>
    <cfRule type="cellIs" dxfId="158" priority="184" stopIfTrue="1" operator="equal">
      <formula>"от"</formula>
    </cfRule>
  </conditionalFormatting>
  <conditionalFormatting sqref="H20">
    <cfRule type="cellIs" dxfId="157" priority="181" stopIfTrue="1" operator="equal">
      <formula>"в"</formula>
    </cfRule>
    <cfRule type="cellIs" dxfId="156" priority="182" stopIfTrue="1" operator="equal">
      <formula>"от"</formula>
    </cfRule>
  </conditionalFormatting>
  <conditionalFormatting sqref="G21">
    <cfRule type="cellIs" dxfId="155" priority="179" stopIfTrue="1" operator="equal">
      <formula>"в"</formula>
    </cfRule>
    <cfRule type="cellIs" dxfId="154" priority="180" stopIfTrue="1" operator="equal">
      <formula>"от"</formula>
    </cfRule>
  </conditionalFormatting>
  <conditionalFormatting sqref="F22">
    <cfRule type="cellIs" dxfId="153" priority="177" stopIfTrue="1" operator="equal">
      <formula>"в"</formula>
    </cfRule>
    <cfRule type="cellIs" dxfId="152" priority="178" stopIfTrue="1" operator="equal">
      <formula>"от"</formula>
    </cfRule>
  </conditionalFormatting>
  <conditionalFormatting sqref="J22">
    <cfRule type="cellIs" dxfId="151" priority="175" stopIfTrue="1" operator="equal">
      <formula>"в"</formula>
    </cfRule>
    <cfRule type="cellIs" dxfId="150" priority="176" stopIfTrue="1" operator="equal">
      <formula>"от"</formula>
    </cfRule>
  </conditionalFormatting>
  <conditionalFormatting sqref="K21">
    <cfRule type="cellIs" dxfId="149" priority="173" stopIfTrue="1" operator="equal">
      <formula>"в"</formula>
    </cfRule>
    <cfRule type="cellIs" dxfId="148" priority="174" stopIfTrue="1" operator="equal">
      <formula>"от"</formula>
    </cfRule>
  </conditionalFormatting>
  <conditionalFormatting sqref="L20">
    <cfRule type="cellIs" dxfId="147" priority="171" stopIfTrue="1" operator="equal">
      <formula>"в"</formula>
    </cfRule>
    <cfRule type="cellIs" dxfId="146" priority="172" stopIfTrue="1" operator="equal">
      <formula>"от"</formula>
    </cfRule>
  </conditionalFormatting>
  <conditionalFormatting sqref="M19">
    <cfRule type="cellIs" dxfId="145" priority="169" stopIfTrue="1" operator="equal">
      <formula>"в"</formula>
    </cfRule>
    <cfRule type="cellIs" dxfId="144" priority="170" stopIfTrue="1" operator="equal">
      <formula>"от"</formula>
    </cfRule>
  </conditionalFormatting>
  <conditionalFormatting sqref="Q19">
    <cfRule type="cellIs" dxfId="143" priority="167" stopIfTrue="1" operator="equal">
      <formula>"в"</formula>
    </cfRule>
    <cfRule type="cellIs" dxfId="142" priority="168" stopIfTrue="1" operator="equal">
      <formula>"от"</formula>
    </cfRule>
  </conditionalFormatting>
  <conditionalFormatting sqref="P20">
    <cfRule type="cellIs" dxfId="141" priority="165" stopIfTrue="1" operator="equal">
      <formula>"в"</formula>
    </cfRule>
    <cfRule type="cellIs" dxfId="140" priority="166" stopIfTrue="1" operator="equal">
      <formula>"от"</formula>
    </cfRule>
  </conditionalFormatting>
  <conditionalFormatting sqref="N22">
    <cfRule type="cellIs" dxfId="139" priority="161" stopIfTrue="1" operator="equal">
      <formula>"в"</formula>
    </cfRule>
    <cfRule type="cellIs" dxfId="138" priority="162" stopIfTrue="1" operator="equal">
      <formula>"от"</formula>
    </cfRule>
  </conditionalFormatting>
  <conditionalFormatting sqref="R22">
    <cfRule type="cellIs" dxfId="137" priority="159" stopIfTrue="1" operator="equal">
      <formula>"в"</formula>
    </cfRule>
    <cfRule type="cellIs" dxfId="136" priority="160" stopIfTrue="1" operator="equal">
      <formula>"от"</formula>
    </cfRule>
  </conditionalFormatting>
  <conditionalFormatting sqref="T20">
    <cfRule type="cellIs" dxfId="135" priority="155" stopIfTrue="1" operator="equal">
      <formula>"в"</formula>
    </cfRule>
    <cfRule type="cellIs" dxfId="134" priority="156" stopIfTrue="1" operator="equal">
      <formula>"от"</formula>
    </cfRule>
  </conditionalFormatting>
  <conditionalFormatting sqref="U19">
    <cfRule type="cellIs" dxfId="133" priority="153" stopIfTrue="1" operator="equal">
      <formula>"в"</formula>
    </cfRule>
    <cfRule type="cellIs" dxfId="132" priority="154" stopIfTrue="1" operator="equal">
      <formula>"от"</formula>
    </cfRule>
  </conditionalFormatting>
  <conditionalFormatting sqref="Y19">
    <cfRule type="cellIs" dxfId="131" priority="151" stopIfTrue="1" operator="equal">
      <formula>"в"</formula>
    </cfRule>
    <cfRule type="cellIs" dxfId="130" priority="152" stopIfTrue="1" operator="equal">
      <formula>"от"</formula>
    </cfRule>
  </conditionalFormatting>
  <conditionalFormatting sqref="X20">
    <cfRule type="cellIs" dxfId="129" priority="149" stopIfTrue="1" operator="equal">
      <formula>"в"</formula>
    </cfRule>
    <cfRule type="cellIs" dxfId="128" priority="150" stopIfTrue="1" operator="equal">
      <formula>"от"</formula>
    </cfRule>
  </conditionalFormatting>
  <conditionalFormatting sqref="AB20">
    <cfRule type="cellIs" dxfId="127" priority="139" stopIfTrue="1" operator="equal">
      <formula>"в"</formula>
    </cfRule>
    <cfRule type="cellIs" dxfId="126" priority="140" stopIfTrue="1" operator="equal">
      <formula>"от"</formula>
    </cfRule>
  </conditionalFormatting>
  <conditionalFormatting sqref="AC19">
    <cfRule type="cellIs" dxfId="125" priority="137" stopIfTrue="1" operator="equal">
      <formula>"в"</formula>
    </cfRule>
    <cfRule type="cellIs" dxfId="124" priority="138" stopIfTrue="1" operator="equal">
      <formula>"от"</formula>
    </cfRule>
  </conditionalFormatting>
  <conditionalFormatting sqref="AG19">
    <cfRule type="cellIs" dxfId="123" priority="135" stopIfTrue="1" operator="equal">
      <formula>"в"</formula>
    </cfRule>
    <cfRule type="cellIs" dxfId="122" priority="136" stopIfTrue="1" operator="equal">
      <formula>"от"</formula>
    </cfRule>
  </conditionalFormatting>
  <conditionalFormatting sqref="AF20">
    <cfRule type="cellIs" dxfId="121" priority="133" stopIfTrue="1" operator="equal">
      <formula>"в"</formula>
    </cfRule>
    <cfRule type="cellIs" dxfId="120" priority="134" stopIfTrue="1" operator="equal">
      <formula>"от"</formula>
    </cfRule>
  </conditionalFormatting>
  <conditionalFormatting sqref="AE21">
    <cfRule type="cellIs" dxfId="119" priority="131" stopIfTrue="1" operator="equal">
      <formula>"в"</formula>
    </cfRule>
    <cfRule type="cellIs" dxfId="118" priority="132" stopIfTrue="1" operator="equal">
      <formula>"от"</formula>
    </cfRule>
  </conditionalFormatting>
  <conditionalFormatting sqref="AD22">
    <cfRule type="cellIs" dxfId="117" priority="129" stopIfTrue="1" operator="equal">
      <formula>"в"</formula>
    </cfRule>
    <cfRule type="cellIs" dxfId="116" priority="130" stopIfTrue="1" operator="equal">
      <formula>"от"</formula>
    </cfRule>
  </conditionalFormatting>
  <conditionalFormatting sqref="AH22">
    <cfRule type="cellIs" dxfId="115" priority="127" stopIfTrue="1" operator="equal">
      <formula>"в"</formula>
    </cfRule>
    <cfRule type="cellIs" dxfId="114" priority="128" stopIfTrue="1" operator="equal">
      <formula>"от"</formula>
    </cfRule>
  </conditionalFormatting>
  <conditionalFormatting sqref="AI21">
    <cfRule type="cellIs" dxfId="113" priority="125" stopIfTrue="1" operator="equal">
      <formula>"в"</formula>
    </cfRule>
    <cfRule type="cellIs" dxfId="112" priority="126" stopIfTrue="1" operator="equal">
      <formula>"от"</formula>
    </cfRule>
  </conditionalFormatting>
  <conditionalFormatting sqref="AB14">
    <cfRule type="cellIs" dxfId="111" priority="119" stopIfTrue="1" operator="equal">
      <formula>"в"</formula>
    </cfRule>
    <cfRule type="cellIs" dxfId="110" priority="120" stopIfTrue="1" operator="equal">
      <formula>"от"</formula>
    </cfRule>
  </conditionalFormatting>
  <conditionalFormatting sqref="A14">
    <cfRule type="cellIs" dxfId="109" priority="117" stopIfTrue="1" operator="equal">
      <formula>"в"</formula>
    </cfRule>
    <cfRule type="cellIs" dxfId="108" priority="118" stopIfTrue="1" operator="equal">
      <formula>"от"</formula>
    </cfRule>
  </conditionalFormatting>
  <conditionalFormatting sqref="AE14">
    <cfRule type="cellIs" dxfId="107" priority="115" stopIfTrue="1" operator="equal">
      <formula>"в"</formula>
    </cfRule>
    <cfRule type="cellIs" dxfId="106" priority="116" stopIfTrue="1" operator="equal">
      <formula>"от"</formula>
    </cfRule>
  </conditionalFormatting>
  <conditionalFormatting sqref="L17:P17">
    <cfRule type="cellIs" dxfId="105" priority="113" stopIfTrue="1" operator="equal">
      <formula>"в"</formula>
    </cfRule>
    <cfRule type="cellIs" dxfId="104" priority="114" stopIfTrue="1" operator="equal">
      <formula>"от"</formula>
    </cfRule>
  </conditionalFormatting>
  <conditionalFormatting sqref="S17:V17">
    <cfRule type="cellIs" dxfId="103" priority="111" stopIfTrue="1" operator="equal">
      <formula>"в"</formula>
    </cfRule>
    <cfRule type="cellIs" dxfId="102" priority="112" stopIfTrue="1" operator="equal">
      <formula>"от"</formula>
    </cfRule>
  </conditionalFormatting>
  <conditionalFormatting sqref="Z17:AD17">
    <cfRule type="cellIs" dxfId="101" priority="109" stopIfTrue="1" operator="equal">
      <formula>"в"</formula>
    </cfRule>
    <cfRule type="cellIs" dxfId="100" priority="110" stopIfTrue="1" operator="equal">
      <formula>"от"</formula>
    </cfRule>
  </conditionalFormatting>
  <conditionalFormatting sqref="N21">
    <cfRule type="cellIs" dxfId="99" priority="107" stopIfTrue="1" operator="equal">
      <formula>"в"</formula>
    </cfRule>
    <cfRule type="cellIs" dxfId="98" priority="108" stopIfTrue="1" operator="equal">
      <formula>"от"</formula>
    </cfRule>
  </conditionalFormatting>
  <conditionalFormatting sqref="O21">
    <cfRule type="cellIs" dxfId="97" priority="105" stopIfTrue="1" operator="equal">
      <formula>"в"</formula>
    </cfRule>
    <cfRule type="cellIs" dxfId="96" priority="106" stopIfTrue="1" operator="equal">
      <formula>"от"</formula>
    </cfRule>
  </conditionalFormatting>
  <conditionalFormatting sqref="P21">
    <cfRule type="cellIs" dxfId="95" priority="103" stopIfTrue="1" operator="equal">
      <formula>"в"</formula>
    </cfRule>
    <cfRule type="cellIs" dxfId="94" priority="104" stopIfTrue="1" operator="equal">
      <formula>"от"</formula>
    </cfRule>
  </conditionalFormatting>
  <conditionalFormatting sqref="Q21">
    <cfRule type="cellIs" dxfId="93" priority="101" stopIfTrue="1" operator="equal">
      <formula>"в"</formula>
    </cfRule>
    <cfRule type="cellIs" dxfId="92" priority="102" stopIfTrue="1" operator="equal">
      <formula>"от"</formula>
    </cfRule>
  </conditionalFormatting>
  <conditionalFormatting sqref="R21">
    <cfRule type="cellIs" dxfId="91" priority="99" stopIfTrue="1" operator="equal">
      <formula>"в"</formula>
    </cfRule>
    <cfRule type="cellIs" dxfId="90" priority="100" stopIfTrue="1" operator="equal">
      <formula>"от"</formula>
    </cfRule>
  </conditionalFormatting>
  <conditionalFormatting sqref="S21">
    <cfRule type="cellIs" dxfId="89" priority="97" stopIfTrue="1" operator="equal">
      <formula>"в"</formula>
    </cfRule>
    <cfRule type="cellIs" dxfId="88" priority="98" stopIfTrue="1" operator="equal">
      <formula>"от"</formula>
    </cfRule>
  </conditionalFormatting>
  <conditionalFormatting sqref="T21">
    <cfRule type="cellIs" dxfId="87" priority="95" stopIfTrue="1" operator="equal">
      <formula>"в"</formula>
    </cfRule>
    <cfRule type="cellIs" dxfId="86" priority="96" stopIfTrue="1" operator="equal">
      <formula>"от"</formula>
    </cfRule>
  </conditionalFormatting>
  <conditionalFormatting sqref="U21">
    <cfRule type="cellIs" dxfId="85" priority="93" stopIfTrue="1" operator="equal">
      <formula>"в"</formula>
    </cfRule>
    <cfRule type="cellIs" dxfId="84" priority="94" stopIfTrue="1" operator="equal">
      <formula>"от"</formula>
    </cfRule>
  </conditionalFormatting>
  <conditionalFormatting sqref="V21">
    <cfRule type="cellIs" dxfId="83" priority="91" stopIfTrue="1" operator="equal">
      <formula>"в"</formula>
    </cfRule>
    <cfRule type="cellIs" dxfId="82" priority="92" stopIfTrue="1" operator="equal">
      <formula>"от"</formula>
    </cfRule>
  </conditionalFormatting>
  <conditionalFormatting sqref="W21">
    <cfRule type="cellIs" dxfId="81" priority="89" stopIfTrue="1" operator="equal">
      <formula>"в"</formula>
    </cfRule>
    <cfRule type="cellIs" dxfId="80" priority="90" stopIfTrue="1" operator="equal">
      <formula>"от"</formula>
    </cfRule>
  </conditionalFormatting>
  <conditionalFormatting sqref="X21">
    <cfRule type="cellIs" dxfId="79" priority="87" stopIfTrue="1" operator="equal">
      <formula>"в"</formula>
    </cfRule>
    <cfRule type="cellIs" dxfId="78" priority="88" stopIfTrue="1" operator="equal">
      <formula>"от"</formula>
    </cfRule>
  </conditionalFormatting>
  <conditionalFormatting sqref="Y21">
    <cfRule type="cellIs" dxfId="77" priority="85" stopIfTrue="1" operator="equal">
      <formula>"в"</formula>
    </cfRule>
    <cfRule type="cellIs" dxfId="76" priority="86" stopIfTrue="1" operator="equal">
      <formula>"от"</formula>
    </cfRule>
  </conditionalFormatting>
  <conditionalFormatting sqref="Z21">
    <cfRule type="cellIs" dxfId="75" priority="83" stopIfTrue="1" operator="equal">
      <formula>"в"</formula>
    </cfRule>
    <cfRule type="cellIs" dxfId="74" priority="84" stopIfTrue="1" operator="equal">
      <formula>"от"</formula>
    </cfRule>
  </conditionalFormatting>
  <conditionalFormatting sqref="AA21">
    <cfRule type="cellIs" dxfId="73" priority="81" stopIfTrue="1" operator="equal">
      <formula>"в"</formula>
    </cfRule>
    <cfRule type="cellIs" dxfId="72" priority="82" stopIfTrue="1" operator="equal">
      <formula>"от"</formula>
    </cfRule>
  </conditionalFormatting>
  <conditionalFormatting sqref="T22">
    <cfRule type="cellIs" dxfId="71" priority="79" stopIfTrue="1" operator="equal">
      <formula>"в"</formula>
    </cfRule>
    <cfRule type="cellIs" dxfId="70" priority="80" stopIfTrue="1" operator="equal">
      <formula>"от"</formula>
    </cfRule>
  </conditionalFormatting>
  <conditionalFormatting sqref="U22">
    <cfRule type="cellIs" dxfId="69" priority="77" stopIfTrue="1" operator="equal">
      <formula>"в"</formula>
    </cfRule>
    <cfRule type="cellIs" dxfId="68" priority="78" stopIfTrue="1" operator="equal">
      <formula>"от"</formula>
    </cfRule>
  </conditionalFormatting>
  <conditionalFormatting sqref="V22">
    <cfRule type="cellIs" dxfId="67" priority="75" stopIfTrue="1" operator="equal">
      <formula>"в"</formula>
    </cfRule>
    <cfRule type="cellIs" dxfId="66" priority="76" stopIfTrue="1" operator="equal">
      <formula>"от"</formula>
    </cfRule>
  </conditionalFormatting>
  <conditionalFormatting sqref="W22">
    <cfRule type="cellIs" dxfId="65" priority="73" stopIfTrue="1" operator="equal">
      <formula>"в"</formula>
    </cfRule>
    <cfRule type="cellIs" dxfId="64" priority="74" stopIfTrue="1" operator="equal">
      <formula>"от"</formula>
    </cfRule>
  </conditionalFormatting>
  <conditionalFormatting sqref="X22">
    <cfRule type="cellIs" dxfId="63" priority="71" stopIfTrue="1" operator="equal">
      <formula>"в"</formula>
    </cfRule>
    <cfRule type="cellIs" dxfId="62" priority="72" stopIfTrue="1" operator="equal">
      <formula>"от"</formula>
    </cfRule>
  </conditionalFormatting>
  <conditionalFormatting sqref="Y22">
    <cfRule type="cellIs" dxfId="61" priority="69" stopIfTrue="1" operator="equal">
      <formula>"в"</formula>
    </cfRule>
    <cfRule type="cellIs" dxfId="60" priority="70" stopIfTrue="1" operator="equal">
      <formula>"от"</formula>
    </cfRule>
  </conditionalFormatting>
  <conditionalFormatting sqref="Z22">
    <cfRule type="cellIs" dxfId="59" priority="67" stopIfTrue="1" operator="equal">
      <formula>"в"</formula>
    </cfRule>
    <cfRule type="cellIs" dxfId="58" priority="68" stopIfTrue="1" operator="equal">
      <formula>"от"</formula>
    </cfRule>
  </conditionalFormatting>
  <conditionalFormatting sqref="W17">
    <cfRule type="cellIs" dxfId="55" priority="63" stopIfTrue="1" operator="equal">
      <formula>"в"</formula>
    </cfRule>
    <cfRule type="cellIs" dxfId="54" priority="64" stopIfTrue="1" operator="equal">
      <formula>"от"</formula>
    </cfRule>
  </conditionalFormatting>
  <conditionalFormatting sqref="Z18">
    <cfRule type="cellIs" dxfId="53" priority="61" stopIfTrue="1" operator="equal">
      <formula>"в"</formula>
    </cfRule>
    <cfRule type="cellIs" dxfId="52" priority="62" stopIfTrue="1" operator="equal">
      <formula>"от"</formula>
    </cfRule>
  </conditionalFormatting>
  <conditionalFormatting sqref="O16">
    <cfRule type="cellIs" dxfId="49" priority="57" stopIfTrue="1" operator="equal">
      <formula>"в"</formula>
    </cfRule>
    <cfRule type="cellIs" dxfId="48" priority="58" stopIfTrue="1" operator="equal">
      <formula>"от"</formula>
    </cfRule>
  </conditionalFormatting>
  <conditionalFormatting sqref="AH12">
    <cfRule type="cellIs" dxfId="47" priority="53" stopIfTrue="1" operator="equal">
      <formula>"в"</formula>
    </cfRule>
    <cfRule type="cellIs" dxfId="46" priority="54" stopIfTrue="1" operator="equal">
      <formula>"от"</formula>
    </cfRule>
  </conditionalFormatting>
  <conditionalFormatting sqref="H18">
    <cfRule type="cellIs" dxfId="45" priority="51" stopIfTrue="1" operator="equal">
      <formula>"в"</formula>
    </cfRule>
    <cfRule type="cellIs" dxfId="44" priority="52" stopIfTrue="1" operator="equal">
      <formula>"от"</formula>
    </cfRule>
  </conditionalFormatting>
  <conditionalFormatting sqref="S18">
    <cfRule type="cellIs" dxfId="43" priority="49" stopIfTrue="1" operator="equal">
      <formula>"в"</formula>
    </cfRule>
    <cfRule type="cellIs" dxfId="42" priority="50" stopIfTrue="1" operator="equal">
      <formula>"от"</formula>
    </cfRule>
  </conditionalFormatting>
  <conditionalFormatting sqref="S12">
    <cfRule type="cellIs" dxfId="41" priority="45" stopIfTrue="1" operator="equal">
      <formula>"в"</formula>
    </cfRule>
    <cfRule type="cellIs" dxfId="40" priority="46" stopIfTrue="1" operator="equal">
      <formula>"от"</formula>
    </cfRule>
  </conditionalFormatting>
  <conditionalFormatting sqref="AC12">
    <cfRule type="cellIs" dxfId="39" priority="39" stopIfTrue="1" operator="equal">
      <formula>"в"</formula>
    </cfRule>
    <cfRule type="cellIs" dxfId="38" priority="40" stopIfTrue="1" operator="equal">
      <formula>"от"</formula>
    </cfRule>
  </conditionalFormatting>
  <conditionalFormatting sqref="W13">
    <cfRule type="cellIs" dxfId="37" priority="37" stopIfTrue="1" operator="equal">
      <formula>"в"</formula>
    </cfRule>
    <cfRule type="cellIs" dxfId="36" priority="38" stopIfTrue="1" operator="equal">
      <formula>"от"</formula>
    </cfRule>
  </conditionalFormatting>
  <conditionalFormatting sqref="O12">
    <cfRule type="cellIs" dxfId="35" priority="35" stopIfTrue="1" operator="equal">
      <formula>"в"</formula>
    </cfRule>
    <cfRule type="cellIs" dxfId="34" priority="36" stopIfTrue="1" operator="equal">
      <formula>"от"</formula>
    </cfRule>
  </conditionalFormatting>
  <conditionalFormatting sqref="AD13">
    <cfRule type="cellIs" dxfId="33" priority="33" stopIfTrue="1" operator="equal">
      <formula>"в"</formula>
    </cfRule>
    <cfRule type="cellIs" dxfId="32" priority="34" stopIfTrue="1" operator="equal">
      <formula>"от"</formula>
    </cfRule>
  </conditionalFormatting>
  <conditionalFormatting sqref="AI12">
    <cfRule type="cellIs" dxfId="31" priority="29" stopIfTrue="1" operator="equal">
      <formula>"в"</formula>
    </cfRule>
    <cfRule type="cellIs" dxfId="30" priority="30" stopIfTrue="1" operator="equal">
      <formula>"от"</formula>
    </cfRule>
  </conditionalFormatting>
  <conditionalFormatting sqref="G14">
    <cfRule type="cellIs" dxfId="29" priority="27" stopIfTrue="1" operator="equal">
      <formula>"в"</formula>
    </cfRule>
    <cfRule type="cellIs" dxfId="28" priority="28" stopIfTrue="1" operator="equal">
      <formula>"от"</formula>
    </cfRule>
  </conditionalFormatting>
  <conditionalFormatting sqref="L14">
    <cfRule type="cellIs" dxfId="27" priority="23" stopIfTrue="1" operator="equal">
      <formula>"в"</formula>
    </cfRule>
    <cfRule type="cellIs" dxfId="26" priority="24" stopIfTrue="1" operator="equal">
      <formula>"от"</formula>
    </cfRule>
  </conditionalFormatting>
  <conditionalFormatting sqref="R13">
    <cfRule type="cellIs" dxfId="25" priority="21" stopIfTrue="1" operator="equal">
      <formula>"в"</formula>
    </cfRule>
    <cfRule type="cellIs" dxfId="24" priority="22" stopIfTrue="1" operator="equal">
      <formula>"от"</formula>
    </cfRule>
  </conditionalFormatting>
  <conditionalFormatting sqref="X13">
    <cfRule type="cellIs" dxfId="23" priority="19" stopIfTrue="1" operator="equal">
      <formula>"в"</formula>
    </cfRule>
    <cfRule type="cellIs" dxfId="22" priority="20" stopIfTrue="1" operator="equal">
      <formula>"от"</formula>
    </cfRule>
  </conditionalFormatting>
  <conditionalFormatting sqref="AB13">
    <cfRule type="cellIs" dxfId="21" priority="17" stopIfTrue="1" operator="equal">
      <formula>"в"</formula>
    </cfRule>
    <cfRule type="cellIs" dxfId="20" priority="18" stopIfTrue="1" operator="equal">
      <formula>"от"</formula>
    </cfRule>
  </conditionalFormatting>
  <conditionalFormatting sqref="AC13">
    <cfRule type="cellIs" dxfId="19" priority="15" stopIfTrue="1" operator="equal">
      <formula>"в"</formula>
    </cfRule>
    <cfRule type="cellIs" dxfId="18" priority="16" stopIfTrue="1" operator="equal">
      <formula>"от"</formula>
    </cfRule>
  </conditionalFormatting>
  <conditionalFormatting sqref="AD14">
    <cfRule type="cellIs" dxfId="17" priority="13" stopIfTrue="1" operator="equal">
      <formula>"в"</formula>
    </cfRule>
    <cfRule type="cellIs" dxfId="16" priority="14" stopIfTrue="1" operator="equal">
      <formula>"от"</formula>
    </cfRule>
  </conditionalFormatting>
  <conditionalFormatting sqref="AI14">
    <cfRule type="cellIs" dxfId="15" priority="11" stopIfTrue="1" operator="equal">
      <formula>"в"</formula>
    </cfRule>
    <cfRule type="cellIs" dxfId="14" priority="12" stopIfTrue="1" operator="equal">
      <formula>"от"</formula>
    </cfRule>
  </conditionalFormatting>
  <conditionalFormatting sqref="AH14">
    <cfRule type="cellIs" dxfId="13" priority="9" stopIfTrue="1" operator="equal">
      <formula>"в"</formula>
    </cfRule>
    <cfRule type="cellIs" dxfId="12" priority="10" stopIfTrue="1" operator="equal">
      <formula>"от"</formula>
    </cfRule>
  </conditionalFormatting>
  <conditionalFormatting sqref="AH13">
    <cfRule type="cellIs" dxfId="11" priority="7" stopIfTrue="1" operator="equal">
      <formula>"в"</formula>
    </cfRule>
    <cfRule type="cellIs" dxfId="10" priority="8" stopIfTrue="1" operator="equal">
      <formula>"от"</formula>
    </cfRule>
  </conditionalFormatting>
  <conditionalFormatting sqref="AI13">
    <cfRule type="cellIs" dxfId="9" priority="5" stopIfTrue="1" operator="equal">
      <formula>"в"</formula>
    </cfRule>
    <cfRule type="cellIs" dxfId="8" priority="6" stopIfTrue="1" operator="equal">
      <formula>"от"</formula>
    </cfRule>
  </conditionalFormatting>
  <conditionalFormatting sqref="V14">
    <cfRule type="cellIs" dxfId="7" priority="3" stopIfTrue="1" operator="equal">
      <formula>"в"</formula>
    </cfRule>
    <cfRule type="cellIs" dxfId="6" priority="4" stopIfTrue="1" operator="equal">
      <formula>"от"</formula>
    </cfRule>
  </conditionalFormatting>
  <conditionalFormatting sqref="AA14">
    <cfRule type="cellIs" dxfId="3" priority="1" stopIfTrue="1" operator="equal">
      <formula>"в"</formula>
    </cfRule>
    <cfRule type="cellIs" dxfId="2" priority="2" stopIfTrue="1" operator="equal">
      <formula>"от"</formula>
    </cfRule>
  </conditionalFormatting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K31" sqref="K31"/>
    </sheetView>
  </sheetViews>
  <sheetFormatPr defaultRowHeight="12.75"/>
  <cols>
    <col min="2" max="2" width="29.5703125" customWidth="1"/>
    <col min="4" max="4" width="12.42578125" customWidth="1"/>
  </cols>
  <sheetData>
    <row r="1" spans="1:7" ht="15" customHeight="1">
      <c r="A1" s="173" t="s">
        <v>94</v>
      </c>
      <c r="B1" s="320"/>
      <c r="C1" s="320" t="s">
        <v>146</v>
      </c>
      <c r="D1" s="320" t="s">
        <v>148</v>
      </c>
      <c r="E1" s="268"/>
      <c r="F1" s="268"/>
      <c r="G1" s="268"/>
    </row>
    <row r="2" spans="1:7" ht="15" customHeight="1">
      <c r="A2" s="173" t="s">
        <v>141</v>
      </c>
      <c r="B2" s="320"/>
      <c r="C2" s="320" t="s">
        <v>146</v>
      </c>
      <c r="D2" s="320" t="s">
        <v>148</v>
      </c>
      <c r="E2" s="268"/>
      <c r="F2" s="268"/>
      <c r="G2" s="268"/>
    </row>
    <row r="3" spans="1:7" ht="15" customHeight="1">
      <c r="A3" s="173" t="s">
        <v>96</v>
      </c>
      <c r="B3" s="320"/>
      <c r="C3" s="320" t="s">
        <v>146</v>
      </c>
      <c r="D3" s="320" t="s">
        <v>148</v>
      </c>
      <c r="E3" s="268"/>
      <c r="F3" s="268"/>
      <c r="G3" s="268"/>
    </row>
    <row r="4" spans="1:7" ht="15" customHeight="1">
      <c r="A4" s="173" t="s">
        <v>97</v>
      </c>
      <c r="B4" s="320"/>
      <c r="C4" s="320" t="s">
        <v>146</v>
      </c>
      <c r="D4" s="320" t="s">
        <v>148</v>
      </c>
      <c r="E4" s="268"/>
      <c r="F4" s="268"/>
      <c r="G4" s="268"/>
    </row>
    <row r="5" spans="1:7" ht="15" customHeight="1">
      <c r="A5" s="173" t="s">
        <v>99</v>
      </c>
      <c r="B5" s="320"/>
      <c r="C5" s="320" t="s">
        <v>146</v>
      </c>
      <c r="D5" s="320" t="s">
        <v>148</v>
      </c>
      <c r="E5" s="268"/>
      <c r="F5" s="268"/>
      <c r="G5" s="268"/>
    </row>
    <row r="6" spans="1:7" ht="15" customHeight="1">
      <c r="A6" s="173" t="s">
        <v>101</v>
      </c>
      <c r="B6" s="320"/>
      <c r="C6" s="320" t="s">
        <v>146</v>
      </c>
      <c r="D6" s="320" t="s">
        <v>148</v>
      </c>
      <c r="E6" s="268"/>
      <c r="F6" s="268"/>
      <c r="G6" s="268"/>
    </row>
    <row r="7" spans="1:7" ht="15" customHeight="1">
      <c r="A7" s="173" t="s">
        <v>102</v>
      </c>
      <c r="B7" s="320"/>
      <c r="C7" s="320" t="s">
        <v>146</v>
      </c>
      <c r="D7" s="320" t="s">
        <v>148</v>
      </c>
      <c r="E7" s="268"/>
      <c r="F7" s="268"/>
      <c r="G7" s="268"/>
    </row>
    <row r="8" spans="1:7" ht="15" customHeight="1">
      <c r="A8" s="173" t="s">
        <v>120</v>
      </c>
      <c r="B8" s="320"/>
      <c r="C8" s="320" t="s">
        <v>146</v>
      </c>
      <c r="D8" s="320" t="s">
        <v>148</v>
      </c>
      <c r="E8" s="268"/>
      <c r="F8" s="268"/>
      <c r="G8" s="268"/>
    </row>
    <row r="9" spans="1:7" ht="15" customHeight="1">
      <c r="A9" s="360" t="s">
        <v>103</v>
      </c>
      <c r="B9" s="320"/>
      <c r="C9" s="320" t="s">
        <v>147</v>
      </c>
      <c r="D9" s="320" t="s">
        <v>149</v>
      </c>
      <c r="E9" s="268"/>
      <c r="F9" s="268"/>
      <c r="G9" s="268"/>
    </row>
    <row r="10" spans="1:7" ht="12.75" customHeight="1">
      <c r="A10" s="361" t="s">
        <v>104</v>
      </c>
      <c r="B10" s="320"/>
      <c r="C10" s="320" t="s">
        <v>147</v>
      </c>
      <c r="D10" s="320" t="s">
        <v>149</v>
      </c>
      <c r="E10" s="268"/>
      <c r="F10" s="268"/>
      <c r="G10" s="268"/>
    </row>
    <row r="11" spans="1:7" ht="12.75" customHeight="1">
      <c r="A11" s="362" t="s">
        <v>105</v>
      </c>
      <c r="B11" s="320"/>
      <c r="C11" s="320" t="s">
        <v>147</v>
      </c>
      <c r="D11" s="320" t="s">
        <v>149</v>
      </c>
      <c r="E11" s="268"/>
      <c r="F11" s="268"/>
      <c r="G11" s="268"/>
    </row>
    <row r="12" spans="1:7" ht="12.75" customHeight="1">
      <c r="A12" s="363" t="s">
        <v>106</v>
      </c>
      <c r="B12" s="320"/>
      <c r="C12" s="320" t="s">
        <v>147</v>
      </c>
      <c r="D12" s="320" t="s">
        <v>149</v>
      </c>
      <c r="E12" s="268"/>
      <c r="F12" s="268"/>
      <c r="G12" s="268"/>
    </row>
    <row r="13" spans="1:7" ht="12.75" customHeight="1">
      <c r="A13" s="320"/>
      <c r="B13" s="320"/>
      <c r="C13" s="320"/>
      <c r="D13" s="320"/>
      <c r="E13" s="268"/>
      <c r="F13" s="268"/>
      <c r="G13" s="268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20"/>
  </sheetPr>
  <dimension ref="A1:AN172"/>
  <sheetViews>
    <sheetView showZeros="0" zoomScaleNormal="100" workbookViewId="0">
      <selection activeCell="C28" sqref="C28"/>
    </sheetView>
  </sheetViews>
  <sheetFormatPr defaultRowHeight="12.75" outlineLevelRow="2"/>
  <cols>
    <col min="1" max="1" width="4.5703125" customWidth="1"/>
    <col min="2" max="2" width="8.140625" style="4" customWidth="1"/>
    <col min="3" max="3" width="23" style="3" customWidth="1"/>
    <col min="4" max="34" width="3" customWidth="1"/>
    <col min="35" max="35" width="4.85546875" bestFit="1" customWidth="1"/>
    <col min="36" max="36" width="4.28515625" customWidth="1"/>
    <col min="37" max="37" width="5.28515625" customWidth="1"/>
    <col min="38" max="38" width="4.140625" bestFit="1" customWidth="1"/>
    <col min="40" max="40" width="13.7109375" customWidth="1"/>
  </cols>
  <sheetData>
    <row r="1" spans="1:40" ht="15.75">
      <c r="AG1" s="374" t="s">
        <v>44</v>
      </c>
      <c r="AH1" s="374"/>
      <c r="AI1" s="374"/>
      <c r="AJ1" s="374"/>
      <c r="AK1" s="374"/>
      <c r="AL1" s="374"/>
      <c r="AM1" s="374"/>
      <c r="AN1" s="374"/>
    </row>
    <row r="2" spans="1:40" ht="18">
      <c r="F2" s="11" t="s">
        <v>43</v>
      </c>
      <c r="AG2" s="377"/>
      <c r="AH2" s="377"/>
      <c r="AI2" s="377"/>
      <c r="AJ2" s="377"/>
      <c r="AK2" s="377"/>
      <c r="AL2" s="377"/>
      <c r="AM2" s="377"/>
      <c r="AN2" s="377"/>
    </row>
    <row r="3" spans="1:40">
      <c r="AG3" s="375" t="s">
        <v>47</v>
      </c>
      <c r="AH3" s="375"/>
      <c r="AI3" s="375"/>
      <c r="AJ3" s="375"/>
      <c r="AK3" s="375"/>
      <c r="AL3" s="375"/>
      <c r="AM3" s="375"/>
      <c r="AN3" s="375"/>
    </row>
    <row r="4" spans="1:40">
      <c r="C4" s="386" t="s">
        <v>49</v>
      </c>
      <c r="D4" s="378"/>
      <c r="E4" s="378"/>
      <c r="F4" s="378"/>
      <c r="G4" s="378"/>
      <c r="H4" s="378"/>
      <c r="I4" s="378"/>
      <c r="J4" s="378"/>
      <c r="K4" s="378"/>
      <c r="L4" s="378"/>
      <c r="M4" s="378"/>
      <c r="N4" s="378"/>
      <c r="O4" s="378"/>
      <c r="P4" s="378"/>
      <c r="Q4" s="378"/>
      <c r="R4" s="378"/>
      <c r="S4" s="378"/>
      <c r="T4" s="378"/>
      <c r="U4" s="378"/>
      <c r="V4" s="378"/>
      <c r="W4" s="378"/>
      <c r="X4" s="378"/>
      <c r="Y4" s="378"/>
      <c r="Z4" s="378"/>
      <c r="AA4" s="378"/>
      <c r="AG4" s="377"/>
      <c r="AH4" s="377"/>
      <c r="AI4" s="377"/>
      <c r="AJ4" s="377"/>
      <c r="AK4" s="377"/>
      <c r="AL4" s="377"/>
      <c r="AM4" s="377"/>
      <c r="AN4" s="377"/>
    </row>
    <row r="5" spans="1:40">
      <c r="C5" s="386"/>
      <c r="D5" s="378"/>
      <c r="E5" s="378"/>
      <c r="F5" s="378"/>
      <c r="G5" s="378"/>
      <c r="H5" s="378"/>
      <c r="I5" s="378"/>
      <c r="J5" s="378"/>
      <c r="K5" s="378"/>
      <c r="L5" s="378"/>
      <c r="M5" s="378"/>
      <c r="N5" s="378"/>
      <c r="O5" s="378"/>
      <c r="P5" s="378"/>
      <c r="Q5" s="378"/>
      <c r="R5" s="378"/>
      <c r="S5" s="378"/>
      <c r="T5" s="378"/>
      <c r="U5" s="378"/>
      <c r="V5" s="378"/>
      <c r="W5" s="378"/>
      <c r="X5" s="378"/>
      <c r="Y5" s="378"/>
      <c r="Z5" s="378"/>
      <c r="AA5" s="378"/>
      <c r="AH5" s="375" t="s">
        <v>46</v>
      </c>
      <c r="AI5" s="375"/>
      <c r="AJ5" s="375"/>
      <c r="AK5" s="375"/>
      <c r="AL5" s="375"/>
      <c r="AM5" s="375"/>
      <c r="AN5" s="375"/>
    </row>
    <row r="6" spans="1:40">
      <c r="C6" s="386"/>
      <c r="D6" s="379"/>
      <c r="E6" s="379"/>
      <c r="F6" s="379"/>
      <c r="G6" s="379"/>
      <c r="H6" s="379"/>
      <c r="I6" s="379"/>
      <c r="J6" s="379"/>
      <c r="K6" s="379"/>
      <c r="L6" s="379"/>
      <c r="M6" s="379"/>
      <c r="N6" s="379"/>
      <c r="O6" s="379"/>
      <c r="P6" s="379"/>
      <c r="Q6" s="379"/>
      <c r="R6" s="379"/>
      <c r="S6" s="379"/>
      <c r="T6" s="379"/>
      <c r="U6" s="379"/>
      <c r="V6" s="379"/>
      <c r="W6" s="379"/>
      <c r="X6" s="379"/>
      <c r="Y6" s="379"/>
      <c r="Z6" s="379"/>
      <c r="AA6" s="379"/>
      <c r="AN6" s="12"/>
    </row>
    <row r="7" spans="1:40">
      <c r="C7" s="14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G7" s="376" t="s">
        <v>48</v>
      </c>
      <c r="AH7" s="376"/>
      <c r="AI7" s="376"/>
      <c r="AJ7" s="376"/>
      <c r="AK7" s="376"/>
      <c r="AL7" s="376"/>
      <c r="AM7" s="376"/>
      <c r="AN7" s="376"/>
    </row>
    <row r="8" spans="1:40" ht="21.75" customHeight="1"/>
    <row r="9" spans="1:40" s="1" customFormat="1" ht="22.5" customHeight="1">
      <c r="A9" s="383" t="s">
        <v>0</v>
      </c>
      <c r="B9" s="385" t="s">
        <v>6</v>
      </c>
      <c r="C9" s="384" t="s">
        <v>57</v>
      </c>
      <c r="D9" s="380" t="s">
        <v>32</v>
      </c>
      <c r="E9" s="380"/>
      <c r="F9" s="380"/>
      <c r="G9" s="380"/>
      <c r="H9" s="380"/>
      <c r="I9" s="380"/>
      <c r="J9" s="380"/>
      <c r="K9" s="380"/>
      <c r="L9" s="380"/>
      <c r="M9" s="380"/>
      <c r="N9" s="380"/>
      <c r="O9" s="380"/>
      <c r="P9" s="380"/>
      <c r="Q9" s="380"/>
      <c r="R9" s="380"/>
      <c r="S9" s="380"/>
      <c r="T9" s="380"/>
      <c r="U9" s="380"/>
      <c r="V9" s="380"/>
      <c r="W9" s="380"/>
      <c r="X9" s="380"/>
      <c r="Y9" s="380"/>
      <c r="Z9" s="380"/>
      <c r="AA9" s="380"/>
      <c r="AB9" s="380"/>
      <c r="AC9" s="380"/>
      <c r="AD9" s="380"/>
      <c r="AE9" s="380"/>
      <c r="AF9" s="380"/>
      <c r="AG9" s="380"/>
      <c r="AH9" s="380"/>
      <c r="AI9" s="381" t="s">
        <v>55</v>
      </c>
      <c r="AJ9" s="382"/>
      <c r="AK9" s="382" t="s">
        <v>56</v>
      </c>
      <c r="AL9" s="382"/>
      <c r="AM9" s="382" t="s">
        <v>34</v>
      </c>
      <c r="AN9" s="382"/>
    </row>
    <row r="10" spans="1:40" s="2" customFormat="1" ht="22.5">
      <c r="A10" s="383"/>
      <c r="B10" s="385"/>
      <c r="C10" s="384"/>
      <c r="D10" s="46">
        <v>1</v>
      </c>
      <c r="E10" s="46">
        <v>2</v>
      </c>
      <c r="F10" s="46">
        <v>3</v>
      </c>
      <c r="G10" s="46">
        <v>4</v>
      </c>
      <c r="H10" s="46">
        <v>5</v>
      </c>
      <c r="I10" s="48">
        <v>6</v>
      </c>
      <c r="J10" s="46">
        <v>7</v>
      </c>
      <c r="K10" s="47">
        <v>8</v>
      </c>
      <c r="L10" s="47">
        <v>9</v>
      </c>
      <c r="M10" s="47">
        <v>10</v>
      </c>
      <c r="N10" s="47">
        <v>11</v>
      </c>
      <c r="O10" s="47">
        <v>12</v>
      </c>
      <c r="P10" s="47">
        <v>13</v>
      </c>
      <c r="Q10" s="47">
        <v>14</v>
      </c>
      <c r="R10" s="47">
        <v>15</v>
      </c>
      <c r="S10" s="47">
        <v>16</v>
      </c>
      <c r="T10" s="47">
        <v>17</v>
      </c>
      <c r="U10" s="47">
        <v>18</v>
      </c>
      <c r="V10" s="47">
        <v>19</v>
      </c>
      <c r="W10" s="47">
        <v>20</v>
      </c>
      <c r="X10" s="47">
        <v>21</v>
      </c>
      <c r="Y10" s="47">
        <v>22</v>
      </c>
      <c r="Z10" s="47">
        <v>23</v>
      </c>
      <c r="AA10" s="47">
        <v>24</v>
      </c>
      <c r="AB10" s="47">
        <v>25</v>
      </c>
      <c r="AC10" s="47">
        <v>26</v>
      </c>
      <c r="AD10" s="47">
        <v>27</v>
      </c>
      <c r="AE10" s="47">
        <v>28</v>
      </c>
      <c r="AF10" s="47">
        <v>29</v>
      </c>
      <c r="AG10" s="47">
        <v>30</v>
      </c>
      <c r="AH10" s="47">
        <v>31</v>
      </c>
      <c r="AI10" s="43" t="s">
        <v>31</v>
      </c>
      <c r="AJ10" s="44" t="s">
        <v>30</v>
      </c>
      <c r="AK10" s="43" t="s">
        <v>31</v>
      </c>
      <c r="AL10" s="44" t="s">
        <v>30</v>
      </c>
      <c r="AM10" s="45" t="s">
        <v>35</v>
      </c>
      <c r="AN10" s="45" t="s">
        <v>36</v>
      </c>
    </row>
    <row r="11" spans="1:40" s="20" customFormat="1" ht="15" customHeight="1">
      <c r="A11" s="51">
        <v>1</v>
      </c>
      <c r="B11" s="56">
        <v>0</v>
      </c>
      <c r="C11" s="57" t="s">
        <v>42</v>
      </c>
      <c r="D11" s="56" t="s">
        <v>1</v>
      </c>
      <c r="E11" s="56" t="s">
        <v>1</v>
      </c>
      <c r="F11" s="56" t="s">
        <v>2</v>
      </c>
      <c r="G11" s="56" t="s">
        <v>2</v>
      </c>
      <c r="H11" s="56" t="s">
        <v>2</v>
      </c>
      <c r="I11" s="56" t="s">
        <v>2</v>
      </c>
      <c r="J11" s="56" t="s">
        <v>2</v>
      </c>
      <c r="K11" s="56" t="s">
        <v>1</v>
      </c>
      <c r="L11" s="56" t="s">
        <v>1</v>
      </c>
      <c r="M11" s="56" t="s">
        <v>3</v>
      </c>
      <c r="N11" s="56" t="s">
        <v>3</v>
      </c>
      <c r="O11" s="56" t="s">
        <v>3</v>
      </c>
      <c r="P11" s="56" t="s">
        <v>3</v>
      </c>
      <c r="Q11" s="56" t="s">
        <v>3</v>
      </c>
      <c r="R11" s="56" t="s">
        <v>1</v>
      </c>
      <c r="S11" s="56" t="s">
        <v>1</v>
      </c>
      <c r="T11" s="56" t="s">
        <v>2</v>
      </c>
      <c r="U11" s="56" t="s">
        <v>2</v>
      </c>
      <c r="V11" s="56" t="s">
        <v>2</v>
      </c>
      <c r="W11" s="56" t="s">
        <v>2</v>
      </c>
      <c r="X11" s="56" t="s">
        <v>2</v>
      </c>
      <c r="Y11" s="56" t="s">
        <v>1</v>
      </c>
      <c r="Z11" s="56" t="s">
        <v>1</v>
      </c>
      <c r="AA11" s="56" t="s">
        <v>3</v>
      </c>
      <c r="AB11" s="56" t="s">
        <v>3</v>
      </c>
      <c r="AC11" s="56" t="s">
        <v>3</v>
      </c>
      <c r="AD11" s="56" t="s">
        <v>3</v>
      </c>
      <c r="AE11" s="56" t="s">
        <v>3</v>
      </c>
      <c r="AF11" s="56" t="s">
        <v>1</v>
      </c>
      <c r="AG11" s="56" t="s">
        <v>1</v>
      </c>
      <c r="AH11" s="58" t="s">
        <v>1</v>
      </c>
      <c r="AI11" s="51">
        <f t="shared" ref="AI11:AI42" si="0">COUNTIF($D11:$AH11,$B$167)</f>
        <v>11</v>
      </c>
      <c r="AJ11" s="52">
        <f t="shared" ref="AJ11:AJ42" si="1">SUM(COUNTIF($D11:$AH11,$B$168),COUNTIF($D11:$AH11,$B$169),COUNTIF($D11:$AH11,$B$170),COUNTIF($D11:$AH11,$B$171),COUNTIF(D11:AH11,$B$172))</f>
        <v>20</v>
      </c>
      <c r="AK11" s="52">
        <f>'Произв календарь'!$B$4-$AI11</f>
        <v>3</v>
      </c>
      <c r="AL11" s="53">
        <f>'Произв календарь'!$B$3-$AJ11</f>
        <v>-3</v>
      </c>
      <c r="AM11" s="59"/>
      <c r="AN11" s="60"/>
    </row>
    <row r="12" spans="1:40" s="20" customFormat="1">
      <c r="A12" s="22">
        <v>2</v>
      </c>
      <c r="B12" s="10"/>
      <c r="C12" s="23" t="s">
        <v>58</v>
      </c>
      <c r="D12" s="10" t="s">
        <v>1</v>
      </c>
      <c r="E12" s="10" t="s">
        <v>1</v>
      </c>
      <c r="F12" s="10" t="s">
        <v>1</v>
      </c>
      <c r="G12" s="10" t="s">
        <v>3</v>
      </c>
      <c r="H12" s="10" t="s">
        <v>3</v>
      </c>
      <c r="I12" s="10" t="s">
        <v>3</v>
      </c>
      <c r="J12" s="10" t="s">
        <v>3</v>
      </c>
      <c r="K12" s="10" t="s">
        <v>3</v>
      </c>
      <c r="L12" s="10" t="s">
        <v>1</v>
      </c>
      <c r="M12" s="10" t="s">
        <v>1</v>
      </c>
      <c r="N12" s="10" t="s">
        <v>2</v>
      </c>
      <c r="O12" s="10" t="s">
        <v>2</v>
      </c>
      <c r="P12" s="10" t="s">
        <v>2</v>
      </c>
      <c r="Q12" s="10" t="s">
        <v>2</v>
      </c>
      <c r="R12" s="10" t="s">
        <v>2</v>
      </c>
      <c r="S12" s="10" t="s">
        <v>1</v>
      </c>
      <c r="T12" s="10" t="s">
        <v>1</v>
      </c>
      <c r="U12" s="10" t="s">
        <v>3</v>
      </c>
      <c r="V12" s="10" t="s">
        <v>3</v>
      </c>
      <c r="W12" s="10" t="s">
        <v>3</v>
      </c>
      <c r="X12" s="10" t="s">
        <v>3</v>
      </c>
      <c r="Y12" s="10" t="s">
        <v>3</v>
      </c>
      <c r="Z12" s="10" t="s">
        <v>1</v>
      </c>
      <c r="AA12" s="10" t="s">
        <v>1</v>
      </c>
      <c r="AB12" s="10" t="s">
        <v>2</v>
      </c>
      <c r="AC12" s="10" t="s">
        <v>2</v>
      </c>
      <c r="AD12" s="10" t="s">
        <v>2</v>
      </c>
      <c r="AE12" s="10" t="s">
        <v>2</v>
      </c>
      <c r="AF12" s="10" t="s">
        <v>2</v>
      </c>
      <c r="AG12" s="10" t="s">
        <v>1</v>
      </c>
      <c r="AH12" s="33" t="s">
        <v>1</v>
      </c>
      <c r="AI12" s="22">
        <f t="shared" si="0"/>
        <v>11</v>
      </c>
      <c r="AJ12" s="6">
        <f t="shared" si="1"/>
        <v>20</v>
      </c>
      <c r="AK12" s="6">
        <f>'Произв календарь'!$B$4-$AI12</f>
        <v>3</v>
      </c>
      <c r="AL12" s="55">
        <f>'Произв календарь'!$B$3-$AJ12</f>
        <v>-3</v>
      </c>
      <c r="AM12" s="49"/>
      <c r="AN12" s="24"/>
    </row>
    <row r="13" spans="1:40" s="20" customFormat="1">
      <c r="A13" s="22">
        <v>3</v>
      </c>
      <c r="B13" s="10"/>
      <c r="C13" s="23" t="s">
        <v>59</v>
      </c>
      <c r="D13" s="10" t="s">
        <v>1</v>
      </c>
      <c r="E13" s="10" t="s">
        <v>1</v>
      </c>
      <c r="F13" s="10" t="s">
        <v>1</v>
      </c>
      <c r="G13" s="10" t="s">
        <v>1</v>
      </c>
      <c r="H13" s="10" t="s">
        <v>3</v>
      </c>
      <c r="I13" s="10" t="s">
        <v>3</v>
      </c>
      <c r="J13" s="10" t="s">
        <v>3</v>
      </c>
      <c r="K13" s="10" t="s">
        <v>3</v>
      </c>
      <c r="L13" s="10" t="s">
        <v>3</v>
      </c>
      <c r="M13" s="10" t="s">
        <v>1</v>
      </c>
      <c r="N13" s="10" t="s">
        <v>1</v>
      </c>
      <c r="O13" s="10" t="s">
        <v>2</v>
      </c>
      <c r="P13" s="10" t="s">
        <v>2</v>
      </c>
      <c r="Q13" s="10" t="s">
        <v>2</v>
      </c>
      <c r="R13" s="10" t="s">
        <v>2</v>
      </c>
      <c r="S13" s="10" t="s">
        <v>2</v>
      </c>
      <c r="T13" s="10" t="s">
        <v>1</v>
      </c>
      <c r="U13" s="10" t="s">
        <v>1</v>
      </c>
      <c r="V13" s="10" t="s">
        <v>3</v>
      </c>
      <c r="W13" s="10" t="s">
        <v>3</v>
      </c>
      <c r="X13" s="10" t="s">
        <v>3</v>
      </c>
      <c r="Y13" s="10" t="s">
        <v>3</v>
      </c>
      <c r="Z13" s="10" t="s">
        <v>3</v>
      </c>
      <c r="AA13" s="10" t="s">
        <v>1</v>
      </c>
      <c r="AB13" s="10" t="s">
        <v>1</v>
      </c>
      <c r="AC13" s="10" t="s">
        <v>2</v>
      </c>
      <c r="AD13" s="10" t="s">
        <v>2</v>
      </c>
      <c r="AE13" s="10" t="s">
        <v>2</v>
      </c>
      <c r="AF13" s="10" t="s">
        <v>2</v>
      </c>
      <c r="AG13" s="10" t="s">
        <v>2</v>
      </c>
      <c r="AH13" s="33" t="s">
        <v>1</v>
      </c>
      <c r="AI13" s="22">
        <f t="shared" si="0"/>
        <v>11</v>
      </c>
      <c r="AJ13" s="6">
        <f t="shared" si="1"/>
        <v>20</v>
      </c>
      <c r="AK13" s="6">
        <f>'Произв календарь'!$B$4-$AI13</f>
        <v>3</v>
      </c>
      <c r="AL13" s="55">
        <f>'Произв календарь'!$B$3-$AJ13</f>
        <v>-3</v>
      </c>
      <c r="AM13" s="49"/>
      <c r="AN13" s="24"/>
    </row>
    <row r="14" spans="1:40" s="20" customFormat="1">
      <c r="A14" s="22">
        <v>4</v>
      </c>
      <c r="B14" s="10"/>
      <c r="C14" s="23" t="s">
        <v>60</v>
      </c>
      <c r="D14" s="10" t="s">
        <v>1</v>
      </c>
      <c r="E14" s="10" t="s">
        <v>1</v>
      </c>
      <c r="F14" s="10" t="s">
        <v>2</v>
      </c>
      <c r="G14" s="10" t="s">
        <v>1</v>
      </c>
      <c r="H14" s="10" t="s">
        <v>1</v>
      </c>
      <c r="I14" s="10" t="s">
        <v>2</v>
      </c>
      <c r="J14" s="10" t="s">
        <v>2</v>
      </c>
      <c r="K14" s="10" t="s">
        <v>1</v>
      </c>
      <c r="L14" s="10" t="s">
        <v>2</v>
      </c>
      <c r="M14" s="10" t="s">
        <v>2</v>
      </c>
      <c r="N14" s="10" t="s">
        <v>1</v>
      </c>
      <c r="O14" s="10" t="s">
        <v>1</v>
      </c>
      <c r="P14" s="10" t="s">
        <v>3</v>
      </c>
      <c r="Q14" s="10" t="s">
        <v>3</v>
      </c>
      <c r="R14" s="10" t="s">
        <v>3</v>
      </c>
      <c r="S14" s="10" t="s">
        <v>3</v>
      </c>
      <c r="T14" s="10" t="s">
        <v>3</v>
      </c>
      <c r="U14" s="10" t="s">
        <v>1</v>
      </c>
      <c r="V14" s="10" t="s">
        <v>1</v>
      </c>
      <c r="W14" s="10" t="s">
        <v>2</v>
      </c>
      <c r="X14" s="10" t="s">
        <v>2</v>
      </c>
      <c r="Y14" s="10" t="s">
        <v>2</v>
      </c>
      <c r="Z14" s="10" t="s">
        <v>2</v>
      </c>
      <c r="AA14" s="10" t="s">
        <v>2</v>
      </c>
      <c r="AB14" s="10" t="s">
        <v>1</v>
      </c>
      <c r="AC14" s="10" t="s">
        <v>1</v>
      </c>
      <c r="AD14" s="10" t="s">
        <v>3</v>
      </c>
      <c r="AE14" s="10" t="s">
        <v>3</v>
      </c>
      <c r="AF14" s="10" t="s">
        <v>3</v>
      </c>
      <c r="AG14" s="10" t="s">
        <v>3</v>
      </c>
      <c r="AH14" s="33" t="s">
        <v>3</v>
      </c>
      <c r="AI14" s="22">
        <f t="shared" si="0"/>
        <v>11</v>
      </c>
      <c r="AJ14" s="6">
        <f t="shared" si="1"/>
        <v>20</v>
      </c>
      <c r="AK14" s="6">
        <f>'Произв календарь'!$B$4-$AI14</f>
        <v>3</v>
      </c>
      <c r="AL14" s="55">
        <f>'Произв календарь'!$B$3-$AJ14</f>
        <v>-3</v>
      </c>
      <c r="AM14" s="49"/>
      <c r="AN14" s="24"/>
    </row>
    <row r="15" spans="1:40" s="20" customFormat="1">
      <c r="A15" s="22">
        <v>5</v>
      </c>
      <c r="B15" s="10"/>
      <c r="C15" s="23" t="s">
        <v>61</v>
      </c>
      <c r="D15" s="10" t="s">
        <v>1</v>
      </c>
      <c r="E15" s="10" t="s">
        <v>1</v>
      </c>
      <c r="F15" s="10" t="s">
        <v>2</v>
      </c>
      <c r="G15" s="10" t="s">
        <v>2</v>
      </c>
      <c r="H15" s="10" t="s">
        <v>1</v>
      </c>
      <c r="I15" s="10" t="s">
        <v>1</v>
      </c>
      <c r="J15" s="10" t="s">
        <v>2</v>
      </c>
      <c r="K15" s="10" t="s">
        <v>2</v>
      </c>
      <c r="L15" s="10" t="s">
        <v>1</v>
      </c>
      <c r="M15" s="10" t="s">
        <v>2</v>
      </c>
      <c r="N15" s="10" t="s">
        <v>2</v>
      </c>
      <c r="O15" s="10" t="s">
        <v>1</v>
      </c>
      <c r="P15" s="10" t="s">
        <v>1</v>
      </c>
      <c r="Q15" s="10" t="s">
        <v>2</v>
      </c>
      <c r="R15" s="10" t="s">
        <v>2</v>
      </c>
      <c r="S15" s="10" t="s">
        <v>2</v>
      </c>
      <c r="T15" s="10" t="s">
        <v>2</v>
      </c>
      <c r="U15" s="10" t="s">
        <v>2</v>
      </c>
      <c r="V15" s="10" t="s">
        <v>1</v>
      </c>
      <c r="W15" s="10" t="s">
        <v>1</v>
      </c>
      <c r="X15" s="10" t="s">
        <v>2</v>
      </c>
      <c r="Y15" s="10" t="s">
        <v>2</v>
      </c>
      <c r="Z15" s="10" t="s">
        <v>2</v>
      </c>
      <c r="AA15" s="10" t="s">
        <v>2</v>
      </c>
      <c r="AB15" s="10" t="s">
        <v>2</v>
      </c>
      <c r="AC15" s="10" t="s">
        <v>1</v>
      </c>
      <c r="AD15" s="10" t="s">
        <v>1</v>
      </c>
      <c r="AE15" s="10" t="s">
        <v>2</v>
      </c>
      <c r="AF15" s="10" t="s">
        <v>2</v>
      </c>
      <c r="AG15" s="10" t="s">
        <v>2</v>
      </c>
      <c r="AH15" s="33" t="s">
        <v>2</v>
      </c>
      <c r="AI15" s="22">
        <f t="shared" si="0"/>
        <v>11</v>
      </c>
      <c r="AJ15" s="6">
        <f t="shared" si="1"/>
        <v>20</v>
      </c>
      <c r="AK15" s="6">
        <f>'Произв календарь'!$B$4-$AI15</f>
        <v>3</v>
      </c>
      <c r="AL15" s="55">
        <f>'Произв календарь'!$B$3-$AJ15</f>
        <v>-3</v>
      </c>
      <c r="AM15" s="49"/>
      <c r="AN15" s="24"/>
    </row>
    <row r="16" spans="1:40" s="20" customFormat="1">
      <c r="A16" s="22">
        <v>6</v>
      </c>
      <c r="B16" s="10"/>
      <c r="C16" s="23" t="s">
        <v>62</v>
      </c>
      <c r="D16" s="10" t="s">
        <v>1</v>
      </c>
      <c r="E16" s="10" t="s">
        <v>1</v>
      </c>
      <c r="F16" s="10" t="s">
        <v>2</v>
      </c>
      <c r="G16" s="10" t="s">
        <v>2</v>
      </c>
      <c r="H16" s="10" t="s">
        <v>2</v>
      </c>
      <c r="I16" s="10" t="s">
        <v>1</v>
      </c>
      <c r="J16" s="10" t="s">
        <v>1</v>
      </c>
      <c r="K16" s="10" t="s">
        <v>2</v>
      </c>
      <c r="L16" s="10" t="s">
        <v>2</v>
      </c>
      <c r="M16" s="10" t="s">
        <v>2</v>
      </c>
      <c r="N16" s="10" t="s">
        <v>2</v>
      </c>
      <c r="O16" s="10" t="s">
        <v>2</v>
      </c>
      <c r="P16" s="10" t="s">
        <v>1</v>
      </c>
      <c r="Q16" s="10" t="s">
        <v>1</v>
      </c>
      <c r="R16" s="10" t="s">
        <v>1</v>
      </c>
      <c r="S16" s="10" t="s">
        <v>2</v>
      </c>
      <c r="T16" s="10" t="s">
        <v>2</v>
      </c>
      <c r="U16" s="10" t="s">
        <v>2</v>
      </c>
      <c r="V16" s="10" t="s">
        <v>2</v>
      </c>
      <c r="W16" s="10" t="s">
        <v>1</v>
      </c>
      <c r="X16" s="10" t="s">
        <v>1</v>
      </c>
      <c r="Y16" s="10" t="s">
        <v>2</v>
      </c>
      <c r="Z16" s="10" t="s">
        <v>2</v>
      </c>
      <c r="AA16" s="10" t="s">
        <v>2</v>
      </c>
      <c r="AB16" s="10" t="s">
        <v>2</v>
      </c>
      <c r="AC16" s="10" t="s">
        <v>2</v>
      </c>
      <c r="AD16" s="10" t="s">
        <v>1</v>
      </c>
      <c r="AE16" s="10" t="s">
        <v>1</v>
      </c>
      <c r="AF16" s="10" t="s">
        <v>2</v>
      </c>
      <c r="AG16" s="10" t="s">
        <v>2</v>
      </c>
      <c r="AH16" s="33" t="s">
        <v>2</v>
      </c>
      <c r="AI16" s="22">
        <f t="shared" si="0"/>
        <v>11</v>
      </c>
      <c r="AJ16" s="6">
        <f t="shared" si="1"/>
        <v>20</v>
      </c>
      <c r="AK16" s="6">
        <f>'Произв календарь'!$B$4-$AI16</f>
        <v>3</v>
      </c>
      <c r="AL16" s="55">
        <f>'Произв календарь'!$B$3-$AJ16</f>
        <v>-3</v>
      </c>
      <c r="AM16" s="49"/>
      <c r="AN16" s="24"/>
    </row>
    <row r="17" spans="1:40" s="20" customFormat="1">
      <c r="A17" s="22">
        <v>7</v>
      </c>
      <c r="B17" s="10"/>
      <c r="C17" s="23" t="s">
        <v>63</v>
      </c>
      <c r="D17" s="10" t="s">
        <v>1</v>
      </c>
      <c r="E17" s="10" t="s">
        <v>1</v>
      </c>
      <c r="F17" s="10" t="s">
        <v>2</v>
      </c>
      <c r="G17" s="10" t="s">
        <v>2</v>
      </c>
      <c r="H17" s="10" t="s">
        <v>2</v>
      </c>
      <c r="I17" s="10" t="s">
        <v>2</v>
      </c>
      <c r="J17" s="10" t="s">
        <v>1</v>
      </c>
      <c r="K17" s="10" t="s">
        <v>1</v>
      </c>
      <c r="L17" s="10" t="s">
        <v>2</v>
      </c>
      <c r="M17" s="10" t="s">
        <v>2</v>
      </c>
      <c r="N17" s="10" t="s">
        <v>2</v>
      </c>
      <c r="O17" s="10" t="s">
        <v>2</v>
      </c>
      <c r="P17" s="10" t="s">
        <v>2</v>
      </c>
      <c r="Q17" s="10" t="s">
        <v>1</v>
      </c>
      <c r="R17" s="10" t="s">
        <v>1</v>
      </c>
      <c r="S17" s="10" t="s">
        <v>1</v>
      </c>
      <c r="T17" s="10" t="s">
        <v>2</v>
      </c>
      <c r="U17" s="10" t="s">
        <v>2</v>
      </c>
      <c r="V17" s="10" t="s">
        <v>2</v>
      </c>
      <c r="W17" s="10" t="s">
        <v>2</v>
      </c>
      <c r="X17" s="10" t="s">
        <v>1</v>
      </c>
      <c r="Y17" s="10" t="s">
        <v>1</v>
      </c>
      <c r="Z17" s="10" t="s">
        <v>2</v>
      </c>
      <c r="AA17" s="10" t="s">
        <v>2</v>
      </c>
      <c r="AB17" s="10" t="s">
        <v>2</v>
      </c>
      <c r="AC17" s="10" t="s">
        <v>2</v>
      </c>
      <c r="AD17" s="10" t="s">
        <v>2</v>
      </c>
      <c r="AE17" s="10" t="s">
        <v>1</v>
      </c>
      <c r="AF17" s="10" t="s">
        <v>1</v>
      </c>
      <c r="AG17" s="10" t="s">
        <v>2</v>
      </c>
      <c r="AH17" s="33" t="s">
        <v>2</v>
      </c>
      <c r="AI17" s="22">
        <f t="shared" si="0"/>
        <v>11</v>
      </c>
      <c r="AJ17" s="6">
        <f t="shared" si="1"/>
        <v>20</v>
      </c>
      <c r="AK17" s="6">
        <f>'Произв календарь'!$B$4-$AI17</f>
        <v>3</v>
      </c>
      <c r="AL17" s="55">
        <f>'Произв календарь'!$B$3-$AJ17</f>
        <v>-3</v>
      </c>
      <c r="AM17" s="49"/>
      <c r="AN17" s="24"/>
    </row>
    <row r="18" spans="1:40" s="20" customFormat="1">
      <c r="A18" s="22">
        <v>8</v>
      </c>
      <c r="B18" s="10"/>
      <c r="C18" s="23"/>
      <c r="D18" s="10" t="s">
        <v>1</v>
      </c>
      <c r="E18" s="10" t="s">
        <v>1</v>
      </c>
      <c r="F18" s="10" t="s">
        <v>2</v>
      </c>
      <c r="G18" s="10" t="s">
        <v>2</v>
      </c>
      <c r="H18" s="10" t="s">
        <v>2</v>
      </c>
      <c r="I18" s="10" t="s">
        <v>2</v>
      </c>
      <c r="J18" s="10" t="s">
        <v>2</v>
      </c>
      <c r="K18" s="10" t="s">
        <v>1</v>
      </c>
      <c r="L18" s="10" t="s">
        <v>1</v>
      </c>
      <c r="M18" s="10" t="s">
        <v>2</v>
      </c>
      <c r="N18" s="10" t="s">
        <v>2</v>
      </c>
      <c r="O18" s="10" t="s">
        <v>2</v>
      </c>
      <c r="P18" s="10" t="s">
        <v>2</v>
      </c>
      <c r="Q18" s="10" t="s">
        <v>2</v>
      </c>
      <c r="R18" s="10" t="s">
        <v>1</v>
      </c>
      <c r="S18" s="10" t="s">
        <v>1</v>
      </c>
      <c r="T18" s="10" t="s">
        <v>2</v>
      </c>
      <c r="U18" s="10" t="s">
        <v>2</v>
      </c>
      <c r="V18" s="10" t="s">
        <v>2</v>
      </c>
      <c r="W18" s="10" t="s">
        <v>2</v>
      </c>
      <c r="X18" s="10" t="s">
        <v>2</v>
      </c>
      <c r="Y18" s="10" t="s">
        <v>1</v>
      </c>
      <c r="Z18" s="10" t="s">
        <v>1</v>
      </c>
      <c r="AA18" s="10" t="s">
        <v>2</v>
      </c>
      <c r="AB18" s="10" t="s">
        <v>2</v>
      </c>
      <c r="AC18" s="10" t="s">
        <v>2</v>
      </c>
      <c r="AD18" s="10" t="s">
        <v>2</v>
      </c>
      <c r="AE18" s="10" t="s">
        <v>2</v>
      </c>
      <c r="AF18" s="10" t="s">
        <v>1</v>
      </c>
      <c r="AG18" s="10" t="s">
        <v>1</v>
      </c>
      <c r="AH18" s="33" t="s">
        <v>1</v>
      </c>
      <c r="AI18" s="22">
        <f t="shared" si="0"/>
        <v>11</v>
      </c>
      <c r="AJ18" s="6">
        <f t="shared" si="1"/>
        <v>20</v>
      </c>
      <c r="AK18" s="6">
        <f>'Произв календарь'!$B$4-$AI18</f>
        <v>3</v>
      </c>
      <c r="AL18" s="55">
        <f>'Произв календарь'!$B$3-$AJ18</f>
        <v>-3</v>
      </c>
      <c r="AM18" s="49"/>
      <c r="AN18" s="24"/>
    </row>
    <row r="19" spans="1:40" s="20" customFormat="1">
      <c r="A19" s="22">
        <v>9</v>
      </c>
      <c r="B19" s="10"/>
      <c r="C19" s="23"/>
      <c r="D19" s="10" t="s">
        <v>1</v>
      </c>
      <c r="E19" s="10" t="s">
        <v>1</v>
      </c>
      <c r="F19" s="10" t="s">
        <v>1</v>
      </c>
      <c r="G19" s="10" t="s">
        <v>2</v>
      </c>
      <c r="H19" s="10" t="s">
        <v>2</v>
      </c>
      <c r="I19" s="10" t="s">
        <v>2</v>
      </c>
      <c r="J19" s="10" t="s">
        <v>2</v>
      </c>
      <c r="K19" s="10" t="s">
        <v>2</v>
      </c>
      <c r="L19" s="10" t="s">
        <v>1</v>
      </c>
      <c r="M19" s="10" t="s">
        <v>1</v>
      </c>
      <c r="N19" s="10" t="s">
        <v>2</v>
      </c>
      <c r="O19" s="10" t="s">
        <v>2</v>
      </c>
      <c r="P19" s="10" t="s">
        <v>2</v>
      </c>
      <c r="Q19" s="10" t="s">
        <v>2</v>
      </c>
      <c r="R19" s="10" t="s">
        <v>2</v>
      </c>
      <c r="S19" s="10" t="s">
        <v>1</v>
      </c>
      <c r="T19" s="10" t="s">
        <v>1</v>
      </c>
      <c r="U19" s="10" t="s">
        <v>2</v>
      </c>
      <c r="V19" s="10" t="s">
        <v>2</v>
      </c>
      <c r="W19" s="10" t="s">
        <v>2</v>
      </c>
      <c r="X19" s="10" t="s">
        <v>2</v>
      </c>
      <c r="Y19" s="10" t="s">
        <v>2</v>
      </c>
      <c r="Z19" s="10" t="s">
        <v>1</v>
      </c>
      <c r="AA19" s="10" t="s">
        <v>1</v>
      </c>
      <c r="AB19" s="10" t="s">
        <v>2</v>
      </c>
      <c r="AC19" s="10" t="s">
        <v>2</v>
      </c>
      <c r="AD19" s="10" t="s">
        <v>2</v>
      </c>
      <c r="AE19" s="10" t="s">
        <v>2</v>
      </c>
      <c r="AF19" s="10" t="s">
        <v>2</v>
      </c>
      <c r="AG19" s="10" t="s">
        <v>1</v>
      </c>
      <c r="AH19" s="33" t="s">
        <v>1</v>
      </c>
      <c r="AI19" s="22">
        <f t="shared" si="0"/>
        <v>11</v>
      </c>
      <c r="AJ19" s="6">
        <f t="shared" si="1"/>
        <v>20</v>
      </c>
      <c r="AK19" s="6">
        <f>'Произв календарь'!$B$4-$AI19</f>
        <v>3</v>
      </c>
      <c r="AL19" s="55">
        <f>'Произв календарь'!$B$3-$AJ19</f>
        <v>-3</v>
      </c>
      <c r="AM19" s="49"/>
      <c r="AN19" s="24"/>
    </row>
    <row r="20" spans="1:40" s="20" customFormat="1">
      <c r="A20" s="22">
        <v>10</v>
      </c>
      <c r="B20" s="10"/>
      <c r="C20" s="23"/>
      <c r="D20" s="10" t="s">
        <v>1</v>
      </c>
      <c r="E20" s="10" t="s">
        <v>1</v>
      </c>
      <c r="F20" s="10" t="s">
        <v>1</v>
      </c>
      <c r="G20" s="10" t="s">
        <v>1</v>
      </c>
      <c r="H20" s="10" t="s">
        <v>2</v>
      </c>
      <c r="I20" s="10" t="s">
        <v>2</v>
      </c>
      <c r="J20" s="10" t="s">
        <v>2</v>
      </c>
      <c r="K20" s="10" t="s">
        <v>2</v>
      </c>
      <c r="L20" s="10" t="s">
        <v>2</v>
      </c>
      <c r="M20" s="10" t="s">
        <v>1</v>
      </c>
      <c r="N20" s="10" t="s">
        <v>1</v>
      </c>
      <c r="O20" s="10" t="s">
        <v>2</v>
      </c>
      <c r="P20" s="10" t="s">
        <v>2</v>
      </c>
      <c r="Q20" s="10" t="s">
        <v>2</v>
      </c>
      <c r="R20" s="10" t="s">
        <v>2</v>
      </c>
      <c r="S20" s="10" t="s">
        <v>2</v>
      </c>
      <c r="T20" s="10" t="s">
        <v>1</v>
      </c>
      <c r="U20" s="10" t="s">
        <v>1</v>
      </c>
      <c r="V20" s="10" t="s">
        <v>2</v>
      </c>
      <c r="W20" s="10" t="s">
        <v>2</v>
      </c>
      <c r="X20" s="10" t="s">
        <v>2</v>
      </c>
      <c r="Y20" s="10" t="s">
        <v>2</v>
      </c>
      <c r="Z20" s="10" t="s">
        <v>2</v>
      </c>
      <c r="AA20" s="10" t="s">
        <v>1</v>
      </c>
      <c r="AB20" s="10" t="s">
        <v>1</v>
      </c>
      <c r="AC20" s="10" t="s">
        <v>2</v>
      </c>
      <c r="AD20" s="10" t="s">
        <v>2</v>
      </c>
      <c r="AE20" s="10" t="s">
        <v>2</v>
      </c>
      <c r="AF20" s="10" t="s">
        <v>2</v>
      </c>
      <c r="AG20" s="10" t="s">
        <v>2</v>
      </c>
      <c r="AH20" s="33" t="s">
        <v>1</v>
      </c>
      <c r="AI20" s="22">
        <f t="shared" si="0"/>
        <v>11</v>
      </c>
      <c r="AJ20" s="6">
        <f t="shared" si="1"/>
        <v>20</v>
      </c>
      <c r="AK20" s="6">
        <f>'Произв календарь'!$B$4-$AI20</f>
        <v>3</v>
      </c>
      <c r="AL20" s="55">
        <f>'Произв календарь'!$B$3-$AJ20</f>
        <v>-3</v>
      </c>
      <c r="AM20" s="49"/>
      <c r="AN20" s="24"/>
    </row>
    <row r="21" spans="1:40" s="20" customFormat="1">
      <c r="A21" s="22">
        <v>11</v>
      </c>
      <c r="B21" s="10"/>
      <c r="C21" s="23"/>
      <c r="D21" s="10" t="s">
        <v>1</v>
      </c>
      <c r="E21" s="10" t="s">
        <v>1</v>
      </c>
      <c r="F21" s="10" t="s">
        <v>2</v>
      </c>
      <c r="G21" s="10" t="s">
        <v>1</v>
      </c>
      <c r="H21" s="10" t="s">
        <v>1</v>
      </c>
      <c r="I21" s="10" t="s">
        <v>2</v>
      </c>
      <c r="J21" s="10" t="s">
        <v>2</v>
      </c>
      <c r="K21" s="10" t="s">
        <v>1</v>
      </c>
      <c r="L21" s="10" t="s">
        <v>2</v>
      </c>
      <c r="M21" s="10" t="s">
        <v>2</v>
      </c>
      <c r="N21" s="10" t="s">
        <v>1</v>
      </c>
      <c r="O21" s="10" t="s">
        <v>1</v>
      </c>
      <c r="P21" s="10" t="s">
        <v>2</v>
      </c>
      <c r="Q21" s="10" t="s">
        <v>2</v>
      </c>
      <c r="R21" s="10" t="s">
        <v>2</v>
      </c>
      <c r="S21" s="10" t="s">
        <v>2</v>
      </c>
      <c r="T21" s="10" t="s">
        <v>2</v>
      </c>
      <c r="U21" s="10" t="s">
        <v>1</v>
      </c>
      <c r="V21" s="10" t="s">
        <v>1</v>
      </c>
      <c r="W21" s="10" t="s">
        <v>2</v>
      </c>
      <c r="X21" s="10" t="s">
        <v>2</v>
      </c>
      <c r="Y21" s="10" t="s">
        <v>2</v>
      </c>
      <c r="Z21" s="10" t="s">
        <v>2</v>
      </c>
      <c r="AA21" s="10" t="s">
        <v>2</v>
      </c>
      <c r="AB21" s="10" t="s">
        <v>1</v>
      </c>
      <c r="AC21" s="10" t="s">
        <v>1</v>
      </c>
      <c r="AD21" s="10" t="s">
        <v>2</v>
      </c>
      <c r="AE21" s="10" t="s">
        <v>2</v>
      </c>
      <c r="AF21" s="10" t="s">
        <v>2</v>
      </c>
      <c r="AG21" s="10" t="s">
        <v>2</v>
      </c>
      <c r="AH21" s="33" t="s">
        <v>2</v>
      </c>
      <c r="AI21" s="22">
        <f t="shared" si="0"/>
        <v>11</v>
      </c>
      <c r="AJ21" s="6">
        <f t="shared" si="1"/>
        <v>20</v>
      </c>
      <c r="AK21" s="6">
        <f>'Произв календарь'!$B$4-$AI21</f>
        <v>3</v>
      </c>
      <c r="AL21" s="55">
        <f>'Произв календарь'!$B$3-$AJ21</f>
        <v>-3</v>
      </c>
      <c r="AM21" s="49"/>
      <c r="AN21" s="24"/>
    </row>
    <row r="22" spans="1:40" s="20" customFormat="1">
      <c r="A22" s="22">
        <v>12</v>
      </c>
      <c r="B22" s="10"/>
      <c r="C22" s="23"/>
      <c r="D22" s="10" t="s">
        <v>1</v>
      </c>
      <c r="E22" s="10" t="s">
        <v>1</v>
      </c>
      <c r="F22" s="10" t="s">
        <v>2</v>
      </c>
      <c r="G22" s="10" t="s">
        <v>2</v>
      </c>
      <c r="H22" s="10" t="s">
        <v>1</v>
      </c>
      <c r="I22" s="10" t="s">
        <v>1</v>
      </c>
      <c r="J22" s="10" t="s">
        <v>2</v>
      </c>
      <c r="K22" s="10" t="s">
        <v>2</v>
      </c>
      <c r="L22" s="10" t="s">
        <v>1</v>
      </c>
      <c r="M22" s="10" t="s">
        <v>2</v>
      </c>
      <c r="N22" s="10" t="s">
        <v>2</v>
      </c>
      <c r="O22" s="10" t="s">
        <v>1</v>
      </c>
      <c r="P22" s="10" t="s">
        <v>1</v>
      </c>
      <c r="Q22" s="10" t="s">
        <v>2</v>
      </c>
      <c r="R22" s="10" t="s">
        <v>2</v>
      </c>
      <c r="S22" s="10" t="s">
        <v>2</v>
      </c>
      <c r="T22" s="10" t="s">
        <v>2</v>
      </c>
      <c r="U22" s="10" t="s">
        <v>2</v>
      </c>
      <c r="V22" s="10" t="s">
        <v>1</v>
      </c>
      <c r="W22" s="10" t="s">
        <v>1</v>
      </c>
      <c r="X22" s="10" t="s">
        <v>2</v>
      </c>
      <c r="Y22" s="10" t="s">
        <v>2</v>
      </c>
      <c r="Z22" s="10" t="s">
        <v>2</v>
      </c>
      <c r="AA22" s="10" t="s">
        <v>2</v>
      </c>
      <c r="AB22" s="10" t="s">
        <v>2</v>
      </c>
      <c r="AC22" s="10" t="s">
        <v>1</v>
      </c>
      <c r="AD22" s="10" t="s">
        <v>1</v>
      </c>
      <c r="AE22" s="10" t="s">
        <v>2</v>
      </c>
      <c r="AF22" s="10" t="s">
        <v>2</v>
      </c>
      <c r="AG22" s="10" t="s">
        <v>2</v>
      </c>
      <c r="AH22" s="33" t="s">
        <v>2</v>
      </c>
      <c r="AI22" s="22">
        <f t="shared" si="0"/>
        <v>11</v>
      </c>
      <c r="AJ22" s="6">
        <f t="shared" si="1"/>
        <v>20</v>
      </c>
      <c r="AK22" s="6">
        <f>'Произв календарь'!$B$4-$AI22</f>
        <v>3</v>
      </c>
      <c r="AL22" s="55">
        <f>'Произв календарь'!$B$3-$AJ22</f>
        <v>-3</v>
      </c>
      <c r="AM22" s="49"/>
      <c r="AN22" s="24"/>
    </row>
    <row r="23" spans="1:40" s="20" customFormat="1">
      <c r="A23" s="22">
        <v>13</v>
      </c>
      <c r="B23" s="10"/>
      <c r="C23" s="23"/>
      <c r="D23" s="10" t="s">
        <v>1</v>
      </c>
      <c r="E23" s="10" t="s">
        <v>1</v>
      </c>
      <c r="F23" s="10" t="s">
        <v>2</v>
      </c>
      <c r="G23" s="10" t="s">
        <v>2</v>
      </c>
      <c r="H23" s="10" t="s">
        <v>2</v>
      </c>
      <c r="I23" s="10" t="s">
        <v>1</v>
      </c>
      <c r="J23" s="10" t="s">
        <v>1</v>
      </c>
      <c r="K23" s="10" t="s">
        <v>2</v>
      </c>
      <c r="L23" s="10" t="s">
        <v>2</v>
      </c>
      <c r="M23" s="10" t="s">
        <v>2</v>
      </c>
      <c r="N23" s="10" t="s">
        <v>2</v>
      </c>
      <c r="O23" s="10" t="s">
        <v>2</v>
      </c>
      <c r="P23" s="10" t="s">
        <v>1</v>
      </c>
      <c r="Q23" s="10" t="s">
        <v>1</v>
      </c>
      <c r="R23" s="10" t="s">
        <v>1</v>
      </c>
      <c r="S23" s="10" t="s">
        <v>2</v>
      </c>
      <c r="T23" s="10" t="s">
        <v>2</v>
      </c>
      <c r="U23" s="10" t="s">
        <v>2</v>
      </c>
      <c r="V23" s="10" t="s">
        <v>2</v>
      </c>
      <c r="W23" s="10" t="s">
        <v>1</v>
      </c>
      <c r="X23" s="10" t="s">
        <v>1</v>
      </c>
      <c r="Y23" s="10" t="s">
        <v>2</v>
      </c>
      <c r="Z23" s="10" t="s">
        <v>2</v>
      </c>
      <c r="AA23" s="10" t="s">
        <v>2</v>
      </c>
      <c r="AB23" s="10" t="s">
        <v>2</v>
      </c>
      <c r="AC23" s="10" t="s">
        <v>2</v>
      </c>
      <c r="AD23" s="10" t="s">
        <v>1</v>
      </c>
      <c r="AE23" s="10" t="s">
        <v>1</v>
      </c>
      <c r="AF23" s="10" t="s">
        <v>2</v>
      </c>
      <c r="AG23" s="10" t="s">
        <v>2</v>
      </c>
      <c r="AH23" s="33" t="s">
        <v>2</v>
      </c>
      <c r="AI23" s="22">
        <f t="shared" si="0"/>
        <v>11</v>
      </c>
      <c r="AJ23" s="6">
        <f t="shared" si="1"/>
        <v>20</v>
      </c>
      <c r="AK23" s="6">
        <f>'Произв календарь'!$B$4-$AI23</f>
        <v>3</v>
      </c>
      <c r="AL23" s="55">
        <f>'Произв календарь'!$B$3-$AJ23</f>
        <v>-3</v>
      </c>
      <c r="AM23" s="49"/>
      <c r="AN23" s="24"/>
    </row>
    <row r="24" spans="1:40" s="20" customFormat="1">
      <c r="A24" s="22">
        <v>14</v>
      </c>
      <c r="B24" s="10"/>
      <c r="C24" s="23"/>
      <c r="D24" s="10" t="s">
        <v>1</v>
      </c>
      <c r="E24" s="10" t="s">
        <v>1</v>
      </c>
      <c r="F24" s="10" t="s">
        <v>2</v>
      </c>
      <c r="G24" s="10" t="s">
        <v>2</v>
      </c>
      <c r="H24" s="10" t="s">
        <v>2</v>
      </c>
      <c r="I24" s="10" t="s">
        <v>2</v>
      </c>
      <c r="J24" s="10" t="s">
        <v>1</v>
      </c>
      <c r="K24" s="10" t="s">
        <v>1</v>
      </c>
      <c r="L24" s="10" t="s">
        <v>2</v>
      </c>
      <c r="M24" s="10" t="s">
        <v>2</v>
      </c>
      <c r="N24" s="10" t="s">
        <v>2</v>
      </c>
      <c r="O24" s="10" t="s">
        <v>2</v>
      </c>
      <c r="P24" s="10" t="s">
        <v>2</v>
      </c>
      <c r="Q24" s="10" t="s">
        <v>1</v>
      </c>
      <c r="R24" s="10" t="s">
        <v>1</v>
      </c>
      <c r="S24" s="10" t="s">
        <v>1</v>
      </c>
      <c r="T24" s="10" t="s">
        <v>2</v>
      </c>
      <c r="U24" s="10" t="s">
        <v>2</v>
      </c>
      <c r="V24" s="10" t="s">
        <v>2</v>
      </c>
      <c r="W24" s="10" t="s">
        <v>2</v>
      </c>
      <c r="X24" s="10" t="s">
        <v>1</v>
      </c>
      <c r="Y24" s="10" t="s">
        <v>1</v>
      </c>
      <c r="Z24" s="10" t="s">
        <v>2</v>
      </c>
      <c r="AA24" s="10" t="s">
        <v>2</v>
      </c>
      <c r="AB24" s="10" t="s">
        <v>2</v>
      </c>
      <c r="AC24" s="10" t="s">
        <v>2</v>
      </c>
      <c r="AD24" s="10" t="s">
        <v>2</v>
      </c>
      <c r="AE24" s="10" t="s">
        <v>1</v>
      </c>
      <c r="AF24" s="10" t="s">
        <v>1</v>
      </c>
      <c r="AG24" s="10" t="s">
        <v>2</v>
      </c>
      <c r="AH24" s="33" t="s">
        <v>2</v>
      </c>
      <c r="AI24" s="22">
        <f t="shared" si="0"/>
        <v>11</v>
      </c>
      <c r="AJ24" s="6">
        <f t="shared" si="1"/>
        <v>20</v>
      </c>
      <c r="AK24" s="6">
        <f>'Произв календарь'!$B$4-$AI24</f>
        <v>3</v>
      </c>
      <c r="AL24" s="55">
        <f>'Произв календарь'!$B$3-$AJ24</f>
        <v>-3</v>
      </c>
      <c r="AM24" s="49"/>
      <c r="AN24" s="24"/>
    </row>
    <row r="25" spans="1:40" s="20" customFormat="1">
      <c r="A25" s="22">
        <v>15</v>
      </c>
      <c r="B25" s="10"/>
      <c r="C25" s="23"/>
      <c r="D25" s="10" t="s">
        <v>1</v>
      </c>
      <c r="E25" s="10" t="s">
        <v>1</v>
      </c>
      <c r="F25" s="10" t="s">
        <v>2</v>
      </c>
      <c r="G25" s="10" t="s">
        <v>2</v>
      </c>
      <c r="H25" s="10" t="s">
        <v>2</v>
      </c>
      <c r="I25" s="10" t="s">
        <v>2</v>
      </c>
      <c r="J25" s="10" t="s">
        <v>2</v>
      </c>
      <c r="K25" s="10" t="s">
        <v>1</v>
      </c>
      <c r="L25" s="10" t="s">
        <v>1</v>
      </c>
      <c r="M25" s="10" t="s">
        <v>2</v>
      </c>
      <c r="N25" s="10" t="s">
        <v>2</v>
      </c>
      <c r="O25" s="10" t="s">
        <v>2</v>
      </c>
      <c r="P25" s="10" t="s">
        <v>2</v>
      </c>
      <c r="Q25" s="10" t="s">
        <v>2</v>
      </c>
      <c r="R25" s="10" t="s">
        <v>1</v>
      </c>
      <c r="S25" s="10" t="s">
        <v>1</v>
      </c>
      <c r="T25" s="10" t="s">
        <v>2</v>
      </c>
      <c r="U25" s="10" t="s">
        <v>2</v>
      </c>
      <c r="V25" s="10" t="s">
        <v>2</v>
      </c>
      <c r="W25" s="10" t="s">
        <v>2</v>
      </c>
      <c r="X25" s="10" t="s">
        <v>2</v>
      </c>
      <c r="Y25" s="10" t="s">
        <v>1</v>
      </c>
      <c r="Z25" s="10" t="s">
        <v>1</v>
      </c>
      <c r="AA25" s="10" t="s">
        <v>2</v>
      </c>
      <c r="AB25" s="10" t="s">
        <v>2</v>
      </c>
      <c r="AC25" s="10" t="s">
        <v>2</v>
      </c>
      <c r="AD25" s="10" t="s">
        <v>2</v>
      </c>
      <c r="AE25" s="10" t="s">
        <v>2</v>
      </c>
      <c r="AF25" s="10" t="s">
        <v>1</v>
      </c>
      <c r="AG25" s="10" t="s">
        <v>1</v>
      </c>
      <c r="AH25" s="33" t="s">
        <v>1</v>
      </c>
      <c r="AI25" s="22">
        <f t="shared" si="0"/>
        <v>11</v>
      </c>
      <c r="AJ25" s="6">
        <f t="shared" si="1"/>
        <v>20</v>
      </c>
      <c r="AK25" s="6">
        <f>'Произв календарь'!$B$4-$AI25</f>
        <v>3</v>
      </c>
      <c r="AL25" s="55">
        <f>'Произв календарь'!$B$3-$AJ25</f>
        <v>-3</v>
      </c>
      <c r="AM25" s="49"/>
      <c r="AN25" s="24"/>
    </row>
    <row r="26" spans="1:40" s="20" customFormat="1">
      <c r="A26" s="22">
        <v>16</v>
      </c>
      <c r="B26" s="10"/>
      <c r="C26" s="23"/>
      <c r="D26" s="10" t="s">
        <v>1</v>
      </c>
      <c r="E26" s="10" t="s">
        <v>1</v>
      </c>
      <c r="F26" s="10" t="s">
        <v>1</v>
      </c>
      <c r="G26" s="10" t="s">
        <v>2</v>
      </c>
      <c r="H26" s="10" t="s">
        <v>2</v>
      </c>
      <c r="I26" s="10" t="s">
        <v>2</v>
      </c>
      <c r="J26" s="10" t="s">
        <v>2</v>
      </c>
      <c r="K26" s="10" t="s">
        <v>2</v>
      </c>
      <c r="L26" s="10" t="s">
        <v>1</v>
      </c>
      <c r="M26" s="10" t="s">
        <v>1</v>
      </c>
      <c r="N26" s="10" t="s">
        <v>2</v>
      </c>
      <c r="O26" s="10" t="s">
        <v>2</v>
      </c>
      <c r="P26" s="10" t="s">
        <v>2</v>
      </c>
      <c r="Q26" s="10" t="s">
        <v>2</v>
      </c>
      <c r="R26" s="10" t="s">
        <v>2</v>
      </c>
      <c r="S26" s="10" t="s">
        <v>1</v>
      </c>
      <c r="T26" s="10" t="s">
        <v>1</v>
      </c>
      <c r="U26" s="10" t="s">
        <v>2</v>
      </c>
      <c r="V26" s="10" t="s">
        <v>2</v>
      </c>
      <c r="W26" s="10" t="s">
        <v>2</v>
      </c>
      <c r="X26" s="10" t="s">
        <v>2</v>
      </c>
      <c r="Y26" s="10" t="s">
        <v>2</v>
      </c>
      <c r="Z26" s="10" t="s">
        <v>1</v>
      </c>
      <c r="AA26" s="10" t="s">
        <v>1</v>
      </c>
      <c r="AB26" s="10" t="s">
        <v>2</v>
      </c>
      <c r="AC26" s="10" t="s">
        <v>2</v>
      </c>
      <c r="AD26" s="10" t="s">
        <v>2</v>
      </c>
      <c r="AE26" s="10" t="s">
        <v>2</v>
      </c>
      <c r="AF26" s="10" t="s">
        <v>2</v>
      </c>
      <c r="AG26" s="10" t="s">
        <v>1</v>
      </c>
      <c r="AH26" s="33" t="s">
        <v>1</v>
      </c>
      <c r="AI26" s="22">
        <f t="shared" si="0"/>
        <v>11</v>
      </c>
      <c r="AJ26" s="6">
        <f t="shared" si="1"/>
        <v>20</v>
      </c>
      <c r="AK26" s="6">
        <f>'Произв календарь'!$B$4-$AI26</f>
        <v>3</v>
      </c>
      <c r="AL26" s="55">
        <f>'Произв календарь'!$B$3-$AJ26</f>
        <v>-3</v>
      </c>
      <c r="AM26" s="49"/>
      <c r="AN26" s="24"/>
    </row>
    <row r="27" spans="1:40" s="20" customFormat="1">
      <c r="A27" s="22">
        <v>17</v>
      </c>
      <c r="B27" s="10"/>
      <c r="C27" s="23"/>
      <c r="D27" s="10" t="s">
        <v>1</v>
      </c>
      <c r="E27" s="10" t="s">
        <v>1</v>
      </c>
      <c r="F27" s="10" t="s">
        <v>1</v>
      </c>
      <c r="G27" s="10" t="s">
        <v>1</v>
      </c>
      <c r="H27" s="10" t="s">
        <v>2</v>
      </c>
      <c r="I27" s="10" t="s">
        <v>2</v>
      </c>
      <c r="J27" s="10" t="s">
        <v>2</v>
      </c>
      <c r="K27" s="10" t="s">
        <v>2</v>
      </c>
      <c r="L27" s="10" t="s">
        <v>2</v>
      </c>
      <c r="M27" s="10" t="s">
        <v>1</v>
      </c>
      <c r="N27" s="10" t="s">
        <v>1</v>
      </c>
      <c r="O27" s="10" t="s">
        <v>2</v>
      </c>
      <c r="P27" s="10" t="s">
        <v>2</v>
      </c>
      <c r="Q27" s="10" t="s">
        <v>2</v>
      </c>
      <c r="R27" s="10" t="s">
        <v>2</v>
      </c>
      <c r="S27" s="10" t="s">
        <v>2</v>
      </c>
      <c r="T27" s="10" t="s">
        <v>1</v>
      </c>
      <c r="U27" s="10" t="s">
        <v>1</v>
      </c>
      <c r="V27" s="10" t="s">
        <v>2</v>
      </c>
      <c r="W27" s="10" t="s">
        <v>2</v>
      </c>
      <c r="X27" s="10" t="s">
        <v>2</v>
      </c>
      <c r="Y27" s="10" t="s">
        <v>2</v>
      </c>
      <c r="Z27" s="10" t="s">
        <v>2</v>
      </c>
      <c r="AA27" s="10" t="s">
        <v>1</v>
      </c>
      <c r="AB27" s="10" t="s">
        <v>1</v>
      </c>
      <c r="AC27" s="10" t="s">
        <v>2</v>
      </c>
      <c r="AD27" s="10" t="s">
        <v>2</v>
      </c>
      <c r="AE27" s="10" t="s">
        <v>2</v>
      </c>
      <c r="AF27" s="10" t="s">
        <v>2</v>
      </c>
      <c r="AG27" s="10" t="s">
        <v>2</v>
      </c>
      <c r="AH27" s="33" t="s">
        <v>1</v>
      </c>
      <c r="AI27" s="22">
        <f t="shared" si="0"/>
        <v>11</v>
      </c>
      <c r="AJ27" s="6">
        <f t="shared" si="1"/>
        <v>20</v>
      </c>
      <c r="AK27" s="6">
        <f>'Произв календарь'!$B$4-$AI27</f>
        <v>3</v>
      </c>
      <c r="AL27" s="55">
        <f>'Произв календарь'!$B$3-$AJ27</f>
        <v>-3</v>
      </c>
      <c r="AM27" s="49"/>
      <c r="AN27" s="24"/>
    </row>
    <row r="28" spans="1:40" s="20" customFormat="1">
      <c r="A28" s="22">
        <v>18</v>
      </c>
      <c r="B28" s="10"/>
      <c r="C28" s="23"/>
      <c r="D28" s="10" t="s">
        <v>1</v>
      </c>
      <c r="E28" s="10" t="s">
        <v>1</v>
      </c>
      <c r="F28" s="10" t="s">
        <v>2</v>
      </c>
      <c r="G28" s="10" t="s">
        <v>1</v>
      </c>
      <c r="H28" s="10" t="s">
        <v>1</v>
      </c>
      <c r="I28" s="10" t="s">
        <v>2</v>
      </c>
      <c r="J28" s="10" t="s">
        <v>2</v>
      </c>
      <c r="K28" s="10" t="s">
        <v>1</v>
      </c>
      <c r="L28" s="10" t="s">
        <v>2</v>
      </c>
      <c r="M28" s="10" t="s">
        <v>2</v>
      </c>
      <c r="N28" s="10" t="s">
        <v>1</v>
      </c>
      <c r="O28" s="10" t="s">
        <v>1</v>
      </c>
      <c r="P28" s="10" t="s">
        <v>2</v>
      </c>
      <c r="Q28" s="10" t="s">
        <v>2</v>
      </c>
      <c r="R28" s="10" t="s">
        <v>2</v>
      </c>
      <c r="S28" s="10" t="s">
        <v>2</v>
      </c>
      <c r="T28" s="10" t="s">
        <v>2</v>
      </c>
      <c r="U28" s="10" t="s">
        <v>1</v>
      </c>
      <c r="V28" s="10" t="s">
        <v>1</v>
      </c>
      <c r="W28" s="10" t="s">
        <v>2</v>
      </c>
      <c r="X28" s="10" t="s">
        <v>2</v>
      </c>
      <c r="Y28" s="10" t="s">
        <v>2</v>
      </c>
      <c r="Z28" s="10" t="s">
        <v>2</v>
      </c>
      <c r="AA28" s="10" t="s">
        <v>2</v>
      </c>
      <c r="AB28" s="10" t="s">
        <v>1</v>
      </c>
      <c r="AC28" s="10" t="s">
        <v>1</v>
      </c>
      <c r="AD28" s="10" t="s">
        <v>2</v>
      </c>
      <c r="AE28" s="10" t="s">
        <v>2</v>
      </c>
      <c r="AF28" s="10" t="s">
        <v>2</v>
      </c>
      <c r="AG28" s="10" t="s">
        <v>2</v>
      </c>
      <c r="AH28" s="33" t="s">
        <v>2</v>
      </c>
      <c r="AI28" s="22">
        <f t="shared" si="0"/>
        <v>11</v>
      </c>
      <c r="AJ28" s="6">
        <f t="shared" si="1"/>
        <v>20</v>
      </c>
      <c r="AK28" s="6">
        <f>'Произв календарь'!$B$4-$AI28</f>
        <v>3</v>
      </c>
      <c r="AL28" s="55">
        <f>'Произв календарь'!$B$3-$AJ28</f>
        <v>-3</v>
      </c>
      <c r="AM28" s="49"/>
      <c r="AN28" s="24"/>
    </row>
    <row r="29" spans="1:40" s="20" customFormat="1">
      <c r="A29" s="22">
        <v>19</v>
      </c>
      <c r="B29" s="10"/>
      <c r="C29" s="23"/>
      <c r="D29" s="10" t="s">
        <v>1</v>
      </c>
      <c r="E29" s="10" t="s">
        <v>1</v>
      </c>
      <c r="F29" s="10" t="s">
        <v>2</v>
      </c>
      <c r="G29" s="10" t="s">
        <v>2</v>
      </c>
      <c r="H29" s="10" t="s">
        <v>1</v>
      </c>
      <c r="I29" s="10" t="s">
        <v>1</v>
      </c>
      <c r="J29" s="10" t="s">
        <v>2</v>
      </c>
      <c r="K29" s="10" t="s">
        <v>2</v>
      </c>
      <c r="L29" s="10" t="s">
        <v>1</v>
      </c>
      <c r="M29" s="10" t="s">
        <v>2</v>
      </c>
      <c r="N29" s="10" t="s">
        <v>2</v>
      </c>
      <c r="O29" s="10" t="s">
        <v>1</v>
      </c>
      <c r="P29" s="10" t="s">
        <v>1</v>
      </c>
      <c r="Q29" s="10" t="s">
        <v>2</v>
      </c>
      <c r="R29" s="10" t="s">
        <v>2</v>
      </c>
      <c r="S29" s="10" t="s">
        <v>2</v>
      </c>
      <c r="T29" s="10" t="s">
        <v>2</v>
      </c>
      <c r="U29" s="10" t="s">
        <v>2</v>
      </c>
      <c r="V29" s="10" t="s">
        <v>1</v>
      </c>
      <c r="W29" s="10" t="s">
        <v>1</v>
      </c>
      <c r="X29" s="10" t="s">
        <v>2</v>
      </c>
      <c r="Y29" s="10" t="s">
        <v>2</v>
      </c>
      <c r="Z29" s="10" t="s">
        <v>2</v>
      </c>
      <c r="AA29" s="10" t="s">
        <v>2</v>
      </c>
      <c r="AB29" s="10" t="s">
        <v>2</v>
      </c>
      <c r="AC29" s="10" t="s">
        <v>1</v>
      </c>
      <c r="AD29" s="10" t="s">
        <v>1</v>
      </c>
      <c r="AE29" s="10" t="s">
        <v>2</v>
      </c>
      <c r="AF29" s="10" t="s">
        <v>2</v>
      </c>
      <c r="AG29" s="10" t="s">
        <v>2</v>
      </c>
      <c r="AH29" s="33" t="s">
        <v>2</v>
      </c>
      <c r="AI29" s="22">
        <f t="shared" si="0"/>
        <v>11</v>
      </c>
      <c r="AJ29" s="6">
        <f t="shared" si="1"/>
        <v>20</v>
      </c>
      <c r="AK29" s="6">
        <f>'Произв календарь'!$B$4-$AI29</f>
        <v>3</v>
      </c>
      <c r="AL29" s="55">
        <f>'Произв календарь'!$B$3-$AJ29</f>
        <v>-3</v>
      </c>
      <c r="AM29" s="49"/>
      <c r="AN29" s="24"/>
    </row>
    <row r="30" spans="1:40" s="20" customFormat="1">
      <c r="A30" s="22">
        <v>20</v>
      </c>
      <c r="B30" s="10"/>
      <c r="C30" s="23"/>
      <c r="D30" s="10" t="s">
        <v>1</v>
      </c>
      <c r="E30" s="10" t="s">
        <v>1</v>
      </c>
      <c r="F30" s="10" t="s">
        <v>2</v>
      </c>
      <c r="G30" s="10" t="s">
        <v>2</v>
      </c>
      <c r="H30" s="10" t="s">
        <v>2</v>
      </c>
      <c r="I30" s="10" t="s">
        <v>1</v>
      </c>
      <c r="J30" s="10" t="s">
        <v>1</v>
      </c>
      <c r="K30" s="10" t="s">
        <v>2</v>
      </c>
      <c r="L30" s="10" t="s">
        <v>2</v>
      </c>
      <c r="M30" s="10" t="s">
        <v>2</v>
      </c>
      <c r="N30" s="10" t="s">
        <v>2</v>
      </c>
      <c r="O30" s="10" t="s">
        <v>2</v>
      </c>
      <c r="P30" s="10" t="s">
        <v>1</v>
      </c>
      <c r="Q30" s="10" t="s">
        <v>1</v>
      </c>
      <c r="R30" s="10" t="s">
        <v>1</v>
      </c>
      <c r="S30" s="10" t="s">
        <v>2</v>
      </c>
      <c r="T30" s="10" t="s">
        <v>2</v>
      </c>
      <c r="U30" s="10" t="s">
        <v>2</v>
      </c>
      <c r="V30" s="10" t="s">
        <v>2</v>
      </c>
      <c r="W30" s="10" t="s">
        <v>1</v>
      </c>
      <c r="X30" s="10" t="s">
        <v>1</v>
      </c>
      <c r="Y30" s="10" t="s">
        <v>2</v>
      </c>
      <c r="Z30" s="10" t="s">
        <v>2</v>
      </c>
      <c r="AA30" s="10" t="s">
        <v>2</v>
      </c>
      <c r="AB30" s="10" t="s">
        <v>2</v>
      </c>
      <c r="AC30" s="10" t="s">
        <v>2</v>
      </c>
      <c r="AD30" s="10" t="s">
        <v>1</v>
      </c>
      <c r="AE30" s="10" t="s">
        <v>1</v>
      </c>
      <c r="AF30" s="10" t="s">
        <v>2</v>
      </c>
      <c r="AG30" s="10" t="s">
        <v>2</v>
      </c>
      <c r="AH30" s="33" t="s">
        <v>2</v>
      </c>
      <c r="AI30" s="22">
        <f t="shared" si="0"/>
        <v>11</v>
      </c>
      <c r="AJ30" s="6">
        <f t="shared" si="1"/>
        <v>20</v>
      </c>
      <c r="AK30" s="6">
        <f>'Произв календарь'!$B$4-$AI30</f>
        <v>3</v>
      </c>
      <c r="AL30" s="55">
        <f>'Произв календарь'!$B$3-$AJ30</f>
        <v>-3</v>
      </c>
      <c r="AM30" s="49"/>
      <c r="AN30" s="24"/>
    </row>
    <row r="31" spans="1:40" s="20" customFormat="1">
      <c r="A31" s="22">
        <v>21</v>
      </c>
      <c r="B31" s="10"/>
      <c r="C31" s="23"/>
      <c r="D31" s="10" t="s">
        <v>1</v>
      </c>
      <c r="E31" s="10" t="s">
        <v>1</v>
      </c>
      <c r="F31" s="10" t="s">
        <v>2</v>
      </c>
      <c r="G31" s="10" t="s">
        <v>2</v>
      </c>
      <c r="H31" s="10" t="s">
        <v>2</v>
      </c>
      <c r="I31" s="10" t="s">
        <v>2</v>
      </c>
      <c r="J31" s="10" t="s">
        <v>1</v>
      </c>
      <c r="K31" s="10" t="s">
        <v>1</v>
      </c>
      <c r="L31" s="10" t="s">
        <v>2</v>
      </c>
      <c r="M31" s="10" t="s">
        <v>2</v>
      </c>
      <c r="N31" s="10" t="s">
        <v>2</v>
      </c>
      <c r="O31" s="10" t="s">
        <v>2</v>
      </c>
      <c r="P31" s="10" t="s">
        <v>2</v>
      </c>
      <c r="Q31" s="10" t="s">
        <v>1</v>
      </c>
      <c r="R31" s="10" t="s">
        <v>1</v>
      </c>
      <c r="S31" s="10" t="s">
        <v>1</v>
      </c>
      <c r="T31" s="10" t="s">
        <v>2</v>
      </c>
      <c r="U31" s="10" t="s">
        <v>2</v>
      </c>
      <c r="V31" s="10" t="s">
        <v>2</v>
      </c>
      <c r="W31" s="10" t="s">
        <v>2</v>
      </c>
      <c r="X31" s="10" t="s">
        <v>1</v>
      </c>
      <c r="Y31" s="10" t="s">
        <v>1</v>
      </c>
      <c r="Z31" s="10" t="s">
        <v>2</v>
      </c>
      <c r="AA31" s="10" t="s">
        <v>2</v>
      </c>
      <c r="AB31" s="10" t="s">
        <v>2</v>
      </c>
      <c r="AC31" s="10" t="s">
        <v>2</v>
      </c>
      <c r="AD31" s="10" t="s">
        <v>2</v>
      </c>
      <c r="AE31" s="10" t="s">
        <v>1</v>
      </c>
      <c r="AF31" s="10" t="s">
        <v>1</v>
      </c>
      <c r="AG31" s="10" t="s">
        <v>2</v>
      </c>
      <c r="AH31" s="33" t="s">
        <v>2</v>
      </c>
      <c r="AI31" s="22">
        <f t="shared" si="0"/>
        <v>11</v>
      </c>
      <c r="AJ31" s="6">
        <f t="shared" si="1"/>
        <v>20</v>
      </c>
      <c r="AK31" s="6">
        <f>'Произв календарь'!$B$4-$AI31</f>
        <v>3</v>
      </c>
      <c r="AL31" s="55">
        <f>'Произв календарь'!$B$3-$AJ31</f>
        <v>-3</v>
      </c>
      <c r="AM31" s="49"/>
      <c r="AN31" s="24"/>
    </row>
    <row r="32" spans="1:40" s="20" customFormat="1">
      <c r="A32" s="22">
        <v>22</v>
      </c>
      <c r="B32" s="10"/>
      <c r="C32" s="23"/>
      <c r="D32" s="10" t="s">
        <v>1</v>
      </c>
      <c r="E32" s="10" t="s">
        <v>1</v>
      </c>
      <c r="F32" s="10" t="s">
        <v>2</v>
      </c>
      <c r="G32" s="10" t="s">
        <v>2</v>
      </c>
      <c r="H32" s="10" t="s">
        <v>2</v>
      </c>
      <c r="I32" s="10" t="s">
        <v>2</v>
      </c>
      <c r="J32" s="10" t="s">
        <v>2</v>
      </c>
      <c r="K32" s="10" t="s">
        <v>1</v>
      </c>
      <c r="L32" s="10" t="s">
        <v>1</v>
      </c>
      <c r="M32" s="10" t="s">
        <v>2</v>
      </c>
      <c r="N32" s="10" t="s">
        <v>2</v>
      </c>
      <c r="O32" s="10" t="s">
        <v>2</v>
      </c>
      <c r="P32" s="10" t="s">
        <v>2</v>
      </c>
      <c r="Q32" s="10" t="s">
        <v>2</v>
      </c>
      <c r="R32" s="10" t="s">
        <v>1</v>
      </c>
      <c r="S32" s="10" t="s">
        <v>1</v>
      </c>
      <c r="T32" s="10" t="s">
        <v>2</v>
      </c>
      <c r="U32" s="10" t="s">
        <v>2</v>
      </c>
      <c r="V32" s="10" t="s">
        <v>2</v>
      </c>
      <c r="W32" s="10" t="s">
        <v>2</v>
      </c>
      <c r="X32" s="10" t="s">
        <v>2</v>
      </c>
      <c r="Y32" s="10" t="s">
        <v>1</v>
      </c>
      <c r="Z32" s="10" t="s">
        <v>1</v>
      </c>
      <c r="AA32" s="10" t="s">
        <v>2</v>
      </c>
      <c r="AB32" s="10" t="s">
        <v>2</v>
      </c>
      <c r="AC32" s="10" t="s">
        <v>2</v>
      </c>
      <c r="AD32" s="10" t="s">
        <v>2</v>
      </c>
      <c r="AE32" s="10" t="s">
        <v>2</v>
      </c>
      <c r="AF32" s="10" t="s">
        <v>1</v>
      </c>
      <c r="AG32" s="10" t="s">
        <v>1</v>
      </c>
      <c r="AH32" s="33" t="s">
        <v>1</v>
      </c>
      <c r="AI32" s="22">
        <f t="shared" si="0"/>
        <v>11</v>
      </c>
      <c r="AJ32" s="6">
        <f t="shared" si="1"/>
        <v>20</v>
      </c>
      <c r="AK32" s="6">
        <f>'Произв календарь'!$B$4-$AI32</f>
        <v>3</v>
      </c>
      <c r="AL32" s="55">
        <f>'Произв календарь'!$B$3-$AJ32</f>
        <v>-3</v>
      </c>
      <c r="AM32" s="49"/>
      <c r="AN32" s="24"/>
    </row>
    <row r="33" spans="1:40" s="20" customFormat="1">
      <c r="A33" s="22">
        <v>23</v>
      </c>
      <c r="B33" s="10"/>
      <c r="C33" s="23"/>
      <c r="D33" s="10" t="s">
        <v>1</v>
      </c>
      <c r="E33" s="10" t="s">
        <v>1</v>
      </c>
      <c r="F33" s="10" t="s">
        <v>1</v>
      </c>
      <c r="G33" s="10" t="s">
        <v>2</v>
      </c>
      <c r="H33" s="10" t="s">
        <v>2</v>
      </c>
      <c r="I33" s="10" t="s">
        <v>2</v>
      </c>
      <c r="J33" s="10" t="s">
        <v>2</v>
      </c>
      <c r="K33" s="10" t="s">
        <v>2</v>
      </c>
      <c r="L33" s="10" t="s">
        <v>1</v>
      </c>
      <c r="M33" s="10" t="s">
        <v>1</v>
      </c>
      <c r="N33" s="10" t="s">
        <v>2</v>
      </c>
      <c r="O33" s="10" t="s">
        <v>2</v>
      </c>
      <c r="P33" s="10" t="s">
        <v>2</v>
      </c>
      <c r="Q33" s="10" t="s">
        <v>2</v>
      </c>
      <c r="R33" s="10" t="s">
        <v>2</v>
      </c>
      <c r="S33" s="10" t="s">
        <v>1</v>
      </c>
      <c r="T33" s="10" t="s">
        <v>1</v>
      </c>
      <c r="U33" s="10" t="s">
        <v>2</v>
      </c>
      <c r="V33" s="10" t="s">
        <v>2</v>
      </c>
      <c r="W33" s="10" t="s">
        <v>2</v>
      </c>
      <c r="X33" s="10" t="s">
        <v>2</v>
      </c>
      <c r="Y33" s="10" t="s">
        <v>2</v>
      </c>
      <c r="Z33" s="10" t="s">
        <v>1</v>
      </c>
      <c r="AA33" s="10" t="s">
        <v>1</v>
      </c>
      <c r="AB33" s="10" t="s">
        <v>2</v>
      </c>
      <c r="AC33" s="10" t="s">
        <v>2</v>
      </c>
      <c r="AD33" s="10" t="s">
        <v>2</v>
      </c>
      <c r="AE33" s="10" t="s">
        <v>2</v>
      </c>
      <c r="AF33" s="10" t="s">
        <v>2</v>
      </c>
      <c r="AG33" s="10" t="s">
        <v>1</v>
      </c>
      <c r="AH33" s="33" t="s">
        <v>1</v>
      </c>
      <c r="AI33" s="22">
        <f t="shared" si="0"/>
        <v>11</v>
      </c>
      <c r="AJ33" s="6">
        <f t="shared" si="1"/>
        <v>20</v>
      </c>
      <c r="AK33" s="6">
        <f>'Произв календарь'!$B$4-$AI33</f>
        <v>3</v>
      </c>
      <c r="AL33" s="55">
        <f>'Произв календарь'!$B$3-$AJ33</f>
        <v>-3</v>
      </c>
      <c r="AM33" s="49"/>
      <c r="AN33" s="24"/>
    </row>
    <row r="34" spans="1:40" s="20" customFormat="1">
      <c r="A34" s="22">
        <v>24</v>
      </c>
      <c r="B34" s="10"/>
      <c r="C34" s="23"/>
      <c r="D34" s="10" t="s">
        <v>1</v>
      </c>
      <c r="E34" s="10" t="s">
        <v>1</v>
      </c>
      <c r="F34" s="10" t="s">
        <v>1</v>
      </c>
      <c r="G34" s="10" t="s">
        <v>1</v>
      </c>
      <c r="H34" s="10" t="s">
        <v>2</v>
      </c>
      <c r="I34" s="10" t="s">
        <v>2</v>
      </c>
      <c r="J34" s="10" t="s">
        <v>2</v>
      </c>
      <c r="K34" s="10" t="s">
        <v>2</v>
      </c>
      <c r="L34" s="10" t="s">
        <v>2</v>
      </c>
      <c r="M34" s="10" t="s">
        <v>1</v>
      </c>
      <c r="N34" s="10" t="s">
        <v>1</v>
      </c>
      <c r="O34" s="10" t="s">
        <v>2</v>
      </c>
      <c r="P34" s="10" t="s">
        <v>2</v>
      </c>
      <c r="Q34" s="10" t="s">
        <v>2</v>
      </c>
      <c r="R34" s="10" t="s">
        <v>2</v>
      </c>
      <c r="S34" s="10" t="s">
        <v>2</v>
      </c>
      <c r="T34" s="10" t="s">
        <v>1</v>
      </c>
      <c r="U34" s="10" t="s">
        <v>1</v>
      </c>
      <c r="V34" s="10" t="s">
        <v>2</v>
      </c>
      <c r="W34" s="10" t="s">
        <v>2</v>
      </c>
      <c r="X34" s="10" t="s">
        <v>2</v>
      </c>
      <c r="Y34" s="10" t="s">
        <v>2</v>
      </c>
      <c r="Z34" s="10" t="s">
        <v>2</v>
      </c>
      <c r="AA34" s="10" t="s">
        <v>1</v>
      </c>
      <c r="AB34" s="10" t="s">
        <v>1</v>
      </c>
      <c r="AC34" s="10" t="s">
        <v>2</v>
      </c>
      <c r="AD34" s="10" t="s">
        <v>2</v>
      </c>
      <c r="AE34" s="10" t="s">
        <v>2</v>
      </c>
      <c r="AF34" s="10" t="s">
        <v>2</v>
      </c>
      <c r="AG34" s="10" t="s">
        <v>2</v>
      </c>
      <c r="AH34" s="33" t="s">
        <v>1</v>
      </c>
      <c r="AI34" s="22">
        <f t="shared" si="0"/>
        <v>11</v>
      </c>
      <c r="AJ34" s="6">
        <f t="shared" si="1"/>
        <v>20</v>
      </c>
      <c r="AK34" s="6">
        <f>'Произв календарь'!$B$4-$AI34</f>
        <v>3</v>
      </c>
      <c r="AL34" s="55">
        <f>'Произв календарь'!$B$3-$AJ34</f>
        <v>-3</v>
      </c>
      <c r="AM34" s="49"/>
      <c r="AN34" s="24"/>
    </row>
    <row r="35" spans="1:40" s="20" customFormat="1">
      <c r="A35" s="22">
        <v>25</v>
      </c>
      <c r="B35" s="10"/>
      <c r="C35" s="23"/>
      <c r="D35" s="10" t="s">
        <v>1</v>
      </c>
      <c r="E35" s="10" t="s">
        <v>1</v>
      </c>
      <c r="F35" s="10" t="s">
        <v>2</v>
      </c>
      <c r="G35" s="10" t="s">
        <v>1</v>
      </c>
      <c r="H35" s="10" t="s">
        <v>1</v>
      </c>
      <c r="I35" s="10" t="s">
        <v>2</v>
      </c>
      <c r="J35" s="10" t="s">
        <v>2</v>
      </c>
      <c r="K35" s="10" t="s">
        <v>1</v>
      </c>
      <c r="L35" s="10" t="s">
        <v>2</v>
      </c>
      <c r="M35" s="10" t="s">
        <v>2</v>
      </c>
      <c r="N35" s="10" t="s">
        <v>1</v>
      </c>
      <c r="O35" s="10" t="s">
        <v>1</v>
      </c>
      <c r="P35" s="10" t="s">
        <v>2</v>
      </c>
      <c r="Q35" s="10" t="s">
        <v>2</v>
      </c>
      <c r="R35" s="10" t="s">
        <v>2</v>
      </c>
      <c r="S35" s="10" t="s">
        <v>2</v>
      </c>
      <c r="T35" s="10" t="s">
        <v>2</v>
      </c>
      <c r="U35" s="10" t="s">
        <v>1</v>
      </c>
      <c r="V35" s="10" t="s">
        <v>1</v>
      </c>
      <c r="W35" s="10" t="s">
        <v>2</v>
      </c>
      <c r="X35" s="10" t="s">
        <v>2</v>
      </c>
      <c r="Y35" s="10" t="s">
        <v>2</v>
      </c>
      <c r="Z35" s="10" t="s">
        <v>2</v>
      </c>
      <c r="AA35" s="10" t="s">
        <v>2</v>
      </c>
      <c r="AB35" s="10" t="s">
        <v>1</v>
      </c>
      <c r="AC35" s="10" t="s">
        <v>1</v>
      </c>
      <c r="AD35" s="10" t="s">
        <v>2</v>
      </c>
      <c r="AE35" s="10" t="s">
        <v>2</v>
      </c>
      <c r="AF35" s="10" t="s">
        <v>2</v>
      </c>
      <c r="AG35" s="10" t="s">
        <v>2</v>
      </c>
      <c r="AH35" s="33" t="s">
        <v>2</v>
      </c>
      <c r="AI35" s="22">
        <f t="shared" si="0"/>
        <v>11</v>
      </c>
      <c r="AJ35" s="6">
        <f t="shared" si="1"/>
        <v>20</v>
      </c>
      <c r="AK35" s="6">
        <f>'Произв календарь'!$B$4-$AI35</f>
        <v>3</v>
      </c>
      <c r="AL35" s="55">
        <f>'Произв календарь'!$B$3-$AJ35</f>
        <v>-3</v>
      </c>
      <c r="AM35" s="49"/>
      <c r="AN35" s="24"/>
    </row>
    <row r="36" spans="1:40" s="20" customFormat="1" outlineLevel="1">
      <c r="A36" s="22">
        <v>26</v>
      </c>
      <c r="B36" s="10"/>
      <c r="C36" s="23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33"/>
      <c r="AI36" s="22">
        <f t="shared" si="0"/>
        <v>0</v>
      </c>
      <c r="AJ36" s="6">
        <f t="shared" si="1"/>
        <v>0</v>
      </c>
      <c r="AK36" s="6">
        <f>'Произв календарь'!$B$4-$AI36</f>
        <v>14</v>
      </c>
      <c r="AL36" s="55">
        <f>'Произв календарь'!$B$3-$AJ36</f>
        <v>17</v>
      </c>
      <c r="AM36" s="49"/>
      <c r="AN36" s="24"/>
    </row>
    <row r="37" spans="1:40" s="20" customFormat="1" outlineLevel="1">
      <c r="A37" s="22">
        <v>27</v>
      </c>
      <c r="B37" s="10"/>
      <c r="C37" s="23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33"/>
      <c r="AI37" s="22">
        <f t="shared" si="0"/>
        <v>0</v>
      </c>
      <c r="AJ37" s="6">
        <f t="shared" si="1"/>
        <v>0</v>
      </c>
      <c r="AK37" s="6">
        <f>'Произв календарь'!$B$4-$AI37</f>
        <v>14</v>
      </c>
      <c r="AL37" s="55">
        <f>'Произв календарь'!$B$3-$AJ37</f>
        <v>17</v>
      </c>
      <c r="AM37" s="49"/>
      <c r="AN37" s="24"/>
    </row>
    <row r="38" spans="1:40" s="20" customFormat="1" outlineLevel="1">
      <c r="A38" s="22">
        <v>28</v>
      </c>
      <c r="B38" s="10"/>
      <c r="C38" s="23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33"/>
      <c r="AI38" s="22">
        <f t="shared" si="0"/>
        <v>0</v>
      </c>
      <c r="AJ38" s="6">
        <f t="shared" si="1"/>
        <v>0</v>
      </c>
      <c r="AK38" s="6">
        <f>'Произв календарь'!$B$4-$AI38</f>
        <v>14</v>
      </c>
      <c r="AL38" s="55">
        <f>'Произв календарь'!$B$3-$AJ38</f>
        <v>17</v>
      </c>
      <c r="AM38" s="49"/>
      <c r="AN38" s="24"/>
    </row>
    <row r="39" spans="1:40" s="20" customFormat="1" outlineLevel="1">
      <c r="A39" s="22">
        <v>29</v>
      </c>
      <c r="B39" s="10"/>
      <c r="C39" s="23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33"/>
      <c r="AI39" s="22">
        <f t="shared" si="0"/>
        <v>0</v>
      </c>
      <c r="AJ39" s="6">
        <f t="shared" si="1"/>
        <v>0</v>
      </c>
      <c r="AK39" s="6">
        <f>'Произв календарь'!$B$4-$AI39</f>
        <v>14</v>
      </c>
      <c r="AL39" s="55">
        <f>'Произв календарь'!$B$3-$AJ39</f>
        <v>17</v>
      </c>
      <c r="AM39" s="49"/>
      <c r="AN39" s="24"/>
    </row>
    <row r="40" spans="1:40" s="20" customFormat="1" outlineLevel="1">
      <c r="A40" s="22">
        <v>30</v>
      </c>
      <c r="B40" s="10"/>
      <c r="C40" s="23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33"/>
      <c r="AI40" s="22">
        <f t="shared" si="0"/>
        <v>0</v>
      </c>
      <c r="AJ40" s="6">
        <f t="shared" si="1"/>
        <v>0</v>
      </c>
      <c r="AK40" s="6">
        <f>'Произв календарь'!$B$4-$AI40</f>
        <v>14</v>
      </c>
      <c r="AL40" s="55">
        <f>'Произв календарь'!$B$3-$AJ40</f>
        <v>17</v>
      </c>
      <c r="AM40" s="49"/>
      <c r="AN40" s="24"/>
    </row>
    <row r="41" spans="1:40" s="20" customFormat="1" outlineLevel="2">
      <c r="A41" s="22">
        <v>31</v>
      </c>
      <c r="B41" s="10"/>
      <c r="C41" s="23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33"/>
      <c r="AI41" s="22">
        <f t="shared" si="0"/>
        <v>0</v>
      </c>
      <c r="AJ41" s="6">
        <f t="shared" si="1"/>
        <v>0</v>
      </c>
      <c r="AK41" s="6">
        <f>'Произв календарь'!$B$4-$AI41</f>
        <v>14</v>
      </c>
      <c r="AL41" s="55">
        <f>'Произв календарь'!$B$3-$AJ41</f>
        <v>17</v>
      </c>
      <c r="AM41" s="49"/>
      <c r="AN41" s="24"/>
    </row>
    <row r="42" spans="1:40" s="20" customFormat="1" outlineLevel="2">
      <c r="A42" s="22">
        <v>32</v>
      </c>
      <c r="B42" s="10"/>
      <c r="C42" s="23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33"/>
      <c r="AI42" s="22">
        <f t="shared" si="0"/>
        <v>0</v>
      </c>
      <c r="AJ42" s="6">
        <f t="shared" si="1"/>
        <v>0</v>
      </c>
      <c r="AK42" s="6">
        <f>'Произв календарь'!$B$4-$AI42</f>
        <v>14</v>
      </c>
      <c r="AL42" s="55">
        <f>'Произв календарь'!$B$3-$AJ42</f>
        <v>17</v>
      </c>
      <c r="AM42" s="49"/>
      <c r="AN42" s="24"/>
    </row>
    <row r="43" spans="1:40" s="20" customFormat="1" outlineLevel="2">
      <c r="A43" s="22">
        <v>33</v>
      </c>
      <c r="B43" s="10"/>
      <c r="C43" s="23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33"/>
      <c r="AI43" s="22">
        <f t="shared" ref="AI43:AI74" si="2">COUNTIF($D43:$AH43,$B$167)</f>
        <v>0</v>
      </c>
      <c r="AJ43" s="6">
        <f t="shared" ref="AJ43:AJ74" si="3">SUM(COUNTIF($D43:$AH43,$B$168),COUNTIF($D43:$AH43,$B$169),COUNTIF($D43:$AH43,$B$170),COUNTIF($D43:$AH43,$B$171),COUNTIF(D43:AH43,$B$172))</f>
        <v>0</v>
      </c>
      <c r="AK43" s="6">
        <f>'Произв календарь'!$B$4-$AI43</f>
        <v>14</v>
      </c>
      <c r="AL43" s="55">
        <f>'Произв календарь'!$B$3-$AJ43</f>
        <v>17</v>
      </c>
      <c r="AM43" s="49"/>
      <c r="AN43" s="24"/>
    </row>
    <row r="44" spans="1:40" s="20" customFormat="1" outlineLevel="2">
      <c r="A44" s="22">
        <v>34</v>
      </c>
      <c r="B44" s="10"/>
      <c r="C44" s="23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33"/>
      <c r="AI44" s="22">
        <f t="shared" si="2"/>
        <v>0</v>
      </c>
      <c r="AJ44" s="6">
        <f t="shared" si="3"/>
        <v>0</v>
      </c>
      <c r="AK44" s="6">
        <f>'Произв календарь'!$B$4-$AI44</f>
        <v>14</v>
      </c>
      <c r="AL44" s="55">
        <f>'Произв календарь'!$B$3-$AJ44</f>
        <v>17</v>
      </c>
      <c r="AM44" s="49"/>
      <c r="AN44" s="24"/>
    </row>
    <row r="45" spans="1:40" s="20" customFormat="1" outlineLevel="2">
      <c r="A45" s="22">
        <v>35</v>
      </c>
      <c r="B45" s="10"/>
      <c r="C45" s="23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33"/>
      <c r="AI45" s="22">
        <f t="shared" si="2"/>
        <v>0</v>
      </c>
      <c r="AJ45" s="6">
        <f t="shared" si="3"/>
        <v>0</v>
      </c>
      <c r="AK45" s="6">
        <f>'Произв календарь'!$B$4-$AI45</f>
        <v>14</v>
      </c>
      <c r="AL45" s="55">
        <f>'Произв календарь'!$B$3-$AJ45</f>
        <v>17</v>
      </c>
      <c r="AM45" s="49"/>
      <c r="AN45" s="24"/>
    </row>
    <row r="46" spans="1:40" s="20" customFormat="1" outlineLevel="2">
      <c r="A46" s="22">
        <v>36</v>
      </c>
      <c r="B46" s="10"/>
      <c r="C46" s="23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33"/>
      <c r="AI46" s="22">
        <f t="shared" si="2"/>
        <v>0</v>
      </c>
      <c r="AJ46" s="6">
        <f t="shared" si="3"/>
        <v>0</v>
      </c>
      <c r="AK46" s="6">
        <f>'Произв календарь'!$B$4-$AI46</f>
        <v>14</v>
      </c>
      <c r="AL46" s="55">
        <f>'Произв календарь'!$B$3-$AJ46</f>
        <v>17</v>
      </c>
      <c r="AM46" s="49"/>
      <c r="AN46" s="24"/>
    </row>
    <row r="47" spans="1:40" s="20" customFormat="1" outlineLevel="2">
      <c r="A47" s="22">
        <v>37</v>
      </c>
      <c r="B47" s="10"/>
      <c r="C47" s="23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33"/>
      <c r="AI47" s="22">
        <f t="shared" si="2"/>
        <v>0</v>
      </c>
      <c r="AJ47" s="6">
        <f t="shared" si="3"/>
        <v>0</v>
      </c>
      <c r="AK47" s="6">
        <f>'Произв календарь'!$B$4-$AI47</f>
        <v>14</v>
      </c>
      <c r="AL47" s="55">
        <f>'Произв календарь'!$B$3-$AJ47</f>
        <v>17</v>
      </c>
      <c r="AM47" s="49"/>
      <c r="AN47" s="24"/>
    </row>
    <row r="48" spans="1:40" s="20" customFormat="1" outlineLevel="2">
      <c r="A48" s="22">
        <v>38</v>
      </c>
      <c r="B48" s="10"/>
      <c r="C48" s="23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33"/>
      <c r="AI48" s="22">
        <f t="shared" si="2"/>
        <v>0</v>
      </c>
      <c r="AJ48" s="6">
        <f t="shared" si="3"/>
        <v>0</v>
      </c>
      <c r="AK48" s="6">
        <f>'Произв календарь'!$B$4-$AI48</f>
        <v>14</v>
      </c>
      <c r="AL48" s="55">
        <f>'Произв календарь'!$B$3-$AJ48</f>
        <v>17</v>
      </c>
      <c r="AM48" s="49"/>
      <c r="AN48" s="24"/>
    </row>
    <row r="49" spans="1:40" s="20" customFormat="1" outlineLevel="2">
      <c r="A49" s="22">
        <v>39</v>
      </c>
      <c r="B49" s="10"/>
      <c r="C49" s="23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33"/>
      <c r="AI49" s="22">
        <f t="shared" si="2"/>
        <v>0</v>
      </c>
      <c r="AJ49" s="6">
        <f t="shared" si="3"/>
        <v>0</v>
      </c>
      <c r="AK49" s="6">
        <f>'Произв календарь'!$B$4-$AI49</f>
        <v>14</v>
      </c>
      <c r="AL49" s="55">
        <f>'Произв календарь'!$B$3-$AJ49</f>
        <v>17</v>
      </c>
      <c r="AM49" s="49"/>
      <c r="AN49" s="24"/>
    </row>
    <row r="50" spans="1:40" s="20" customFormat="1" outlineLevel="2">
      <c r="A50" s="22">
        <v>40</v>
      </c>
      <c r="B50" s="10"/>
      <c r="C50" s="23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33"/>
      <c r="AI50" s="22">
        <f t="shared" si="2"/>
        <v>0</v>
      </c>
      <c r="AJ50" s="6">
        <f t="shared" si="3"/>
        <v>0</v>
      </c>
      <c r="AK50" s="6">
        <f>'Произв календарь'!$B$4-$AI50</f>
        <v>14</v>
      </c>
      <c r="AL50" s="55">
        <f>'Произв календарь'!$B$3-$AJ50</f>
        <v>17</v>
      </c>
      <c r="AM50" s="49"/>
      <c r="AN50" s="24"/>
    </row>
    <row r="51" spans="1:40" s="20" customFormat="1" outlineLevel="2">
      <c r="A51" s="22">
        <v>41</v>
      </c>
      <c r="B51" s="10"/>
      <c r="C51" s="23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33"/>
      <c r="AI51" s="22">
        <f t="shared" si="2"/>
        <v>0</v>
      </c>
      <c r="AJ51" s="6">
        <f t="shared" si="3"/>
        <v>0</v>
      </c>
      <c r="AK51" s="6">
        <f>'Произв календарь'!$B$4-$AI51</f>
        <v>14</v>
      </c>
      <c r="AL51" s="55">
        <f>'Произв календарь'!$B$3-$AJ51</f>
        <v>17</v>
      </c>
      <c r="AM51" s="49"/>
      <c r="AN51" s="24"/>
    </row>
    <row r="52" spans="1:40" s="20" customFormat="1" outlineLevel="2">
      <c r="A52" s="22">
        <v>42</v>
      </c>
      <c r="B52" s="10"/>
      <c r="C52" s="23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33"/>
      <c r="AI52" s="22">
        <f t="shared" si="2"/>
        <v>0</v>
      </c>
      <c r="AJ52" s="6">
        <f t="shared" si="3"/>
        <v>0</v>
      </c>
      <c r="AK52" s="6">
        <f>'Произв календарь'!$B$4-$AI52</f>
        <v>14</v>
      </c>
      <c r="AL52" s="55">
        <f>'Произв календарь'!$B$3-$AJ52</f>
        <v>17</v>
      </c>
      <c r="AM52" s="49"/>
      <c r="AN52" s="24"/>
    </row>
    <row r="53" spans="1:40" s="20" customFormat="1" outlineLevel="2">
      <c r="A53" s="22">
        <v>43</v>
      </c>
      <c r="B53" s="10"/>
      <c r="C53" s="23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33"/>
      <c r="AI53" s="22">
        <f t="shared" si="2"/>
        <v>0</v>
      </c>
      <c r="AJ53" s="6">
        <f t="shared" si="3"/>
        <v>0</v>
      </c>
      <c r="AK53" s="6">
        <f>'Произв календарь'!$B$4-$AI53</f>
        <v>14</v>
      </c>
      <c r="AL53" s="55">
        <f>'Произв календарь'!$B$3-$AJ53</f>
        <v>17</v>
      </c>
      <c r="AM53" s="49"/>
      <c r="AN53" s="24"/>
    </row>
    <row r="54" spans="1:40" s="20" customFormat="1" outlineLevel="2">
      <c r="A54" s="22">
        <v>44</v>
      </c>
      <c r="B54" s="10"/>
      <c r="C54" s="23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33"/>
      <c r="AI54" s="22">
        <f t="shared" si="2"/>
        <v>0</v>
      </c>
      <c r="AJ54" s="6">
        <f t="shared" si="3"/>
        <v>0</v>
      </c>
      <c r="AK54" s="6">
        <f>'Произв календарь'!$B$4-$AI54</f>
        <v>14</v>
      </c>
      <c r="AL54" s="55">
        <f>'Произв календарь'!$B$3-$AJ54</f>
        <v>17</v>
      </c>
      <c r="AM54" s="49"/>
      <c r="AN54" s="24"/>
    </row>
    <row r="55" spans="1:40" s="20" customFormat="1" outlineLevel="2">
      <c r="A55" s="22">
        <v>45</v>
      </c>
      <c r="B55" s="10"/>
      <c r="C55" s="23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33"/>
      <c r="AI55" s="22">
        <f t="shared" si="2"/>
        <v>0</v>
      </c>
      <c r="AJ55" s="6">
        <f t="shared" si="3"/>
        <v>0</v>
      </c>
      <c r="AK55" s="6">
        <f>'Произв календарь'!$B$4-$AI55</f>
        <v>14</v>
      </c>
      <c r="AL55" s="55">
        <f>'Произв календарь'!$B$3-$AJ55</f>
        <v>17</v>
      </c>
      <c r="AM55" s="49"/>
      <c r="AN55" s="24"/>
    </row>
    <row r="56" spans="1:40" s="20" customFormat="1" outlineLevel="2">
      <c r="A56" s="22">
        <v>46</v>
      </c>
      <c r="B56" s="10"/>
      <c r="C56" s="23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33"/>
      <c r="AI56" s="22">
        <f t="shared" si="2"/>
        <v>0</v>
      </c>
      <c r="AJ56" s="6">
        <f t="shared" si="3"/>
        <v>0</v>
      </c>
      <c r="AK56" s="6">
        <f>'Произв календарь'!$B$4-$AI56</f>
        <v>14</v>
      </c>
      <c r="AL56" s="55">
        <f>'Произв календарь'!$B$3-$AJ56</f>
        <v>17</v>
      </c>
      <c r="AM56" s="49"/>
      <c r="AN56" s="24"/>
    </row>
    <row r="57" spans="1:40" s="20" customFormat="1" outlineLevel="2">
      <c r="A57" s="22">
        <v>47</v>
      </c>
      <c r="B57" s="10"/>
      <c r="C57" s="23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33"/>
      <c r="AI57" s="22">
        <f t="shared" si="2"/>
        <v>0</v>
      </c>
      <c r="AJ57" s="6">
        <f t="shared" si="3"/>
        <v>0</v>
      </c>
      <c r="AK57" s="6">
        <f>'Произв календарь'!$B$4-$AI57</f>
        <v>14</v>
      </c>
      <c r="AL57" s="55">
        <f>'Произв календарь'!$B$3-$AJ57</f>
        <v>17</v>
      </c>
      <c r="AM57" s="49"/>
      <c r="AN57" s="24"/>
    </row>
    <row r="58" spans="1:40" s="20" customFormat="1" outlineLevel="2">
      <c r="A58" s="22">
        <v>48</v>
      </c>
      <c r="B58" s="10"/>
      <c r="C58" s="23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33"/>
      <c r="AI58" s="22">
        <f t="shared" si="2"/>
        <v>0</v>
      </c>
      <c r="AJ58" s="6">
        <f t="shared" si="3"/>
        <v>0</v>
      </c>
      <c r="AK58" s="6">
        <f>'Произв календарь'!$B$4-$AI58</f>
        <v>14</v>
      </c>
      <c r="AL58" s="55">
        <f>'Произв календарь'!$B$3-$AJ58</f>
        <v>17</v>
      </c>
      <c r="AM58" s="49"/>
      <c r="AN58" s="24"/>
    </row>
    <row r="59" spans="1:40" s="20" customFormat="1" outlineLevel="2">
      <c r="A59" s="22">
        <v>49</v>
      </c>
      <c r="B59" s="10"/>
      <c r="C59" s="23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33"/>
      <c r="AI59" s="22">
        <f t="shared" si="2"/>
        <v>0</v>
      </c>
      <c r="AJ59" s="6">
        <f t="shared" si="3"/>
        <v>0</v>
      </c>
      <c r="AK59" s="6">
        <f>'Произв календарь'!$B$4-$AI59</f>
        <v>14</v>
      </c>
      <c r="AL59" s="55">
        <f>'Произв календарь'!$B$3-$AJ59</f>
        <v>17</v>
      </c>
      <c r="AM59" s="49"/>
      <c r="AN59" s="24"/>
    </row>
    <row r="60" spans="1:40" s="20" customFormat="1" outlineLevel="2">
      <c r="A60" s="22">
        <v>50</v>
      </c>
      <c r="B60" s="10"/>
      <c r="C60" s="23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33"/>
      <c r="AI60" s="22">
        <f t="shared" si="2"/>
        <v>0</v>
      </c>
      <c r="AJ60" s="6">
        <f t="shared" si="3"/>
        <v>0</v>
      </c>
      <c r="AK60" s="6">
        <f>'Произв календарь'!$B$4-$AI60</f>
        <v>14</v>
      </c>
      <c r="AL60" s="55">
        <f>'Произв календарь'!$B$3-$AJ60</f>
        <v>17</v>
      </c>
      <c r="AM60" s="49"/>
      <c r="AN60" s="24"/>
    </row>
    <row r="61" spans="1:40" s="20" customFormat="1" outlineLevel="2">
      <c r="A61" s="22">
        <v>51</v>
      </c>
      <c r="B61" s="10"/>
      <c r="C61" s="23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33"/>
      <c r="AI61" s="22">
        <f t="shared" si="2"/>
        <v>0</v>
      </c>
      <c r="AJ61" s="6">
        <f t="shared" si="3"/>
        <v>0</v>
      </c>
      <c r="AK61" s="6">
        <f>'Произв календарь'!$B$4-$AI61</f>
        <v>14</v>
      </c>
      <c r="AL61" s="55">
        <f>'Произв календарь'!$B$3-$AJ61</f>
        <v>17</v>
      </c>
      <c r="AM61" s="49"/>
      <c r="AN61" s="24"/>
    </row>
    <row r="62" spans="1:40" s="20" customFormat="1" outlineLevel="2">
      <c r="A62" s="22">
        <v>52</v>
      </c>
      <c r="B62" s="10"/>
      <c r="C62" s="23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33"/>
      <c r="AI62" s="22">
        <f t="shared" si="2"/>
        <v>0</v>
      </c>
      <c r="AJ62" s="6">
        <f t="shared" si="3"/>
        <v>0</v>
      </c>
      <c r="AK62" s="6">
        <f>'Произв календарь'!$B$4-$AI62</f>
        <v>14</v>
      </c>
      <c r="AL62" s="55">
        <f>'Произв календарь'!$B$3-$AJ62</f>
        <v>17</v>
      </c>
      <c r="AM62" s="49"/>
      <c r="AN62" s="24"/>
    </row>
    <row r="63" spans="1:40" s="20" customFormat="1" outlineLevel="2">
      <c r="A63" s="22">
        <v>53</v>
      </c>
      <c r="B63" s="10"/>
      <c r="C63" s="23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33"/>
      <c r="AI63" s="22">
        <f t="shared" si="2"/>
        <v>0</v>
      </c>
      <c r="AJ63" s="6">
        <f t="shared" si="3"/>
        <v>0</v>
      </c>
      <c r="AK63" s="6">
        <f>'Произв календарь'!$B$4-$AI63</f>
        <v>14</v>
      </c>
      <c r="AL63" s="55">
        <f>'Произв календарь'!$B$3-$AJ63</f>
        <v>17</v>
      </c>
      <c r="AM63" s="49"/>
      <c r="AN63" s="24"/>
    </row>
    <row r="64" spans="1:40" s="20" customFormat="1" outlineLevel="2">
      <c r="A64" s="22">
        <v>54</v>
      </c>
      <c r="B64" s="10"/>
      <c r="C64" s="23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33"/>
      <c r="AI64" s="22">
        <f t="shared" si="2"/>
        <v>0</v>
      </c>
      <c r="AJ64" s="6">
        <f t="shared" si="3"/>
        <v>0</v>
      </c>
      <c r="AK64" s="6">
        <f>'Произв календарь'!$B$4-$AI64</f>
        <v>14</v>
      </c>
      <c r="AL64" s="55">
        <f>'Произв календарь'!$B$3-$AJ64</f>
        <v>17</v>
      </c>
      <c r="AM64" s="49"/>
      <c r="AN64" s="24"/>
    </row>
    <row r="65" spans="1:40" s="20" customFormat="1" outlineLevel="2">
      <c r="A65" s="22">
        <v>55</v>
      </c>
      <c r="B65" s="10"/>
      <c r="C65" s="23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33"/>
      <c r="AI65" s="22">
        <f t="shared" si="2"/>
        <v>0</v>
      </c>
      <c r="AJ65" s="6">
        <f t="shared" si="3"/>
        <v>0</v>
      </c>
      <c r="AK65" s="6">
        <f>'Произв календарь'!$B$4-$AI65</f>
        <v>14</v>
      </c>
      <c r="AL65" s="55">
        <f>'Произв календарь'!$B$3-$AJ65</f>
        <v>17</v>
      </c>
      <c r="AM65" s="49"/>
      <c r="AN65" s="24"/>
    </row>
    <row r="66" spans="1:40" s="20" customFormat="1" outlineLevel="2">
      <c r="A66" s="22">
        <v>56</v>
      </c>
      <c r="B66" s="10"/>
      <c r="C66" s="23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33"/>
      <c r="AI66" s="22">
        <f t="shared" si="2"/>
        <v>0</v>
      </c>
      <c r="AJ66" s="6">
        <f t="shared" si="3"/>
        <v>0</v>
      </c>
      <c r="AK66" s="6">
        <f>'Произв календарь'!$B$4-$AI66</f>
        <v>14</v>
      </c>
      <c r="AL66" s="55">
        <f>'Произв календарь'!$B$3-$AJ66</f>
        <v>17</v>
      </c>
      <c r="AM66" s="49"/>
      <c r="AN66" s="24"/>
    </row>
    <row r="67" spans="1:40" s="20" customFormat="1" outlineLevel="2">
      <c r="A67" s="22">
        <v>57</v>
      </c>
      <c r="B67" s="10"/>
      <c r="C67" s="23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33"/>
      <c r="AI67" s="22">
        <f t="shared" si="2"/>
        <v>0</v>
      </c>
      <c r="AJ67" s="6">
        <f t="shared" si="3"/>
        <v>0</v>
      </c>
      <c r="AK67" s="6">
        <f>'Произв календарь'!$B$4-$AI67</f>
        <v>14</v>
      </c>
      <c r="AL67" s="55">
        <f>'Произв календарь'!$B$3-$AJ67</f>
        <v>17</v>
      </c>
      <c r="AM67" s="49"/>
      <c r="AN67" s="24"/>
    </row>
    <row r="68" spans="1:40" s="20" customFormat="1" outlineLevel="2">
      <c r="A68" s="22">
        <v>58</v>
      </c>
      <c r="B68" s="10"/>
      <c r="C68" s="23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33"/>
      <c r="AI68" s="22">
        <f t="shared" si="2"/>
        <v>0</v>
      </c>
      <c r="AJ68" s="6">
        <f t="shared" si="3"/>
        <v>0</v>
      </c>
      <c r="AK68" s="6">
        <f>'Произв календарь'!$B$4-$AI68</f>
        <v>14</v>
      </c>
      <c r="AL68" s="55">
        <f>'Произв календарь'!$B$3-$AJ68</f>
        <v>17</v>
      </c>
      <c r="AM68" s="49"/>
      <c r="AN68" s="24"/>
    </row>
    <row r="69" spans="1:40" s="20" customFormat="1" outlineLevel="2">
      <c r="A69" s="22">
        <v>59</v>
      </c>
      <c r="B69" s="10"/>
      <c r="C69" s="23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33"/>
      <c r="AI69" s="22">
        <f t="shared" si="2"/>
        <v>0</v>
      </c>
      <c r="AJ69" s="6">
        <f t="shared" si="3"/>
        <v>0</v>
      </c>
      <c r="AK69" s="6">
        <f>'Произв календарь'!$B$4-$AI69</f>
        <v>14</v>
      </c>
      <c r="AL69" s="55">
        <f>'Произв календарь'!$B$3-$AJ69</f>
        <v>17</v>
      </c>
      <c r="AM69" s="49"/>
      <c r="AN69" s="24"/>
    </row>
    <row r="70" spans="1:40" s="20" customFormat="1" outlineLevel="2">
      <c r="A70" s="22">
        <v>60</v>
      </c>
      <c r="B70" s="10"/>
      <c r="C70" s="23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33"/>
      <c r="AI70" s="22">
        <f t="shared" si="2"/>
        <v>0</v>
      </c>
      <c r="AJ70" s="6">
        <f t="shared" si="3"/>
        <v>0</v>
      </c>
      <c r="AK70" s="6">
        <f>'Произв календарь'!$B$4-$AI70</f>
        <v>14</v>
      </c>
      <c r="AL70" s="55">
        <f>'Произв календарь'!$B$3-$AJ70</f>
        <v>17</v>
      </c>
      <c r="AM70" s="49"/>
      <c r="AN70" s="24"/>
    </row>
    <row r="71" spans="1:40" s="20" customFormat="1" outlineLevel="2">
      <c r="A71" s="22">
        <v>61</v>
      </c>
      <c r="B71" s="10"/>
      <c r="C71" s="23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33"/>
      <c r="AI71" s="22">
        <f t="shared" si="2"/>
        <v>0</v>
      </c>
      <c r="AJ71" s="6">
        <f t="shared" si="3"/>
        <v>0</v>
      </c>
      <c r="AK71" s="6">
        <f>'Произв календарь'!$B$4-$AI71</f>
        <v>14</v>
      </c>
      <c r="AL71" s="55">
        <f>'Произв календарь'!$B$3-$AJ71</f>
        <v>17</v>
      </c>
      <c r="AM71" s="49"/>
      <c r="AN71" s="24"/>
    </row>
    <row r="72" spans="1:40" s="20" customFormat="1" outlineLevel="2">
      <c r="A72" s="22">
        <v>62</v>
      </c>
      <c r="B72" s="10"/>
      <c r="C72" s="23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33"/>
      <c r="AI72" s="22">
        <f t="shared" si="2"/>
        <v>0</v>
      </c>
      <c r="AJ72" s="6">
        <f t="shared" si="3"/>
        <v>0</v>
      </c>
      <c r="AK72" s="6">
        <f>'Произв календарь'!$B$4-$AI72</f>
        <v>14</v>
      </c>
      <c r="AL72" s="55">
        <f>'Произв календарь'!$B$3-$AJ72</f>
        <v>17</v>
      </c>
      <c r="AM72" s="49"/>
      <c r="AN72" s="24"/>
    </row>
    <row r="73" spans="1:40" s="20" customFormat="1" outlineLevel="2">
      <c r="A73" s="22">
        <v>63</v>
      </c>
      <c r="B73" s="10"/>
      <c r="C73" s="23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33"/>
      <c r="AI73" s="22">
        <f t="shared" si="2"/>
        <v>0</v>
      </c>
      <c r="AJ73" s="6">
        <f t="shared" si="3"/>
        <v>0</v>
      </c>
      <c r="AK73" s="6">
        <f>'Произв календарь'!$B$4-$AI73</f>
        <v>14</v>
      </c>
      <c r="AL73" s="55">
        <f>'Произв календарь'!$B$3-$AJ73</f>
        <v>17</v>
      </c>
      <c r="AM73" s="49"/>
      <c r="AN73" s="24"/>
    </row>
    <row r="74" spans="1:40" s="20" customFormat="1" outlineLevel="2">
      <c r="A74" s="22">
        <v>64</v>
      </c>
      <c r="B74" s="10"/>
      <c r="C74" s="23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33"/>
      <c r="AI74" s="22">
        <f t="shared" si="2"/>
        <v>0</v>
      </c>
      <c r="AJ74" s="6">
        <f t="shared" si="3"/>
        <v>0</v>
      </c>
      <c r="AK74" s="6">
        <f>'Произв календарь'!$B$4-$AI74</f>
        <v>14</v>
      </c>
      <c r="AL74" s="55">
        <f>'Произв календарь'!$B$3-$AJ74</f>
        <v>17</v>
      </c>
      <c r="AM74" s="49"/>
      <c r="AN74" s="24"/>
    </row>
    <row r="75" spans="1:40" s="20" customFormat="1" outlineLevel="2">
      <c r="A75" s="22">
        <v>65</v>
      </c>
      <c r="B75" s="10"/>
      <c r="C75" s="23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33"/>
      <c r="AI75" s="22">
        <f t="shared" ref="AI75:AI106" si="4">COUNTIF($D75:$AH75,$B$167)</f>
        <v>0</v>
      </c>
      <c r="AJ75" s="6">
        <f t="shared" ref="AJ75:AJ106" si="5">SUM(COUNTIF($D75:$AH75,$B$168),COUNTIF($D75:$AH75,$B$169),COUNTIF($D75:$AH75,$B$170),COUNTIF($D75:$AH75,$B$171),COUNTIF(D75:AH75,$B$172))</f>
        <v>0</v>
      </c>
      <c r="AK75" s="6">
        <f>'Произв календарь'!$B$4-$AI75</f>
        <v>14</v>
      </c>
      <c r="AL75" s="55">
        <f>'Произв календарь'!$B$3-$AJ75</f>
        <v>17</v>
      </c>
      <c r="AM75" s="49"/>
      <c r="AN75" s="24"/>
    </row>
    <row r="76" spans="1:40" s="20" customFormat="1" outlineLevel="2">
      <c r="A76" s="22">
        <v>66</v>
      </c>
      <c r="B76" s="10"/>
      <c r="C76" s="23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33"/>
      <c r="AI76" s="22">
        <f t="shared" si="4"/>
        <v>0</v>
      </c>
      <c r="AJ76" s="6">
        <f t="shared" si="5"/>
        <v>0</v>
      </c>
      <c r="AK76" s="6">
        <f>'Произв календарь'!$B$4-$AI76</f>
        <v>14</v>
      </c>
      <c r="AL76" s="55">
        <f>'Произв календарь'!$B$3-$AJ76</f>
        <v>17</v>
      </c>
      <c r="AM76" s="49"/>
      <c r="AN76" s="24"/>
    </row>
    <row r="77" spans="1:40" s="20" customFormat="1" outlineLevel="2">
      <c r="A77" s="22">
        <v>67</v>
      </c>
      <c r="B77" s="10"/>
      <c r="C77" s="23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33"/>
      <c r="AI77" s="22">
        <f t="shared" si="4"/>
        <v>0</v>
      </c>
      <c r="AJ77" s="6">
        <f t="shared" si="5"/>
        <v>0</v>
      </c>
      <c r="AK77" s="6">
        <f>'Произв календарь'!$B$4-$AI77</f>
        <v>14</v>
      </c>
      <c r="AL77" s="55">
        <f>'Произв календарь'!$B$3-$AJ77</f>
        <v>17</v>
      </c>
      <c r="AM77" s="49"/>
      <c r="AN77" s="24"/>
    </row>
    <row r="78" spans="1:40" s="20" customFormat="1" outlineLevel="2">
      <c r="A78" s="22">
        <v>68</v>
      </c>
      <c r="B78" s="10"/>
      <c r="C78" s="23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33"/>
      <c r="AI78" s="22">
        <f t="shared" si="4"/>
        <v>0</v>
      </c>
      <c r="AJ78" s="6">
        <f t="shared" si="5"/>
        <v>0</v>
      </c>
      <c r="AK78" s="6">
        <f>'Произв календарь'!$B$4-$AI78</f>
        <v>14</v>
      </c>
      <c r="AL78" s="55">
        <f>'Произв календарь'!$B$3-$AJ78</f>
        <v>17</v>
      </c>
      <c r="AM78" s="49"/>
      <c r="AN78" s="24"/>
    </row>
    <row r="79" spans="1:40" s="20" customFormat="1" outlineLevel="2">
      <c r="A79" s="22">
        <v>69</v>
      </c>
      <c r="B79" s="10"/>
      <c r="C79" s="23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33"/>
      <c r="AI79" s="22">
        <f t="shared" si="4"/>
        <v>0</v>
      </c>
      <c r="AJ79" s="6">
        <f t="shared" si="5"/>
        <v>0</v>
      </c>
      <c r="AK79" s="6">
        <f>'Произв календарь'!$B$4-$AI79</f>
        <v>14</v>
      </c>
      <c r="AL79" s="55">
        <f>'Произв календарь'!$B$3-$AJ79</f>
        <v>17</v>
      </c>
      <c r="AM79" s="49"/>
      <c r="AN79" s="24"/>
    </row>
    <row r="80" spans="1:40" s="20" customFormat="1" outlineLevel="2">
      <c r="A80" s="22">
        <v>70</v>
      </c>
      <c r="B80" s="10"/>
      <c r="C80" s="23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33"/>
      <c r="AI80" s="22">
        <f t="shared" si="4"/>
        <v>0</v>
      </c>
      <c r="AJ80" s="6">
        <f t="shared" si="5"/>
        <v>0</v>
      </c>
      <c r="AK80" s="6">
        <f>'Произв календарь'!$B$4-$AI80</f>
        <v>14</v>
      </c>
      <c r="AL80" s="55">
        <f>'Произв календарь'!$B$3-$AJ80</f>
        <v>17</v>
      </c>
      <c r="AM80" s="49"/>
      <c r="AN80" s="24"/>
    </row>
    <row r="81" spans="1:40" s="20" customFormat="1" outlineLevel="2">
      <c r="A81" s="22">
        <v>71</v>
      </c>
      <c r="B81" s="10"/>
      <c r="C81" s="23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33"/>
      <c r="AI81" s="22">
        <f t="shared" si="4"/>
        <v>0</v>
      </c>
      <c r="AJ81" s="6">
        <f t="shared" si="5"/>
        <v>0</v>
      </c>
      <c r="AK81" s="6">
        <f>'Произв календарь'!$B$4-$AI81</f>
        <v>14</v>
      </c>
      <c r="AL81" s="55">
        <f>'Произв календарь'!$B$3-$AJ81</f>
        <v>17</v>
      </c>
      <c r="AM81" s="49"/>
      <c r="AN81" s="24"/>
    </row>
    <row r="82" spans="1:40" s="20" customFormat="1" outlineLevel="2">
      <c r="A82" s="22">
        <v>72</v>
      </c>
      <c r="B82" s="10"/>
      <c r="C82" s="23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33"/>
      <c r="AI82" s="22">
        <f t="shared" si="4"/>
        <v>0</v>
      </c>
      <c r="AJ82" s="6">
        <f t="shared" si="5"/>
        <v>0</v>
      </c>
      <c r="AK82" s="6">
        <f>'Произв календарь'!$B$4-$AI82</f>
        <v>14</v>
      </c>
      <c r="AL82" s="55">
        <f>'Произв календарь'!$B$3-$AJ82</f>
        <v>17</v>
      </c>
      <c r="AM82" s="49"/>
      <c r="AN82" s="24"/>
    </row>
    <row r="83" spans="1:40" s="20" customFormat="1" outlineLevel="2">
      <c r="A83" s="22">
        <v>73</v>
      </c>
      <c r="B83" s="10"/>
      <c r="C83" s="23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33"/>
      <c r="AI83" s="22">
        <f t="shared" si="4"/>
        <v>0</v>
      </c>
      <c r="AJ83" s="6">
        <f t="shared" si="5"/>
        <v>0</v>
      </c>
      <c r="AK83" s="6">
        <f>'Произв календарь'!$B$4-$AI83</f>
        <v>14</v>
      </c>
      <c r="AL83" s="55">
        <f>'Произв календарь'!$B$3-$AJ83</f>
        <v>17</v>
      </c>
      <c r="AM83" s="49"/>
      <c r="AN83" s="24"/>
    </row>
    <row r="84" spans="1:40" s="20" customFormat="1" outlineLevel="2">
      <c r="A84" s="22">
        <v>74</v>
      </c>
      <c r="B84" s="10"/>
      <c r="C84" s="23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33"/>
      <c r="AI84" s="22">
        <f t="shared" si="4"/>
        <v>0</v>
      </c>
      <c r="AJ84" s="6">
        <f t="shared" si="5"/>
        <v>0</v>
      </c>
      <c r="AK84" s="6">
        <f>'Произв календарь'!$B$4-$AI84</f>
        <v>14</v>
      </c>
      <c r="AL84" s="55">
        <f>'Произв календарь'!$B$3-$AJ84</f>
        <v>17</v>
      </c>
      <c r="AM84" s="49"/>
      <c r="AN84" s="24"/>
    </row>
    <row r="85" spans="1:40" s="20" customFormat="1" outlineLevel="2">
      <c r="A85" s="22">
        <v>75</v>
      </c>
      <c r="B85" s="10"/>
      <c r="C85" s="23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33"/>
      <c r="AI85" s="22">
        <f t="shared" si="4"/>
        <v>0</v>
      </c>
      <c r="AJ85" s="6">
        <f t="shared" si="5"/>
        <v>0</v>
      </c>
      <c r="AK85" s="6">
        <f>'Произв календарь'!$B$4-$AI85</f>
        <v>14</v>
      </c>
      <c r="AL85" s="55">
        <f>'Произв календарь'!$B$3-$AJ85</f>
        <v>17</v>
      </c>
      <c r="AM85" s="49"/>
      <c r="AN85" s="24"/>
    </row>
    <row r="86" spans="1:40" s="20" customFormat="1" outlineLevel="2">
      <c r="A86" s="22">
        <v>76</v>
      </c>
      <c r="B86" s="10"/>
      <c r="C86" s="23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33"/>
      <c r="AI86" s="22">
        <f t="shared" si="4"/>
        <v>0</v>
      </c>
      <c r="AJ86" s="6">
        <f t="shared" si="5"/>
        <v>0</v>
      </c>
      <c r="AK86" s="6">
        <f>'Произв календарь'!$B$4-$AI86</f>
        <v>14</v>
      </c>
      <c r="AL86" s="55">
        <f>'Произв календарь'!$B$3-$AJ86</f>
        <v>17</v>
      </c>
      <c r="AM86" s="49"/>
      <c r="AN86" s="24"/>
    </row>
    <row r="87" spans="1:40" s="20" customFormat="1" outlineLevel="2">
      <c r="A87" s="22">
        <v>77</v>
      </c>
      <c r="B87" s="10"/>
      <c r="C87" s="23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33"/>
      <c r="AI87" s="22">
        <f t="shared" si="4"/>
        <v>0</v>
      </c>
      <c r="AJ87" s="6">
        <f t="shared" si="5"/>
        <v>0</v>
      </c>
      <c r="AK87" s="6">
        <f>'Произв календарь'!$B$4-$AI87</f>
        <v>14</v>
      </c>
      <c r="AL87" s="55">
        <f>'Произв календарь'!$B$3-$AJ87</f>
        <v>17</v>
      </c>
      <c r="AM87" s="49"/>
      <c r="AN87" s="24"/>
    </row>
    <row r="88" spans="1:40" s="20" customFormat="1" outlineLevel="2">
      <c r="A88" s="22">
        <v>78</v>
      </c>
      <c r="B88" s="10"/>
      <c r="C88" s="23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33"/>
      <c r="AI88" s="22">
        <f t="shared" si="4"/>
        <v>0</v>
      </c>
      <c r="AJ88" s="6">
        <f t="shared" si="5"/>
        <v>0</v>
      </c>
      <c r="AK88" s="6">
        <f>'Произв календарь'!$B$4-$AI88</f>
        <v>14</v>
      </c>
      <c r="AL88" s="55">
        <f>'Произв календарь'!$B$3-$AJ88</f>
        <v>17</v>
      </c>
      <c r="AM88" s="49"/>
      <c r="AN88" s="24"/>
    </row>
    <row r="89" spans="1:40" s="20" customFormat="1" outlineLevel="2">
      <c r="A89" s="22">
        <v>79</v>
      </c>
      <c r="B89" s="10"/>
      <c r="C89" s="23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33"/>
      <c r="AI89" s="22">
        <f t="shared" si="4"/>
        <v>0</v>
      </c>
      <c r="AJ89" s="6">
        <f t="shared" si="5"/>
        <v>0</v>
      </c>
      <c r="AK89" s="6">
        <f>'Произв календарь'!$B$4-$AI89</f>
        <v>14</v>
      </c>
      <c r="AL89" s="55">
        <f>'Произв календарь'!$B$3-$AJ89</f>
        <v>17</v>
      </c>
      <c r="AM89" s="49"/>
      <c r="AN89" s="24"/>
    </row>
    <row r="90" spans="1:40" s="20" customFormat="1" outlineLevel="2">
      <c r="A90" s="22">
        <v>80</v>
      </c>
      <c r="B90" s="10"/>
      <c r="C90" s="23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33"/>
      <c r="AI90" s="22">
        <f t="shared" si="4"/>
        <v>0</v>
      </c>
      <c r="AJ90" s="6">
        <f t="shared" si="5"/>
        <v>0</v>
      </c>
      <c r="AK90" s="6">
        <f>'Произв календарь'!$B$4-$AI90</f>
        <v>14</v>
      </c>
      <c r="AL90" s="55">
        <f>'Произв календарь'!$B$3-$AJ90</f>
        <v>17</v>
      </c>
      <c r="AM90" s="49"/>
      <c r="AN90" s="24"/>
    </row>
    <row r="91" spans="1:40" s="20" customFormat="1" outlineLevel="2">
      <c r="A91" s="22">
        <v>81</v>
      </c>
      <c r="B91" s="10"/>
      <c r="C91" s="23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33"/>
      <c r="AI91" s="22">
        <f t="shared" si="4"/>
        <v>0</v>
      </c>
      <c r="AJ91" s="6">
        <f t="shared" si="5"/>
        <v>0</v>
      </c>
      <c r="AK91" s="6">
        <f>'Произв календарь'!$B$4-$AI91</f>
        <v>14</v>
      </c>
      <c r="AL91" s="55">
        <f>'Произв календарь'!$B$3-$AJ91</f>
        <v>17</v>
      </c>
      <c r="AM91" s="49"/>
      <c r="AN91" s="24"/>
    </row>
    <row r="92" spans="1:40" s="20" customFormat="1" outlineLevel="2">
      <c r="A92" s="22">
        <v>82</v>
      </c>
      <c r="B92" s="10"/>
      <c r="C92" s="23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33"/>
      <c r="AI92" s="22">
        <f t="shared" si="4"/>
        <v>0</v>
      </c>
      <c r="AJ92" s="6">
        <f t="shared" si="5"/>
        <v>0</v>
      </c>
      <c r="AK92" s="6">
        <f>'Произв календарь'!$B$4-$AI92</f>
        <v>14</v>
      </c>
      <c r="AL92" s="55">
        <f>'Произв календарь'!$B$3-$AJ92</f>
        <v>17</v>
      </c>
      <c r="AM92" s="49"/>
      <c r="AN92" s="24"/>
    </row>
    <row r="93" spans="1:40" s="20" customFormat="1" outlineLevel="2">
      <c r="A93" s="22">
        <v>83</v>
      </c>
      <c r="B93" s="10"/>
      <c r="C93" s="23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33"/>
      <c r="AI93" s="22">
        <f t="shared" si="4"/>
        <v>0</v>
      </c>
      <c r="AJ93" s="6">
        <f t="shared" si="5"/>
        <v>0</v>
      </c>
      <c r="AK93" s="6">
        <f>'Произв календарь'!$B$4-$AI93</f>
        <v>14</v>
      </c>
      <c r="AL93" s="55">
        <f>'Произв календарь'!$B$3-$AJ93</f>
        <v>17</v>
      </c>
      <c r="AM93" s="49"/>
      <c r="AN93" s="24"/>
    </row>
    <row r="94" spans="1:40" s="20" customFormat="1" outlineLevel="2">
      <c r="A94" s="22">
        <v>84</v>
      </c>
      <c r="B94" s="10"/>
      <c r="C94" s="23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33"/>
      <c r="AI94" s="22">
        <f t="shared" si="4"/>
        <v>0</v>
      </c>
      <c r="AJ94" s="6">
        <f t="shared" si="5"/>
        <v>0</v>
      </c>
      <c r="AK94" s="6">
        <f>'Произв календарь'!$B$4-$AI94</f>
        <v>14</v>
      </c>
      <c r="AL94" s="55">
        <f>'Произв календарь'!$B$3-$AJ94</f>
        <v>17</v>
      </c>
      <c r="AM94" s="49"/>
      <c r="AN94" s="24"/>
    </row>
    <row r="95" spans="1:40" s="20" customFormat="1" outlineLevel="2">
      <c r="A95" s="22">
        <v>85</v>
      </c>
      <c r="B95" s="10"/>
      <c r="C95" s="23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33"/>
      <c r="AI95" s="22">
        <f t="shared" si="4"/>
        <v>0</v>
      </c>
      <c r="AJ95" s="6">
        <f t="shared" si="5"/>
        <v>0</v>
      </c>
      <c r="AK95" s="6">
        <f>'Произв календарь'!$B$4-$AI95</f>
        <v>14</v>
      </c>
      <c r="AL95" s="55">
        <f>'Произв календарь'!$B$3-$AJ95</f>
        <v>17</v>
      </c>
      <c r="AM95" s="49"/>
      <c r="AN95" s="24"/>
    </row>
    <row r="96" spans="1:40" s="20" customFormat="1" outlineLevel="2">
      <c r="A96" s="22">
        <v>86</v>
      </c>
      <c r="B96" s="10"/>
      <c r="C96" s="23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33"/>
      <c r="AI96" s="22">
        <f t="shared" si="4"/>
        <v>0</v>
      </c>
      <c r="AJ96" s="6">
        <f t="shared" si="5"/>
        <v>0</v>
      </c>
      <c r="AK96" s="6">
        <f>'Произв календарь'!$B$4-$AI96</f>
        <v>14</v>
      </c>
      <c r="AL96" s="55">
        <f>'Произв календарь'!$B$3-$AJ96</f>
        <v>17</v>
      </c>
      <c r="AM96" s="49"/>
      <c r="AN96" s="24"/>
    </row>
    <row r="97" spans="1:40" s="20" customFormat="1" outlineLevel="2">
      <c r="A97" s="22">
        <v>87</v>
      </c>
      <c r="B97" s="10"/>
      <c r="C97" s="23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33"/>
      <c r="AI97" s="22">
        <f t="shared" si="4"/>
        <v>0</v>
      </c>
      <c r="AJ97" s="6">
        <f t="shared" si="5"/>
        <v>0</v>
      </c>
      <c r="AK97" s="6">
        <f>'Произв календарь'!$B$4-$AI97</f>
        <v>14</v>
      </c>
      <c r="AL97" s="55">
        <f>'Произв календарь'!$B$3-$AJ97</f>
        <v>17</v>
      </c>
      <c r="AM97" s="49"/>
      <c r="AN97" s="24"/>
    </row>
    <row r="98" spans="1:40" s="20" customFormat="1" outlineLevel="2">
      <c r="A98" s="22">
        <v>88</v>
      </c>
      <c r="B98" s="10"/>
      <c r="C98" s="23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33"/>
      <c r="AI98" s="22">
        <f t="shared" si="4"/>
        <v>0</v>
      </c>
      <c r="AJ98" s="6">
        <f t="shared" si="5"/>
        <v>0</v>
      </c>
      <c r="AK98" s="6">
        <f>'Произв календарь'!$B$4-$AI98</f>
        <v>14</v>
      </c>
      <c r="AL98" s="55">
        <f>'Произв календарь'!$B$3-$AJ98</f>
        <v>17</v>
      </c>
      <c r="AM98" s="49"/>
      <c r="AN98" s="24"/>
    </row>
    <row r="99" spans="1:40" s="20" customFormat="1" outlineLevel="2">
      <c r="A99" s="22">
        <v>89</v>
      </c>
      <c r="B99" s="10"/>
      <c r="C99" s="23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33"/>
      <c r="AI99" s="22">
        <f t="shared" si="4"/>
        <v>0</v>
      </c>
      <c r="AJ99" s="6">
        <f t="shared" si="5"/>
        <v>0</v>
      </c>
      <c r="AK99" s="6">
        <f>'Произв календарь'!$B$4-$AI99</f>
        <v>14</v>
      </c>
      <c r="AL99" s="55">
        <f>'Произв календарь'!$B$3-$AJ99</f>
        <v>17</v>
      </c>
      <c r="AM99" s="49"/>
      <c r="AN99" s="24"/>
    </row>
    <row r="100" spans="1:40" s="20" customFormat="1" outlineLevel="2">
      <c r="A100" s="22">
        <v>90</v>
      </c>
      <c r="B100" s="10"/>
      <c r="C100" s="23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33"/>
      <c r="AI100" s="22">
        <f t="shared" si="4"/>
        <v>0</v>
      </c>
      <c r="AJ100" s="6">
        <f t="shared" si="5"/>
        <v>0</v>
      </c>
      <c r="AK100" s="6">
        <f>'Произв календарь'!$B$4-$AI100</f>
        <v>14</v>
      </c>
      <c r="AL100" s="55">
        <f>'Произв календарь'!$B$3-$AJ100</f>
        <v>17</v>
      </c>
      <c r="AM100" s="49"/>
      <c r="AN100" s="24"/>
    </row>
    <row r="101" spans="1:40" s="20" customFormat="1" outlineLevel="2">
      <c r="A101" s="22">
        <v>91</v>
      </c>
      <c r="B101" s="10"/>
      <c r="C101" s="23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33"/>
      <c r="AI101" s="22">
        <f t="shared" si="4"/>
        <v>0</v>
      </c>
      <c r="AJ101" s="6">
        <f t="shared" si="5"/>
        <v>0</v>
      </c>
      <c r="AK101" s="6">
        <f>'Произв календарь'!$B$4-$AI101</f>
        <v>14</v>
      </c>
      <c r="AL101" s="55">
        <f>'Произв календарь'!$B$3-$AJ101</f>
        <v>17</v>
      </c>
      <c r="AM101" s="49"/>
      <c r="AN101" s="24"/>
    </row>
    <row r="102" spans="1:40" s="20" customFormat="1" outlineLevel="2">
      <c r="A102" s="22">
        <v>92</v>
      </c>
      <c r="B102" s="10"/>
      <c r="C102" s="23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33"/>
      <c r="AI102" s="22">
        <f t="shared" si="4"/>
        <v>0</v>
      </c>
      <c r="AJ102" s="6">
        <f t="shared" si="5"/>
        <v>0</v>
      </c>
      <c r="AK102" s="6">
        <f>'Произв календарь'!$B$4-$AI102</f>
        <v>14</v>
      </c>
      <c r="AL102" s="55">
        <f>'Произв календарь'!$B$3-$AJ102</f>
        <v>17</v>
      </c>
      <c r="AM102" s="49"/>
      <c r="AN102" s="24"/>
    </row>
    <row r="103" spans="1:40" s="20" customFormat="1" outlineLevel="2">
      <c r="A103" s="22">
        <v>93</v>
      </c>
      <c r="B103" s="10"/>
      <c r="C103" s="23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33"/>
      <c r="AI103" s="22">
        <f t="shared" si="4"/>
        <v>0</v>
      </c>
      <c r="AJ103" s="6">
        <f t="shared" si="5"/>
        <v>0</v>
      </c>
      <c r="AK103" s="6">
        <f>'Произв календарь'!$B$4-$AI103</f>
        <v>14</v>
      </c>
      <c r="AL103" s="55">
        <f>'Произв календарь'!$B$3-$AJ103</f>
        <v>17</v>
      </c>
      <c r="AM103" s="49"/>
      <c r="AN103" s="24"/>
    </row>
    <row r="104" spans="1:40" s="20" customFormat="1" outlineLevel="2">
      <c r="A104" s="22">
        <v>94</v>
      </c>
      <c r="B104" s="10"/>
      <c r="C104" s="23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33"/>
      <c r="AI104" s="22">
        <f t="shared" si="4"/>
        <v>0</v>
      </c>
      <c r="AJ104" s="6">
        <f t="shared" si="5"/>
        <v>0</v>
      </c>
      <c r="AK104" s="6">
        <f>'Произв календарь'!$B$4-$AI104</f>
        <v>14</v>
      </c>
      <c r="AL104" s="55">
        <f>'Произв календарь'!$B$3-$AJ104</f>
        <v>17</v>
      </c>
      <c r="AM104" s="49"/>
      <c r="AN104" s="24"/>
    </row>
    <row r="105" spans="1:40" s="20" customFormat="1" outlineLevel="2">
      <c r="A105" s="22">
        <v>95</v>
      </c>
      <c r="B105" s="10"/>
      <c r="C105" s="23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33"/>
      <c r="AI105" s="22">
        <f t="shared" si="4"/>
        <v>0</v>
      </c>
      <c r="AJ105" s="6">
        <f t="shared" si="5"/>
        <v>0</v>
      </c>
      <c r="AK105" s="6">
        <f>'Произв календарь'!$B$4-$AI105</f>
        <v>14</v>
      </c>
      <c r="AL105" s="55">
        <f>'Произв календарь'!$B$3-$AJ105</f>
        <v>17</v>
      </c>
      <c r="AM105" s="49"/>
      <c r="AN105" s="24"/>
    </row>
    <row r="106" spans="1:40" s="20" customFormat="1" outlineLevel="2">
      <c r="A106" s="22">
        <v>96</v>
      </c>
      <c r="B106" s="10"/>
      <c r="C106" s="23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33"/>
      <c r="AI106" s="22">
        <f t="shared" si="4"/>
        <v>0</v>
      </c>
      <c r="AJ106" s="6">
        <f t="shared" si="5"/>
        <v>0</v>
      </c>
      <c r="AK106" s="6">
        <f>'Произв календарь'!$B$4-$AI106</f>
        <v>14</v>
      </c>
      <c r="AL106" s="55">
        <f>'Произв календарь'!$B$3-$AJ106</f>
        <v>17</v>
      </c>
      <c r="AM106" s="49"/>
      <c r="AN106" s="24"/>
    </row>
    <row r="107" spans="1:40" s="20" customFormat="1" outlineLevel="2">
      <c r="A107" s="22">
        <v>97</v>
      </c>
      <c r="B107" s="10"/>
      <c r="C107" s="23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33"/>
      <c r="AI107" s="22">
        <f t="shared" ref="AI107:AI138" si="6">COUNTIF($D107:$AH107,$B$167)</f>
        <v>0</v>
      </c>
      <c r="AJ107" s="6">
        <f t="shared" ref="AJ107:AJ138" si="7">SUM(COUNTIF($D107:$AH107,$B$168),COUNTIF($D107:$AH107,$B$169),COUNTIF($D107:$AH107,$B$170),COUNTIF($D107:$AH107,$B$171),COUNTIF(D107:AH107,$B$172))</f>
        <v>0</v>
      </c>
      <c r="AK107" s="6">
        <f>'Произв календарь'!$B$4-$AI107</f>
        <v>14</v>
      </c>
      <c r="AL107" s="55">
        <f>'Произв календарь'!$B$3-$AJ107</f>
        <v>17</v>
      </c>
      <c r="AM107" s="49"/>
      <c r="AN107" s="24"/>
    </row>
    <row r="108" spans="1:40" s="20" customFormat="1" outlineLevel="2">
      <c r="A108" s="22">
        <v>98</v>
      </c>
      <c r="B108" s="10"/>
      <c r="C108" s="23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33"/>
      <c r="AI108" s="22">
        <f t="shared" si="6"/>
        <v>0</v>
      </c>
      <c r="AJ108" s="6">
        <f t="shared" si="7"/>
        <v>0</v>
      </c>
      <c r="AK108" s="6">
        <f>'Произв календарь'!$B$4-$AI108</f>
        <v>14</v>
      </c>
      <c r="AL108" s="55">
        <f>'Произв календарь'!$B$3-$AJ108</f>
        <v>17</v>
      </c>
      <c r="AM108" s="49"/>
      <c r="AN108" s="24"/>
    </row>
    <row r="109" spans="1:40" s="20" customFormat="1" outlineLevel="2">
      <c r="A109" s="22">
        <v>99</v>
      </c>
      <c r="B109" s="10"/>
      <c r="C109" s="23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33"/>
      <c r="AI109" s="22">
        <f t="shared" si="6"/>
        <v>0</v>
      </c>
      <c r="AJ109" s="6">
        <f t="shared" si="7"/>
        <v>0</v>
      </c>
      <c r="AK109" s="6">
        <f>'Произв календарь'!$B$4-$AI109</f>
        <v>14</v>
      </c>
      <c r="AL109" s="55">
        <f>'Произв календарь'!$B$3-$AJ109</f>
        <v>17</v>
      </c>
      <c r="AM109" s="49"/>
      <c r="AN109" s="24"/>
    </row>
    <row r="110" spans="1:40" s="20" customFormat="1" outlineLevel="2">
      <c r="A110" s="22">
        <v>100</v>
      </c>
      <c r="B110" s="10"/>
      <c r="C110" s="23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33"/>
      <c r="AI110" s="22">
        <f t="shared" si="6"/>
        <v>0</v>
      </c>
      <c r="AJ110" s="6">
        <f t="shared" si="7"/>
        <v>0</v>
      </c>
      <c r="AK110" s="6">
        <f>'Произв календарь'!$B$4-$AI110</f>
        <v>14</v>
      </c>
      <c r="AL110" s="55">
        <f>'Произв календарь'!$B$3-$AJ110</f>
        <v>17</v>
      </c>
      <c r="AM110" s="49"/>
      <c r="AN110" s="24"/>
    </row>
    <row r="111" spans="1:40" s="20" customFormat="1" outlineLevel="2">
      <c r="A111" s="22">
        <v>101</v>
      </c>
      <c r="B111" s="10"/>
      <c r="C111" s="23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33"/>
      <c r="AI111" s="22">
        <f t="shared" si="6"/>
        <v>0</v>
      </c>
      <c r="AJ111" s="6">
        <f t="shared" si="7"/>
        <v>0</v>
      </c>
      <c r="AK111" s="6">
        <f>'Произв календарь'!$B$4-$AI111</f>
        <v>14</v>
      </c>
      <c r="AL111" s="55">
        <f>'Произв календарь'!$B$3-$AJ111</f>
        <v>17</v>
      </c>
      <c r="AM111" s="49"/>
      <c r="AN111" s="24"/>
    </row>
    <row r="112" spans="1:40" s="20" customFormat="1" outlineLevel="2">
      <c r="A112" s="22">
        <v>102</v>
      </c>
      <c r="B112" s="10"/>
      <c r="C112" s="23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33"/>
      <c r="AI112" s="22">
        <f t="shared" si="6"/>
        <v>0</v>
      </c>
      <c r="AJ112" s="6">
        <f t="shared" si="7"/>
        <v>0</v>
      </c>
      <c r="AK112" s="6">
        <f>'Произв календарь'!$B$4-$AI112</f>
        <v>14</v>
      </c>
      <c r="AL112" s="55">
        <f>'Произв календарь'!$B$3-$AJ112</f>
        <v>17</v>
      </c>
      <c r="AM112" s="49"/>
      <c r="AN112" s="24"/>
    </row>
    <row r="113" spans="1:40" s="20" customFormat="1" outlineLevel="2">
      <c r="A113" s="22">
        <v>103</v>
      </c>
      <c r="B113" s="10"/>
      <c r="C113" s="23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33"/>
      <c r="AI113" s="22">
        <f t="shared" si="6"/>
        <v>0</v>
      </c>
      <c r="AJ113" s="6">
        <f t="shared" si="7"/>
        <v>0</v>
      </c>
      <c r="AK113" s="6">
        <f>'Произв календарь'!$B$4-$AI113</f>
        <v>14</v>
      </c>
      <c r="AL113" s="55">
        <f>'Произв календарь'!$B$3-$AJ113</f>
        <v>17</v>
      </c>
      <c r="AM113" s="49"/>
      <c r="AN113" s="24"/>
    </row>
    <row r="114" spans="1:40" s="20" customFormat="1" outlineLevel="2">
      <c r="A114" s="22">
        <v>104</v>
      </c>
      <c r="B114" s="10"/>
      <c r="C114" s="23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33"/>
      <c r="AI114" s="22">
        <f t="shared" si="6"/>
        <v>0</v>
      </c>
      <c r="AJ114" s="6">
        <f t="shared" si="7"/>
        <v>0</v>
      </c>
      <c r="AK114" s="6">
        <f>'Произв календарь'!$B$4-$AI114</f>
        <v>14</v>
      </c>
      <c r="AL114" s="55">
        <f>'Произв календарь'!$B$3-$AJ114</f>
        <v>17</v>
      </c>
      <c r="AM114" s="49"/>
      <c r="AN114" s="24"/>
    </row>
    <row r="115" spans="1:40" s="20" customFormat="1" outlineLevel="2">
      <c r="A115" s="22">
        <v>105</v>
      </c>
      <c r="B115" s="10"/>
      <c r="C115" s="23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33"/>
      <c r="AI115" s="22">
        <f t="shared" si="6"/>
        <v>0</v>
      </c>
      <c r="AJ115" s="6">
        <f t="shared" si="7"/>
        <v>0</v>
      </c>
      <c r="AK115" s="6">
        <f>'Произв календарь'!$B$4-$AI115</f>
        <v>14</v>
      </c>
      <c r="AL115" s="55">
        <f>'Произв календарь'!$B$3-$AJ115</f>
        <v>17</v>
      </c>
      <c r="AM115" s="49"/>
      <c r="AN115" s="24"/>
    </row>
    <row r="116" spans="1:40" s="20" customFormat="1" outlineLevel="2">
      <c r="A116" s="22">
        <v>106</v>
      </c>
      <c r="B116" s="10"/>
      <c r="C116" s="23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33"/>
      <c r="AI116" s="22">
        <f t="shared" si="6"/>
        <v>0</v>
      </c>
      <c r="AJ116" s="6">
        <f t="shared" si="7"/>
        <v>0</v>
      </c>
      <c r="AK116" s="6">
        <f>'Произв календарь'!$B$4-$AI116</f>
        <v>14</v>
      </c>
      <c r="AL116" s="55">
        <f>'Произв календарь'!$B$3-$AJ116</f>
        <v>17</v>
      </c>
      <c r="AM116" s="49"/>
      <c r="AN116" s="24"/>
    </row>
    <row r="117" spans="1:40" s="20" customFormat="1" outlineLevel="2">
      <c r="A117" s="22">
        <v>107</v>
      </c>
      <c r="B117" s="10"/>
      <c r="C117" s="23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33"/>
      <c r="AI117" s="22">
        <f t="shared" si="6"/>
        <v>0</v>
      </c>
      <c r="AJ117" s="6">
        <f t="shared" si="7"/>
        <v>0</v>
      </c>
      <c r="AK117" s="6">
        <f>'Произв календарь'!$B$4-$AI117</f>
        <v>14</v>
      </c>
      <c r="AL117" s="55">
        <f>'Произв календарь'!$B$3-$AJ117</f>
        <v>17</v>
      </c>
      <c r="AM117" s="49"/>
      <c r="AN117" s="24"/>
    </row>
    <row r="118" spans="1:40" s="20" customFormat="1" outlineLevel="2">
      <c r="A118" s="22">
        <v>108</v>
      </c>
      <c r="B118" s="10"/>
      <c r="C118" s="23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33"/>
      <c r="AI118" s="22">
        <f t="shared" si="6"/>
        <v>0</v>
      </c>
      <c r="AJ118" s="6">
        <f t="shared" si="7"/>
        <v>0</v>
      </c>
      <c r="AK118" s="6">
        <f>'Произв календарь'!$B$4-$AI118</f>
        <v>14</v>
      </c>
      <c r="AL118" s="55">
        <f>'Произв календарь'!$B$3-$AJ118</f>
        <v>17</v>
      </c>
      <c r="AM118" s="49"/>
      <c r="AN118" s="24"/>
    </row>
    <row r="119" spans="1:40" s="20" customFormat="1" outlineLevel="2">
      <c r="A119" s="22">
        <v>109</v>
      </c>
      <c r="B119" s="10"/>
      <c r="C119" s="23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33"/>
      <c r="AI119" s="22">
        <f t="shared" si="6"/>
        <v>0</v>
      </c>
      <c r="AJ119" s="6">
        <f t="shared" si="7"/>
        <v>0</v>
      </c>
      <c r="AK119" s="6">
        <f>'Произв календарь'!$B$4-$AI119</f>
        <v>14</v>
      </c>
      <c r="AL119" s="55">
        <f>'Произв календарь'!$B$3-$AJ119</f>
        <v>17</v>
      </c>
      <c r="AM119" s="49"/>
      <c r="AN119" s="24"/>
    </row>
    <row r="120" spans="1:40" s="20" customFormat="1" outlineLevel="2">
      <c r="A120" s="22">
        <v>110</v>
      </c>
      <c r="B120" s="10"/>
      <c r="C120" s="23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33"/>
      <c r="AI120" s="22">
        <f t="shared" si="6"/>
        <v>0</v>
      </c>
      <c r="AJ120" s="6">
        <f t="shared" si="7"/>
        <v>0</v>
      </c>
      <c r="AK120" s="6">
        <f>'Произв календарь'!$B$4-$AI120</f>
        <v>14</v>
      </c>
      <c r="AL120" s="55">
        <f>'Произв календарь'!$B$3-$AJ120</f>
        <v>17</v>
      </c>
      <c r="AM120" s="49"/>
      <c r="AN120" s="24"/>
    </row>
    <row r="121" spans="1:40" s="20" customFormat="1" outlineLevel="2">
      <c r="A121" s="22">
        <v>111</v>
      </c>
      <c r="B121" s="10"/>
      <c r="C121" s="23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33"/>
      <c r="AI121" s="22">
        <f t="shared" si="6"/>
        <v>0</v>
      </c>
      <c r="AJ121" s="6">
        <f t="shared" si="7"/>
        <v>0</v>
      </c>
      <c r="AK121" s="6">
        <f>'Произв календарь'!$B$4-$AI121</f>
        <v>14</v>
      </c>
      <c r="AL121" s="55">
        <f>'Произв календарь'!$B$3-$AJ121</f>
        <v>17</v>
      </c>
      <c r="AM121" s="49"/>
      <c r="AN121" s="24"/>
    </row>
    <row r="122" spans="1:40" s="20" customFormat="1" outlineLevel="2">
      <c r="A122" s="22">
        <v>112</v>
      </c>
      <c r="B122" s="10"/>
      <c r="C122" s="23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33"/>
      <c r="AI122" s="22">
        <f t="shared" si="6"/>
        <v>0</v>
      </c>
      <c r="AJ122" s="6">
        <f t="shared" si="7"/>
        <v>0</v>
      </c>
      <c r="AK122" s="6">
        <f>'Произв календарь'!$B$4-$AI122</f>
        <v>14</v>
      </c>
      <c r="AL122" s="55">
        <f>'Произв календарь'!$B$3-$AJ122</f>
        <v>17</v>
      </c>
      <c r="AM122" s="49"/>
      <c r="AN122" s="24"/>
    </row>
    <row r="123" spans="1:40" s="20" customFormat="1" outlineLevel="2">
      <c r="A123" s="22">
        <v>113</v>
      </c>
      <c r="B123" s="10"/>
      <c r="C123" s="23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33"/>
      <c r="AI123" s="22">
        <f t="shared" si="6"/>
        <v>0</v>
      </c>
      <c r="AJ123" s="6">
        <f t="shared" si="7"/>
        <v>0</v>
      </c>
      <c r="AK123" s="6">
        <f>'Произв календарь'!$B$4-$AI123</f>
        <v>14</v>
      </c>
      <c r="AL123" s="55">
        <f>'Произв календарь'!$B$3-$AJ123</f>
        <v>17</v>
      </c>
      <c r="AM123" s="49"/>
      <c r="AN123" s="24"/>
    </row>
    <row r="124" spans="1:40" s="20" customFormat="1" outlineLevel="2">
      <c r="A124" s="22">
        <v>114</v>
      </c>
      <c r="B124" s="10"/>
      <c r="C124" s="23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33"/>
      <c r="AI124" s="22">
        <f t="shared" si="6"/>
        <v>0</v>
      </c>
      <c r="AJ124" s="6">
        <f t="shared" si="7"/>
        <v>0</v>
      </c>
      <c r="AK124" s="6">
        <f>'Произв календарь'!$B$4-$AI124</f>
        <v>14</v>
      </c>
      <c r="AL124" s="55">
        <f>'Произв календарь'!$B$3-$AJ124</f>
        <v>17</v>
      </c>
      <c r="AM124" s="49"/>
      <c r="AN124" s="24"/>
    </row>
    <row r="125" spans="1:40" s="20" customFormat="1" outlineLevel="2">
      <c r="A125" s="22">
        <v>115</v>
      </c>
      <c r="B125" s="10"/>
      <c r="C125" s="23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33"/>
      <c r="AI125" s="22">
        <f t="shared" si="6"/>
        <v>0</v>
      </c>
      <c r="AJ125" s="6">
        <f t="shared" si="7"/>
        <v>0</v>
      </c>
      <c r="AK125" s="6">
        <f>'Произв календарь'!$B$4-$AI125</f>
        <v>14</v>
      </c>
      <c r="AL125" s="55">
        <f>'Произв календарь'!$B$3-$AJ125</f>
        <v>17</v>
      </c>
      <c r="AM125" s="49"/>
      <c r="AN125" s="24"/>
    </row>
    <row r="126" spans="1:40" s="20" customFormat="1" outlineLevel="2">
      <c r="A126" s="22">
        <v>116</v>
      </c>
      <c r="B126" s="10"/>
      <c r="C126" s="23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33"/>
      <c r="AI126" s="22">
        <f t="shared" si="6"/>
        <v>0</v>
      </c>
      <c r="AJ126" s="6">
        <f t="shared" si="7"/>
        <v>0</v>
      </c>
      <c r="AK126" s="6">
        <f>'Произв календарь'!$B$4-$AI126</f>
        <v>14</v>
      </c>
      <c r="AL126" s="55">
        <f>'Произв календарь'!$B$3-$AJ126</f>
        <v>17</v>
      </c>
      <c r="AM126" s="49"/>
      <c r="AN126" s="24"/>
    </row>
    <row r="127" spans="1:40" s="20" customFormat="1" outlineLevel="2">
      <c r="A127" s="22">
        <v>117</v>
      </c>
      <c r="B127" s="10"/>
      <c r="C127" s="23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33"/>
      <c r="AI127" s="22">
        <f t="shared" si="6"/>
        <v>0</v>
      </c>
      <c r="AJ127" s="6">
        <f t="shared" si="7"/>
        <v>0</v>
      </c>
      <c r="AK127" s="6">
        <f>'Произв календарь'!$B$4-$AI127</f>
        <v>14</v>
      </c>
      <c r="AL127" s="55">
        <f>'Произв календарь'!$B$3-$AJ127</f>
        <v>17</v>
      </c>
      <c r="AM127" s="49"/>
      <c r="AN127" s="24"/>
    </row>
    <row r="128" spans="1:40" s="20" customFormat="1" outlineLevel="2">
      <c r="A128" s="22">
        <v>118</v>
      </c>
      <c r="B128" s="10"/>
      <c r="C128" s="23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33"/>
      <c r="AI128" s="22">
        <f t="shared" si="6"/>
        <v>0</v>
      </c>
      <c r="AJ128" s="6">
        <f t="shared" si="7"/>
        <v>0</v>
      </c>
      <c r="AK128" s="6">
        <f>'Произв календарь'!$B$4-$AI128</f>
        <v>14</v>
      </c>
      <c r="AL128" s="55">
        <f>'Произв календарь'!$B$3-$AJ128</f>
        <v>17</v>
      </c>
      <c r="AM128" s="49"/>
      <c r="AN128" s="24"/>
    </row>
    <row r="129" spans="1:40" s="20" customFormat="1" outlineLevel="2">
      <c r="A129" s="22">
        <v>119</v>
      </c>
      <c r="B129" s="10"/>
      <c r="C129" s="23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33"/>
      <c r="AI129" s="22">
        <f t="shared" si="6"/>
        <v>0</v>
      </c>
      <c r="AJ129" s="6">
        <f t="shared" si="7"/>
        <v>0</v>
      </c>
      <c r="AK129" s="6">
        <f>'Произв календарь'!$B$4-$AI129</f>
        <v>14</v>
      </c>
      <c r="AL129" s="55">
        <f>'Произв календарь'!$B$3-$AJ129</f>
        <v>17</v>
      </c>
      <c r="AM129" s="49"/>
      <c r="AN129" s="24"/>
    </row>
    <row r="130" spans="1:40" s="20" customFormat="1" outlineLevel="2">
      <c r="A130" s="22">
        <v>120</v>
      </c>
      <c r="B130" s="10"/>
      <c r="C130" s="23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33"/>
      <c r="AI130" s="22">
        <f t="shared" si="6"/>
        <v>0</v>
      </c>
      <c r="AJ130" s="6">
        <f t="shared" si="7"/>
        <v>0</v>
      </c>
      <c r="AK130" s="6">
        <f>'Произв календарь'!$B$4-$AI130</f>
        <v>14</v>
      </c>
      <c r="AL130" s="55">
        <f>'Произв календарь'!$B$3-$AJ130</f>
        <v>17</v>
      </c>
      <c r="AM130" s="49"/>
      <c r="AN130" s="24"/>
    </row>
    <row r="131" spans="1:40" s="20" customFormat="1" outlineLevel="2">
      <c r="A131" s="22">
        <v>121</v>
      </c>
      <c r="B131" s="10"/>
      <c r="C131" s="23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33"/>
      <c r="AI131" s="22">
        <f t="shared" si="6"/>
        <v>0</v>
      </c>
      <c r="AJ131" s="6">
        <f t="shared" si="7"/>
        <v>0</v>
      </c>
      <c r="AK131" s="6">
        <f>'Произв календарь'!$B$4-$AI131</f>
        <v>14</v>
      </c>
      <c r="AL131" s="55">
        <f>'Произв календарь'!$B$3-$AJ131</f>
        <v>17</v>
      </c>
      <c r="AM131" s="49"/>
      <c r="AN131" s="24"/>
    </row>
    <row r="132" spans="1:40" s="20" customFormat="1" outlineLevel="2">
      <c r="A132" s="22">
        <v>122</v>
      </c>
      <c r="B132" s="10"/>
      <c r="C132" s="23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33"/>
      <c r="AI132" s="22">
        <f t="shared" si="6"/>
        <v>0</v>
      </c>
      <c r="AJ132" s="6">
        <f t="shared" si="7"/>
        <v>0</v>
      </c>
      <c r="AK132" s="6">
        <f>'Произв календарь'!$B$4-$AI132</f>
        <v>14</v>
      </c>
      <c r="AL132" s="55">
        <f>'Произв календарь'!$B$3-$AJ132</f>
        <v>17</v>
      </c>
      <c r="AM132" s="49"/>
      <c r="AN132" s="24"/>
    </row>
    <row r="133" spans="1:40" s="20" customFormat="1" outlineLevel="2">
      <c r="A133" s="22">
        <v>123</v>
      </c>
      <c r="B133" s="10"/>
      <c r="C133" s="23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33"/>
      <c r="AI133" s="22">
        <f t="shared" si="6"/>
        <v>0</v>
      </c>
      <c r="AJ133" s="6">
        <f t="shared" si="7"/>
        <v>0</v>
      </c>
      <c r="AK133" s="6">
        <f>'Произв календарь'!$B$4-$AI133</f>
        <v>14</v>
      </c>
      <c r="AL133" s="55">
        <f>'Произв календарь'!$B$3-$AJ133</f>
        <v>17</v>
      </c>
      <c r="AM133" s="49"/>
      <c r="AN133" s="24"/>
    </row>
    <row r="134" spans="1:40" s="20" customFormat="1" outlineLevel="2">
      <c r="A134" s="22">
        <v>124</v>
      </c>
      <c r="B134" s="10"/>
      <c r="C134" s="23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33"/>
      <c r="AI134" s="22">
        <f t="shared" si="6"/>
        <v>0</v>
      </c>
      <c r="AJ134" s="6">
        <f t="shared" si="7"/>
        <v>0</v>
      </c>
      <c r="AK134" s="6">
        <f>'Произв календарь'!$B$4-$AI134</f>
        <v>14</v>
      </c>
      <c r="AL134" s="55">
        <f>'Произв календарь'!$B$3-$AJ134</f>
        <v>17</v>
      </c>
      <c r="AM134" s="49"/>
      <c r="AN134" s="24"/>
    </row>
    <row r="135" spans="1:40" s="20" customFormat="1" outlineLevel="2">
      <c r="A135" s="22">
        <v>125</v>
      </c>
      <c r="B135" s="10"/>
      <c r="C135" s="23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33"/>
      <c r="AI135" s="22">
        <f t="shared" si="6"/>
        <v>0</v>
      </c>
      <c r="AJ135" s="6">
        <f t="shared" si="7"/>
        <v>0</v>
      </c>
      <c r="AK135" s="6">
        <f>'Произв календарь'!$B$4-$AI135</f>
        <v>14</v>
      </c>
      <c r="AL135" s="55">
        <f>'Произв календарь'!$B$3-$AJ135</f>
        <v>17</v>
      </c>
      <c r="AM135" s="49"/>
      <c r="AN135" s="24"/>
    </row>
    <row r="136" spans="1:40" s="20" customFormat="1" outlineLevel="2">
      <c r="A136" s="22">
        <v>126</v>
      </c>
      <c r="B136" s="10"/>
      <c r="C136" s="23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33"/>
      <c r="AI136" s="22">
        <f t="shared" si="6"/>
        <v>0</v>
      </c>
      <c r="AJ136" s="6">
        <f t="shared" si="7"/>
        <v>0</v>
      </c>
      <c r="AK136" s="6">
        <f>'Произв календарь'!$B$4-$AI136</f>
        <v>14</v>
      </c>
      <c r="AL136" s="55">
        <f>'Произв календарь'!$B$3-$AJ136</f>
        <v>17</v>
      </c>
      <c r="AM136" s="49"/>
      <c r="AN136" s="24"/>
    </row>
    <row r="137" spans="1:40" s="20" customFormat="1" outlineLevel="2">
      <c r="A137" s="22">
        <v>127</v>
      </c>
      <c r="B137" s="10"/>
      <c r="C137" s="23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33"/>
      <c r="AI137" s="22">
        <f t="shared" si="6"/>
        <v>0</v>
      </c>
      <c r="AJ137" s="6">
        <f t="shared" si="7"/>
        <v>0</v>
      </c>
      <c r="AK137" s="6">
        <f>'Произв календарь'!$B$4-$AI137</f>
        <v>14</v>
      </c>
      <c r="AL137" s="55">
        <f>'Произв календарь'!$B$3-$AJ137</f>
        <v>17</v>
      </c>
      <c r="AM137" s="49"/>
      <c r="AN137" s="24"/>
    </row>
    <row r="138" spans="1:40" s="20" customFormat="1" outlineLevel="2">
      <c r="A138" s="22">
        <v>128</v>
      </c>
      <c r="B138" s="10"/>
      <c r="C138" s="23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33"/>
      <c r="AI138" s="22">
        <f t="shared" si="6"/>
        <v>0</v>
      </c>
      <c r="AJ138" s="6">
        <f t="shared" si="7"/>
        <v>0</v>
      </c>
      <c r="AK138" s="6">
        <f>'Произв календарь'!$B$4-$AI138</f>
        <v>14</v>
      </c>
      <c r="AL138" s="55">
        <f>'Произв календарь'!$B$3-$AJ138</f>
        <v>17</v>
      </c>
      <c r="AM138" s="49"/>
      <c r="AN138" s="24"/>
    </row>
    <row r="139" spans="1:40" s="20" customFormat="1" outlineLevel="2">
      <c r="A139" s="22">
        <v>129</v>
      </c>
      <c r="B139" s="10"/>
      <c r="C139" s="23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33"/>
      <c r="AI139" s="22">
        <f t="shared" ref="AI139:AI161" si="8">COUNTIF($D139:$AH139,$B$167)</f>
        <v>0</v>
      </c>
      <c r="AJ139" s="6">
        <f t="shared" ref="AJ139:AJ161" si="9">SUM(COUNTIF($D139:$AH139,$B$168),COUNTIF($D139:$AH139,$B$169),COUNTIF($D139:$AH139,$B$170),COUNTIF($D139:$AH139,$B$171),COUNTIF(D139:AH139,$B$172))</f>
        <v>0</v>
      </c>
      <c r="AK139" s="6">
        <f>'Произв календарь'!$B$4-$AI139</f>
        <v>14</v>
      </c>
      <c r="AL139" s="55">
        <f>'Произв календарь'!$B$3-$AJ139</f>
        <v>17</v>
      </c>
      <c r="AM139" s="49"/>
      <c r="AN139" s="24"/>
    </row>
    <row r="140" spans="1:40" s="20" customFormat="1" outlineLevel="2">
      <c r="A140" s="22">
        <v>130</v>
      </c>
      <c r="B140" s="10"/>
      <c r="C140" s="23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33"/>
      <c r="AI140" s="22">
        <f t="shared" si="8"/>
        <v>0</v>
      </c>
      <c r="AJ140" s="6">
        <f t="shared" si="9"/>
        <v>0</v>
      </c>
      <c r="AK140" s="6">
        <f>'Произв календарь'!$B$4-$AI140</f>
        <v>14</v>
      </c>
      <c r="AL140" s="55">
        <f>'Произв календарь'!$B$3-$AJ140</f>
        <v>17</v>
      </c>
      <c r="AM140" s="49"/>
      <c r="AN140" s="24"/>
    </row>
    <row r="141" spans="1:40" s="20" customFormat="1" outlineLevel="2">
      <c r="A141" s="22">
        <v>131</v>
      </c>
      <c r="B141" s="10"/>
      <c r="C141" s="23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33"/>
      <c r="AI141" s="22">
        <f t="shared" si="8"/>
        <v>0</v>
      </c>
      <c r="AJ141" s="6">
        <f t="shared" si="9"/>
        <v>0</v>
      </c>
      <c r="AK141" s="6">
        <f>'Произв календарь'!$B$4-$AI141</f>
        <v>14</v>
      </c>
      <c r="AL141" s="55">
        <f>'Произв календарь'!$B$3-$AJ141</f>
        <v>17</v>
      </c>
      <c r="AM141" s="49"/>
      <c r="AN141" s="24"/>
    </row>
    <row r="142" spans="1:40" s="20" customFormat="1" outlineLevel="2">
      <c r="A142" s="22">
        <v>132</v>
      </c>
      <c r="B142" s="10"/>
      <c r="C142" s="23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33"/>
      <c r="AI142" s="22">
        <f t="shared" si="8"/>
        <v>0</v>
      </c>
      <c r="AJ142" s="6">
        <f t="shared" si="9"/>
        <v>0</v>
      </c>
      <c r="AK142" s="6">
        <f>'Произв календарь'!$B$4-$AI142</f>
        <v>14</v>
      </c>
      <c r="AL142" s="55">
        <f>'Произв календарь'!$B$3-$AJ142</f>
        <v>17</v>
      </c>
      <c r="AM142" s="49"/>
      <c r="AN142" s="24"/>
    </row>
    <row r="143" spans="1:40" s="20" customFormat="1" outlineLevel="2">
      <c r="A143" s="22">
        <v>133</v>
      </c>
      <c r="B143" s="10"/>
      <c r="C143" s="23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33"/>
      <c r="AI143" s="22">
        <f t="shared" si="8"/>
        <v>0</v>
      </c>
      <c r="AJ143" s="6">
        <f t="shared" si="9"/>
        <v>0</v>
      </c>
      <c r="AK143" s="6">
        <f>'Произв календарь'!$B$4-$AI143</f>
        <v>14</v>
      </c>
      <c r="AL143" s="55">
        <f>'Произв календарь'!$B$3-$AJ143</f>
        <v>17</v>
      </c>
      <c r="AM143" s="49"/>
      <c r="AN143" s="24"/>
    </row>
    <row r="144" spans="1:40" s="20" customFormat="1" outlineLevel="2">
      <c r="A144" s="22">
        <v>134</v>
      </c>
      <c r="B144" s="10"/>
      <c r="C144" s="23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33"/>
      <c r="AI144" s="22">
        <f t="shared" si="8"/>
        <v>0</v>
      </c>
      <c r="AJ144" s="6">
        <f t="shared" si="9"/>
        <v>0</v>
      </c>
      <c r="AK144" s="6">
        <f>'Произв календарь'!$B$4-$AI144</f>
        <v>14</v>
      </c>
      <c r="AL144" s="55">
        <f>'Произв календарь'!$B$3-$AJ144</f>
        <v>17</v>
      </c>
      <c r="AM144" s="49"/>
      <c r="AN144" s="24"/>
    </row>
    <row r="145" spans="1:40" s="20" customFormat="1" outlineLevel="2">
      <c r="A145" s="22">
        <v>135</v>
      </c>
      <c r="B145" s="10"/>
      <c r="C145" s="23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33"/>
      <c r="AI145" s="22">
        <f t="shared" si="8"/>
        <v>0</v>
      </c>
      <c r="AJ145" s="6">
        <f t="shared" si="9"/>
        <v>0</v>
      </c>
      <c r="AK145" s="6">
        <f>'Произв календарь'!$B$4-$AI145</f>
        <v>14</v>
      </c>
      <c r="AL145" s="55">
        <f>'Произв календарь'!$B$3-$AJ145</f>
        <v>17</v>
      </c>
      <c r="AM145" s="49"/>
      <c r="AN145" s="24"/>
    </row>
    <row r="146" spans="1:40" s="20" customFormat="1" outlineLevel="2">
      <c r="A146" s="22">
        <v>136</v>
      </c>
      <c r="B146" s="10"/>
      <c r="C146" s="23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33"/>
      <c r="AI146" s="22">
        <f t="shared" si="8"/>
        <v>0</v>
      </c>
      <c r="AJ146" s="6">
        <f t="shared" si="9"/>
        <v>0</v>
      </c>
      <c r="AK146" s="6">
        <f>'Произв календарь'!$B$4-$AI146</f>
        <v>14</v>
      </c>
      <c r="AL146" s="55">
        <f>'Произв календарь'!$B$3-$AJ146</f>
        <v>17</v>
      </c>
      <c r="AM146" s="49"/>
      <c r="AN146" s="24"/>
    </row>
    <row r="147" spans="1:40" s="20" customFormat="1" outlineLevel="2">
      <c r="A147" s="22">
        <v>137</v>
      </c>
      <c r="B147" s="10"/>
      <c r="C147" s="23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33"/>
      <c r="AI147" s="22">
        <f t="shared" si="8"/>
        <v>0</v>
      </c>
      <c r="AJ147" s="6">
        <f t="shared" si="9"/>
        <v>0</v>
      </c>
      <c r="AK147" s="6">
        <f>'Произв календарь'!$B$4-$AI147</f>
        <v>14</v>
      </c>
      <c r="AL147" s="55">
        <f>'Произв календарь'!$B$3-$AJ147</f>
        <v>17</v>
      </c>
      <c r="AM147" s="49"/>
      <c r="AN147" s="24"/>
    </row>
    <row r="148" spans="1:40" s="20" customFormat="1" outlineLevel="2">
      <c r="A148" s="22">
        <v>138</v>
      </c>
      <c r="B148" s="10"/>
      <c r="C148" s="23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33"/>
      <c r="AI148" s="22">
        <f t="shared" si="8"/>
        <v>0</v>
      </c>
      <c r="AJ148" s="6">
        <f t="shared" si="9"/>
        <v>0</v>
      </c>
      <c r="AK148" s="6">
        <f>'Произв календарь'!$B$4-$AI148</f>
        <v>14</v>
      </c>
      <c r="AL148" s="55">
        <f>'Произв календарь'!$B$3-$AJ148</f>
        <v>17</v>
      </c>
      <c r="AM148" s="49"/>
      <c r="AN148" s="24"/>
    </row>
    <row r="149" spans="1:40" s="20" customFormat="1" outlineLevel="2">
      <c r="A149" s="22">
        <v>139</v>
      </c>
      <c r="B149" s="10"/>
      <c r="C149" s="23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33"/>
      <c r="AI149" s="22">
        <f t="shared" si="8"/>
        <v>0</v>
      </c>
      <c r="AJ149" s="6">
        <f t="shared" si="9"/>
        <v>0</v>
      </c>
      <c r="AK149" s="6">
        <f>'Произв календарь'!$B$4-$AI149</f>
        <v>14</v>
      </c>
      <c r="AL149" s="55">
        <f>'Произв календарь'!$B$3-$AJ149</f>
        <v>17</v>
      </c>
      <c r="AM149" s="49"/>
      <c r="AN149" s="24"/>
    </row>
    <row r="150" spans="1:40" s="20" customFormat="1" outlineLevel="2">
      <c r="A150" s="22">
        <v>140</v>
      </c>
      <c r="B150" s="10"/>
      <c r="C150" s="23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33"/>
      <c r="AI150" s="22">
        <f t="shared" si="8"/>
        <v>0</v>
      </c>
      <c r="AJ150" s="6">
        <f t="shared" si="9"/>
        <v>0</v>
      </c>
      <c r="AK150" s="6">
        <f>'Произв календарь'!$B$4-$AI150</f>
        <v>14</v>
      </c>
      <c r="AL150" s="55">
        <f>'Произв календарь'!$B$3-$AJ150</f>
        <v>17</v>
      </c>
      <c r="AM150" s="49"/>
      <c r="AN150" s="24"/>
    </row>
    <row r="151" spans="1:40" s="20" customFormat="1" outlineLevel="2">
      <c r="A151" s="22">
        <v>141</v>
      </c>
      <c r="B151" s="10"/>
      <c r="C151" s="23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33"/>
      <c r="AI151" s="22">
        <f t="shared" si="8"/>
        <v>0</v>
      </c>
      <c r="AJ151" s="6">
        <f t="shared" si="9"/>
        <v>0</v>
      </c>
      <c r="AK151" s="6">
        <f>'Произв календарь'!$B$4-$AI151</f>
        <v>14</v>
      </c>
      <c r="AL151" s="55">
        <f>'Произв календарь'!$B$3-$AJ151</f>
        <v>17</v>
      </c>
      <c r="AM151" s="49"/>
      <c r="AN151" s="24"/>
    </row>
    <row r="152" spans="1:40" s="20" customFormat="1" outlineLevel="2">
      <c r="A152" s="22">
        <v>142</v>
      </c>
      <c r="B152" s="10"/>
      <c r="C152" s="23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33"/>
      <c r="AI152" s="22">
        <f t="shared" si="8"/>
        <v>0</v>
      </c>
      <c r="AJ152" s="6">
        <f t="shared" si="9"/>
        <v>0</v>
      </c>
      <c r="AK152" s="6">
        <f>'Произв календарь'!$B$4-$AI152</f>
        <v>14</v>
      </c>
      <c r="AL152" s="55">
        <f>'Произв календарь'!$B$3-$AJ152</f>
        <v>17</v>
      </c>
      <c r="AM152" s="49"/>
      <c r="AN152" s="24"/>
    </row>
    <row r="153" spans="1:40" s="20" customFormat="1" outlineLevel="2">
      <c r="A153" s="22">
        <v>143</v>
      </c>
      <c r="B153" s="10"/>
      <c r="C153" s="23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33"/>
      <c r="AI153" s="22">
        <f t="shared" si="8"/>
        <v>0</v>
      </c>
      <c r="AJ153" s="6">
        <f t="shared" si="9"/>
        <v>0</v>
      </c>
      <c r="AK153" s="6">
        <f>'Произв календарь'!$B$4-$AI153</f>
        <v>14</v>
      </c>
      <c r="AL153" s="55">
        <f>'Произв календарь'!$B$3-$AJ153</f>
        <v>17</v>
      </c>
      <c r="AM153" s="49"/>
      <c r="AN153" s="24"/>
    </row>
    <row r="154" spans="1:40" s="20" customFormat="1" outlineLevel="2">
      <c r="A154" s="22">
        <v>144</v>
      </c>
      <c r="B154" s="10"/>
      <c r="C154" s="23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33"/>
      <c r="AI154" s="22">
        <f t="shared" si="8"/>
        <v>0</v>
      </c>
      <c r="AJ154" s="6">
        <f t="shared" si="9"/>
        <v>0</v>
      </c>
      <c r="AK154" s="6">
        <f>'Произв календарь'!$B$4-$AI154</f>
        <v>14</v>
      </c>
      <c r="AL154" s="55">
        <f>'Произв календарь'!$B$3-$AJ154</f>
        <v>17</v>
      </c>
      <c r="AM154" s="49"/>
      <c r="AN154" s="24"/>
    </row>
    <row r="155" spans="1:40" s="20" customFormat="1" outlineLevel="2">
      <c r="A155" s="22">
        <v>145</v>
      </c>
      <c r="B155" s="10"/>
      <c r="C155" s="23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33"/>
      <c r="AI155" s="22">
        <f t="shared" si="8"/>
        <v>0</v>
      </c>
      <c r="AJ155" s="6">
        <f t="shared" si="9"/>
        <v>0</v>
      </c>
      <c r="AK155" s="6">
        <f>'Произв календарь'!$B$4-$AI155</f>
        <v>14</v>
      </c>
      <c r="AL155" s="55">
        <f>'Произв календарь'!$B$3-$AJ155</f>
        <v>17</v>
      </c>
      <c r="AM155" s="49"/>
      <c r="AN155" s="24"/>
    </row>
    <row r="156" spans="1:40" s="20" customFormat="1" outlineLevel="2">
      <c r="A156" s="22">
        <v>146</v>
      </c>
      <c r="B156" s="10"/>
      <c r="C156" s="23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33"/>
      <c r="AI156" s="22">
        <f t="shared" si="8"/>
        <v>0</v>
      </c>
      <c r="AJ156" s="6">
        <f t="shared" si="9"/>
        <v>0</v>
      </c>
      <c r="AK156" s="6">
        <f>'Произв календарь'!$B$4-$AI156</f>
        <v>14</v>
      </c>
      <c r="AL156" s="55">
        <f>'Произв календарь'!$B$3-$AJ156</f>
        <v>17</v>
      </c>
      <c r="AM156" s="49"/>
      <c r="AN156" s="24"/>
    </row>
    <row r="157" spans="1:40" s="20" customFormat="1" outlineLevel="2">
      <c r="A157" s="22">
        <v>147</v>
      </c>
      <c r="B157" s="10"/>
      <c r="C157" s="23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33"/>
      <c r="AI157" s="22">
        <f t="shared" si="8"/>
        <v>0</v>
      </c>
      <c r="AJ157" s="6">
        <f t="shared" si="9"/>
        <v>0</v>
      </c>
      <c r="AK157" s="6">
        <f>'Произв календарь'!$B$4-$AI157</f>
        <v>14</v>
      </c>
      <c r="AL157" s="55">
        <f>'Произв календарь'!$B$3-$AJ157</f>
        <v>17</v>
      </c>
      <c r="AM157" s="49"/>
      <c r="AN157" s="24"/>
    </row>
    <row r="158" spans="1:40" s="20" customFormat="1" outlineLevel="2">
      <c r="A158" s="22">
        <v>148</v>
      </c>
      <c r="B158" s="10"/>
      <c r="C158" s="23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33"/>
      <c r="AI158" s="22">
        <f t="shared" si="8"/>
        <v>0</v>
      </c>
      <c r="AJ158" s="6">
        <f t="shared" si="9"/>
        <v>0</v>
      </c>
      <c r="AK158" s="6">
        <f>'Произв календарь'!$B$4-$AI158</f>
        <v>14</v>
      </c>
      <c r="AL158" s="55">
        <f>'Произв календарь'!$B$3-$AJ158</f>
        <v>17</v>
      </c>
      <c r="AM158" s="49"/>
      <c r="AN158" s="24"/>
    </row>
    <row r="159" spans="1:40" s="20" customFormat="1" outlineLevel="2">
      <c r="A159" s="22">
        <v>149</v>
      </c>
      <c r="B159" s="10"/>
      <c r="C159" s="23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33"/>
      <c r="AI159" s="22">
        <f t="shared" si="8"/>
        <v>0</v>
      </c>
      <c r="AJ159" s="6">
        <f t="shared" si="9"/>
        <v>0</v>
      </c>
      <c r="AK159" s="6">
        <f>'Произв календарь'!$B$4-$AI159</f>
        <v>14</v>
      </c>
      <c r="AL159" s="55">
        <f>'Произв календарь'!$B$3-$AJ159</f>
        <v>17</v>
      </c>
      <c r="AM159" s="49"/>
      <c r="AN159" s="24"/>
    </row>
    <row r="160" spans="1:40" s="20" customFormat="1" outlineLevel="2">
      <c r="A160" s="22">
        <v>150</v>
      </c>
      <c r="B160" s="10"/>
      <c r="C160" s="23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33"/>
      <c r="AI160" s="22">
        <f t="shared" si="8"/>
        <v>0</v>
      </c>
      <c r="AJ160" s="6">
        <f t="shared" si="9"/>
        <v>0</v>
      </c>
      <c r="AK160" s="6">
        <f>'Произв календарь'!$B$4-$AI160</f>
        <v>14</v>
      </c>
      <c r="AL160" s="55">
        <f>'Произв календарь'!$B$3-$AJ160</f>
        <v>17</v>
      </c>
      <c r="AM160" s="49"/>
      <c r="AN160" s="24"/>
    </row>
    <row r="161" spans="1:40" s="20" customFormat="1" outlineLevel="2">
      <c r="A161" s="25">
        <v>151</v>
      </c>
      <c r="B161" s="18"/>
      <c r="C161" s="26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35"/>
      <c r="AI161" s="25">
        <f t="shared" si="8"/>
        <v>0</v>
      </c>
      <c r="AJ161" s="19">
        <f t="shared" si="9"/>
        <v>0</v>
      </c>
      <c r="AK161" s="19">
        <f>'Произв календарь'!$B$4-$AI161</f>
        <v>14</v>
      </c>
      <c r="AL161" s="54">
        <f>'Произв календарь'!$B$3-$AJ161</f>
        <v>17</v>
      </c>
      <c r="AM161" s="50"/>
      <c r="AN161" s="27"/>
    </row>
    <row r="162" spans="1:40" ht="10.5" customHeight="1" collapsed="1">
      <c r="A162" s="9"/>
      <c r="B162" s="9"/>
      <c r="C162" s="15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5"/>
      <c r="AK162" s="5"/>
      <c r="AL162" s="5"/>
      <c r="AM162" s="7"/>
      <c r="AN162" s="7"/>
    </row>
    <row r="163" spans="1:40" ht="15" customHeight="1">
      <c r="A163" s="9"/>
      <c r="C163" s="8" t="s">
        <v>50</v>
      </c>
      <c r="D163" s="388"/>
      <c r="E163" s="388"/>
      <c r="F163" s="388"/>
      <c r="G163" s="388"/>
      <c r="H163" s="388"/>
      <c r="I163" s="388"/>
      <c r="J163" s="388"/>
      <c r="K163" s="16"/>
      <c r="L163" s="16"/>
      <c r="M163" s="16"/>
      <c r="N163" s="17"/>
      <c r="O163" s="17"/>
      <c r="P163" s="17"/>
      <c r="Q163" s="17"/>
      <c r="R163" s="17"/>
      <c r="S163" s="16"/>
      <c r="T163" s="16"/>
      <c r="U163" s="390"/>
      <c r="V163" s="390"/>
      <c r="W163" s="390"/>
      <c r="X163" s="390"/>
      <c r="Y163" s="390"/>
      <c r="Z163" s="390"/>
      <c r="AA163" s="16"/>
      <c r="AB163" s="16"/>
      <c r="AC163" s="16"/>
      <c r="AD163" s="390"/>
      <c r="AE163" s="390"/>
      <c r="AF163" s="390"/>
      <c r="AG163" s="390"/>
      <c r="AH163" s="16"/>
      <c r="AI163" s="16"/>
      <c r="AJ163" s="5"/>
      <c r="AK163" s="5"/>
      <c r="AL163" s="5"/>
      <c r="AM163" s="7"/>
      <c r="AN163" s="7"/>
    </row>
    <row r="164" spans="1:40" s="36" customFormat="1" ht="9.75">
      <c r="A164" s="30"/>
      <c r="C164" s="30"/>
      <c r="D164" s="387" t="s">
        <v>47</v>
      </c>
      <c r="E164" s="387"/>
      <c r="F164" s="387"/>
      <c r="G164" s="387"/>
      <c r="H164" s="387"/>
      <c r="I164" s="387"/>
      <c r="J164" s="387"/>
      <c r="K164" s="30"/>
      <c r="L164" s="30"/>
      <c r="M164" s="30"/>
      <c r="N164" s="387" t="s">
        <v>45</v>
      </c>
      <c r="O164" s="387"/>
      <c r="P164" s="387"/>
      <c r="Q164" s="387"/>
      <c r="R164" s="387"/>
      <c r="S164" s="30"/>
      <c r="T164" s="30"/>
      <c r="U164" s="389" t="s">
        <v>51</v>
      </c>
      <c r="V164" s="389"/>
      <c r="W164" s="389"/>
      <c r="X164" s="389"/>
      <c r="Y164" s="389"/>
      <c r="Z164" s="389"/>
      <c r="AA164" s="30"/>
      <c r="AB164" s="30"/>
      <c r="AC164" s="30"/>
      <c r="AD164" s="387" t="s">
        <v>52</v>
      </c>
      <c r="AE164" s="387"/>
      <c r="AF164" s="387"/>
      <c r="AG164" s="387"/>
      <c r="AH164" s="30"/>
      <c r="AI164" s="30"/>
      <c r="AJ164" s="31"/>
      <c r="AK164" s="31"/>
      <c r="AL164" s="31"/>
      <c r="AM164" s="30"/>
      <c r="AN164" s="30"/>
    </row>
    <row r="165" spans="1:40" ht="15" customHeight="1">
      <c r="A165" s="9"/>
      <c r="B165" s="32" t="s">
        <v>53</v>
      </c>
      <c r="C165" s="15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5"/>
      <c r="AK165" s="5"/>
      <c r="AL165" s="5"/>
      <c r="AM165" s="7">
        <v>5</v>
      </c>
      <c r="AN165" s="7"/>
    </row>
    <row r="166" spans="1:40" ht="25.5">
      <c r="A166" s="20"/>
      <c r="B166" s="39" t="s">
        <v>54</v>
      </c>
      <c r="C166" s="40" t="s">
        <v>33</v>
      </c>
      <c r="D166" s="41">
        <v>1</v>
      </c>
      <c r="E166" s="41">
        <v>2</v>
      </c>
      <c r="F166" s="41">
        <v>3</v>
      </c>
      <c r="G166" s="41">
        <v>4</v>
      </c>
      <c r="H166" s="42">
        <v>5</v>
      </c>
      <c r="I166" s="42">
        <v>6</v>
      </c>
      <c r="J166" s="41">
        <v>7</v>
      </c>
      <c r="K166" s="41">
        <v>8</v>
      </c>
      <c r="L166" s="41">
        <v>9</v>
      </c>
      <c r="M166" s="41">
        <v>10</v>
      </c>
      <c r="N166" s="41">
        <v>11</v>
      </c>
      <c r="O166" s="42">
        <v>12</v>
      </c>
      <c r="P166" s="42">
        <v>13</v>
      </c>
      <c r="Q166" s="41">
        <v>14</v>
      </c>
      <c r="R166" s="41">
        <v>15</v>
      </c>
      <c r="S166" s="41">
        <v>16</v>
      </c>
      <c r="T166" s="41">
        <v>17</v>
      </c>
      <c r="U166" s="41">
        <v>18</v>
      </c>
      <c r="V166" s="42">
        <v>19</v>
      </c>
      <c r="W166" s="42">
        <v>20</v>
      </c>
      <c r="X166" s="41">
        <v>21</v>
      </c>
      <c r="Y166" s="41">
        <v>22</v>
      </c>
      <c r="Z166" s="41">
        <v>23</v>
      </c>
      <c r="AA166" s="41">
        <v>24</v>
      </c>
      <c r="AB166" s="41">
        <v>25</v>
      </c>
      <c r="AC166" s="42">
        <v>26</v>
      </c>
      <c r="AD166" s="42">
        <v>27</v>
      </c>
      <c r="AE166" s="41">
        <v>28</v>
      </c>
      <c r="AF166" s="41">
        <v>29</v>
      </c>
      <c r="AG166" s="41">
        <v>30</v>
      </c>
      <c r="AH166" s="41">
        <v>31</v>
      </c>
      <c r="AI166" s="7"/>
      <c r="AJ166" s="7"/>
      <c r="AK166" s="7"/>
      <c r="AL166" s="7"/>
    </row>
    <row r="167" spans="1:40" outlineLevel="1">
      <c r="A167" s="20"/>
      <c r="B167" s="21" t="s">
        <v>1</v>
      </c>
      <c r="C167" s="37" t="s">
        <v>37</v>
      </c>
      <c r="D167" s="13">
        <f t="shared" ref="D167:M172" si="10">COUNTIF(D$11:D$42,$B167)</f>
        <v>25</v>
      </c>
      <c r="E167" s="13">
        <f t="shared" si="10"/>
        <v>25</v>
      </c>
      <c r="F167" s="13">
        <f t="shared" si="10"/>
        <v>8</v>
      </c>
      <c r="G167" s="13">
        <f t="shared" si="10"/>
        <v>8</v>
      </c>
      <c r="H167" s="13">
        <f t="shared" si="10"/>
        <v>7</v>
      </c>
      <c r="I167" s="13">
        <f t="shared" si="10"/>
        <v>6</v>
      </c>
      <c r="J167" s="13">
        <f t="shared" si="10"/>
        <v>6</v>
      </c>
      <c r="K167" s="13">
        <f t="shared" si="10"/>
        <v>11</v>
      </c>
      <c r="L167" s="13">
        <f t="shared" si="10"/>
        <v>11</v>
      </c>
      <c r="M167" s="13">
        <f t="shared" si="10"/>
        <v>8</v>
      </c>
      <c r="N167" s="13">
        <f t="shared" ref="N167:W172" si="11">COUNTIF(N$11:N$42,$B167)</f>
        <v>8</v>
      </c>
      <c r="O167" s="13">
        <f t="shared" si="11"/>
        <v>7</v>
      </c>
      <c r="P167" s="13">
        <f t="shared" si="11"/>
        <v>6</v>
      </c>
      <c r="Q167" s="13">
        <f t="shared" si="11"/>
        <v>6</v>
      </c>
      <c r="R167" s="13">
        <f t="shared" si="11"/>
        <v>10</v>
      </c>
      <c r="S167" s="13">
        <f t="shared" si="11"/>
        <v>11</v>
      </c>
      <c r="T167" s="13">
        <f t="shared" si="11"/>
        <v>8</v>
      </c>
      <c r="U167" s="13">
        <f t="shared" si="11"/>
        <v>8</v>
      </c>
      <c r="V167" s="13">
        <f t="shared" si="11"/>
        <v>7</v>
      </c>
      <c r="W167" s="13">
        <f t="shared" si="11"/>
        <v>6</v>
      </c>
      <c r="X167" s="13">
        <f t="shared" ref="X167:AH172" si="12">COUNTIF(X$11:X$42,$B167)</f>
        <v>6</v>
      </c>
      <c r="Y167" s="13">
        <f t="shared" si="12"/>
        <v>7</v>
      </c>
      <c r="Z167" s="13">
        <f t="shared" si="12"/>
        <v>8</v>
      </c>
      <c r="AA167" s="13">
        <f t="shared" si="12"/>
        <v>8</v>
      </c>
      <c r="AB167" s="13">
        <f t="shared" si="12"/>
        <v>8</v>
      </c>
      <c r="AC167" s="13">
        <f t="shared" si="12"/>
        <v>7</v>
      </c>
      <c r="AD167" s="13">
        <f t="shared" si="12"/>
        <v>6</v>
      </c>
      <c r="AE167" s="13">
        <f t="shared" si="12"/>
        <v>6</v>
      </c>
      <c r="AF167" s="13">
        <f t="shared" si="12"/>
        <v>7</v>
      </c>
      <c r="AG167" s="13">
        <f t="shared" si="12"/>
        <v>8</v>
      </c>
      <c r="AH167" s="38">
        <f t="shared" si="12"/>
        <v>12</v>
      </c>
      <c r="AI167" s="7"/>
      <c r="AJ167" s="7"/>
      <c r="AK167" s="7"/>
      <c r="AL167" s="7"/>
    </row>
    <row r="168" spans="1:40" collapsed="1">
      <c r="A168" s="20"/>
      <c r="B168" s="22" t="s">
        <v>2</v>
      </c>
      <c r="C168" s="29" t="s">
        <v>4</v>
      </c>
      <c r="D168" s="10">
        <f t="shared" si="10"/>
        <v>0</v>
      </c>
      <c r="E168" s="10">
        <f t="shared" si="10"/>
        <v>0</v>
      </c>
      <c r="F168" s="10">
        <f t="shared" si="10"/>
        <v>17</v>
      </c>
      <c r="G168" s="10">
        <f t="shared" si="10"/>
        <v>16</v>
      </c>
      <c r="H168" s="10">
        <f t="shared" si="10"/>
        <v>16</v>
      </c>
      <c r="I168" s="10">
        <f t="shared" si="10"/>
        <v>17</v>
      </c>
      <c r="J168" s="10">
        <f t="shared" si="10"/>
        <v>17</v>
      </c>
      <c r="K168" s="10">
        <f t="shared" si="10"/>
        <v>12</v>
      </c>
      <c r="L168" s="10">
        <f t="shared" si="10"/>
        <v>13</v>
      </c>
      <c r="M168" s="10">
        <f t="shared" si="10"/>
        <v>16</v>
      </c>
      <c r="N168" s="10">
        <f t="shared" si="11"/>
        <v>16</v>
      </c>
      <c r="O168" s="10">
        <f t="shared" si="11"/>
        <v>17</v>
      </c>
      <c r="P168" s="10">
        <f t="shared" si="11"/>
        <v>17</v>
      </c>
      <c r="Q168" s="10">
        <f t="shared" si="11"/>
        <v>17</v>
      </c>
      <c r="R168" s="10">
        <f t="shared" si="11"/>
        <v>14</v>
      </c>
      <c r="S168" s="10">
        <f t="shared" si="11"/>
        <v>13</v>
      </c>
      <c r="T168" s="10">
        <f t="shared" si="11"/>
        <v>16</v>
      </c>
      <c r="U168" s="10">
        <f t="shared" si="11"/>
        <v>16</v>
      </c>
      <c r="V168" s="10">
        <f t="shared" si="11"/>
        <v>16</v>
      </c>
      <c r="W168" s="10">
        <f t="shared" si="11"/>
        <v>17</v>
      </c>
      <c r="X168" s="10">
        <f t="shared" si="12"/>
        <v>17</v>
      </c>
      <c r="Y168" s="10">
        <f t="shared" si="12"/>
        <v>16</v>
      </c>
      <c r="Z168" s="10">
        <f t="shared" si="12"/>
        <v>16</v>
      </c>
      <c r="AA168" s="10">
        <f t="shared" si="12"/>
        <v>16</v>
      </c>
      <c r="AB168" s="10">
        <f t="shared" si="12"/>
        <v>16</v>
      </c>
      <c r="AC168" s="10">
        <f t="shared" si="12"/>
        <v>17</v>
      </c>
      <c r="AD168" s="10">
        <f t="shared" si="12"/>
        <v>17</v>
      </c>
      <c r="AE168" s="10">
        <f t="shared" si="12"/>
        <v>17</v>
      </c>
      <c r="AF168" s="10">
        <f t="shared" si="12"/>
        <v>17</v>
      </c>
      <c r="AG168" s="10">
        <f t="shared" si="12"/>
        <v>16</v>
      </c>
      <c r="AH168" s="33">
        <f t="shared" si="12"/>
        <v>12</v>
      </c>
      <c r="AI168" s="7"/>
      <c r="AJ168" s="7"/>
      <c r="AK168" s="7"/>
      <c r="AL168" s="7"/>
    </row>
    <row r="169" spans="1:40">
      <c r="A169" s="20"/>
      <c r="B169" s="22" t="s">
        <v>3</v>
      </c>
      <c r="C169" s="29" t="s">
        <v>5</v>
      </c>
      <c r="D169" s="10">
        <f t="shared" si="10"/>
        <v>0</v>
      </c>
      <c r="E169" s="10">
        <f t="shared" si="10"/>
        <v>0</v>
      </c>
      <c r="F169" s="10">
        <f t="shared" si="10"/>
        <v>0</v>
      </c>
      <c r="G169" s="10">
        <f t="shared" si="10"/>
        <v>1</v>
      </c>
      <c r="H169" s="10">
        <f t="shared" si="10"/>
        <v>2</v>
      </c>
      <c r="I169" s="10">
        <f t="shared" si="10"/>
        <v>2</v>
      </c>
      <c r="J169" s="10">
        <f t="shared" si="10"/>
        <v>2</v>
      </c>
      <c r="K169" s="10">
        <f t="shared" si="10"/>
        <v>2</v>
      </c>
      <c r="L169" s="10">
        <f t="shared" si="10"/>
        <v>1</v>
      </c>
      <c r="M169" s="10">
        <f t="shared" si="10"/>
        <v>1</v>
      </c>
      <c r="N169" s="10">
        <f t="shared" si="11"/>
        <v>1</v>
      </c>
      <c r="O169" s="10">
        <f t="shared" si="11"/>
        <v>1</v>
      </c>
      <c r="P169" s="10">
        <f t="shared" si="11"/>
        <v>2</v>
      </c>
      <c r="Q169" s="10">
        <f t="shared" si="11"/>
        <v>2</v>
      </c>
      <c r="R169" s="10">
        <f t="shared" si="11"/>
        <v>1</v>
      </c>
      <c r="S169" s="10">
        <f t="shared" si="11"/>
        <v>1</v>
      </c>
      <c r="T169" s="10">
        <f t="shared" si="11"/>
        <v>1</v>
      </c>
      <c r="U169" s="10">
        <f t="shared" si="11"/>
        <v>1</v>
      </c>
      <c r="V169" s="10">
        <f t="shared" si="11"/>
        <v>2</v>
      </c>
      <c r="W169" s="10">
        <f t="shared" si="11"/>
        <v>2</v>
      </c>
      <c r="X169" s="10">
        <f t="shared" si="12"/>
        <v>2</v>
      </c>
      <c r="Y169" s="10">
        <f t="shared" si="12"/>
        <v>2</v>
      </c>
      <c r="Z169" s="10">
        <f t="shared" si="12"/>
        <v>1</v>
      </c>
      <c r="AA169" s="10">
        <f t="shared" si="12"/>
        <v>1</v>
      </c>
      <c r="AB169" s="10">
        <f t="shared" si="12"/>
        <v>1</v>
      </c>
      <c r="AC169" s="10">
        <f t="shared" si="12"/>
        <v>1</v>
      </c>
      <c r="AD169" s="10">
        <f t="shared" si="12"/>
        <v>2</v>
      </c>
      <c r="AE169" s="10">
        <f t="shared" si="12"/>
        <v>2</v>
      </c>
      <c r="AF169" s="10">
        <f t="shared" si="12"/>
        <v>1</v>
      </c>
      <c r="AG169" s="10">
        <f t="shared" si="12"/>
        <v>1</v>
      </c>
      <c r="AH169" s="33">
        <f t="shared" si="12"/>
        <v>1</v>
      </c>
      <c r="AI169" s="7"/>
      <c r="AJ169" s="7"/>
      <c r="AK169" s="7"/>
      <c r="AL169" s="7"/>
    </row>
    <row r="170" spans="1:40">
      <c r="A170" s="20"/>
      <c r="B170" s="22" t="s">
        <v>29</v>
      </c>
      <c r="C170" s="29" t="s">
        <v>38</v>
      </c>
      <c r="D170" s="10">
        <f t="shared" si="10"/>
        <v>0</v>
      </c>
      <c r="E170" s="10">
        <f t="shared" si="10"/>
        <v>0</v>
      </c>
      <c r="F170" s="10">
        <f t="shared" si="10"/>
        <v>0</v>
      </c>
      <c r="G170" s="10">
        <f t="shared" si="10"/>
        <v>0</v>
      </c>
      <c r="H170" s="10">
        <f t="shared" si="10"/>
        <v>0</v>
      </c>
      <c r="I170" s="10">
        <f t="shared" si="10"/>
        <v>0</v>
      </c>
      <c r="J170" s="10">
        <f t="shared" si="10"/>
        <v>0</v>
      </c>
      <c r="K170" s="10">
        <f t="shared" si="10"/>
        <v>0</v>
      </c>
      <c r="L170" s="10">
        <f t="shared" si="10"/>
        <v>0</v>
      </c>
      <c r="M170" s="10">
        <f t="shared" si="10"/>
        <v>0</v>
      </c>
      <c r="N170" s="10">
        <f t="shared" si="11"/>
        <v>0</v>
      </c>
      <c r="O170" s="10">
        <f t="shared" si="11"/>
        <v>0</v>
      </c>
      <c r="P170" s="10">
        <f t="shared" si="11"/>
        <v>0</v>
      </c>
      <c r="Q170" s="10">
        <f t="shared" si="11"/>
        <v>0</v>
      </c>
      <c r="R170" s="10">
        <f t="shared" si="11"/>
        <v>0</v>
      </c>
      <c r="S170" s="10">
        <f t="shared" si="11"/>
        <v>0</v>
      </c>
      <c r="T170" s="10">
        <f t="shared" si="11"/>
        <v>0</v>
      </c>
      <c r="U170" s="10">
        <f t="shared" si="11"/>
        <v>0</v>
      </c>
      <c r="V170" s="10">
        <f t="shared" si="11"/>
        <v>0</v>
      </c>
      <c r="W170" s="10">
        <f t="shared" si="11"/>
        <v>0</v>
      </c>
      <c r="X170" s="10">
        <f t="shared" si="12"/>
        <v>0</v>
      </c>
      <c r="Y170" s="10">
        <f t="shared" si="12"/>
        <v>0</v>
      </c>
      <c r="Z170" s="10">
        <f t="shared" si="12"/>
        <v>0</v>
      </c>
      <c r="AA170" s="10">
        <f t="shared" si="12"/>
        <v>0</v>
      </c>
      <c r="AB170" s="10">
        <f t="shared" si="12"/>
        <v>0</v>
      </c>
      <c r="AC170" s="10">
        <f t="shared" si="12"/>
        <v>0</v>
      </c>
      <c r="AD170" s="10">
        <f t="shared" si="12"/>
        <v>0</v>
      </c>
      <c r="AE170" s="10">
        <f t="shared" si="12"/>
        <v>0</v>
      </c>
      <c r="AF170" s="10">
        <f t="shared" si="12"/>
        <v>0</v>
      </c>
      <c r="AG170" s="10">
        <f t="shared" si="12"/>
        <v>0</v>
      </c>
      <c r="AH170" s="33">
        <f t="shared" si="12"/>
        <v>0</v>
      </c>
      <c r="AI170" s="7"/>
      <c r="AJ170" s="7"/>
      <c r="AK170" s="7"/>
      <c r="AL170" s="7"/>
    </row>
    <row r="171" spans="1:40">
      <c r="A171" s="20"/>
      <c r="B171" s="22" t="s">
        <v>40</v>
      </c>
      <c r="C171" s="29" t="s">
        <v>39</v>
      </c>
      <c r="D171" s="10">
        <f t="shared" si="10"/>
        <v>0</v>
      </c>
      <c r="E171" s="10">
        <f t="shared" si="10"/>
        <v>0</v>
      </c>
      <c r="F171" s="10">
        <f t="shared" si="10"/>
        <v>0</v>
      </c>
      <c r="G171" s="10">
        <f t="shared" si="10"/>
        <v>0</v>
      </c>
      <c r="H171" s="10">
        <f t="shared" si="10"/>
        <v>0</v>
      </c>
      <c r="I171" s="10">
        <f t="shared" si="10"/>
        <v>0</v>
      </c>
      <c r="J171" s="10">
        <f t="shared" si="10"/>
        <v>0</v>
      </c>
      <c r="K171" s="10">
        <f t="shared" si="10"/>
        <v>0</v>
      </c>
      <c r="L171" s="10">
        <f t="shared" si="10"/>
        <v>0</v>
      </c>
      <c r="M171" s="10">
        <f t="shared" si="10"/>
        <v>0</v>
      </c>
      <c r="N171" s="10">
        <f t="shared" si="11"/>
        <v>0</v>
      </c>
      <c r="O171" s="10">
        <f t="shared" si="11"/>
        <v>0</v>
      </c>
      <c r="P171" s="10">
        <f t="shared" si="11"/>
        <v>0</v>
      </c>
      <c r="Q171" s="10">
        <f t="shared" si="11"/>
        <v>0</v>
      </c>
      <c r="R171" s="10">
        <f t="shared" si="11"/>
        <v>0</v>
      </c>
      <c r="S171" s="10">
        <f t="shared" si="11"/>
        <v>0</v>
      </c>
      <c r="T171" s="10">
        <f t="shared" si="11"/>
        <v>0</v>
      </c>
      <c r="U171" s="10">
        <f t="shared" si="11"/>
        <v>0</v>
      </c>
      <c r="V171" s="10">
        <f t="shared" si="11"/>
        <v>0</v>
      </c>
      <c r="W171" s="10">
        <f t="shared" si="11"/>
        <v>0</v>
      </c>
      <c r="X171" s="10">
        <f t="shared" si="12"/>
        <v>0</v>
      </c>
      <c r="Y171" s="10">
        <f t="shared" si="12"/>
        <v>0</v>
      </c>
      <c r="Z171" s="10">
        <f t="shared" si="12"/>
        <v>0</v>
      </c>
      <c r="AA171" s="10">
        <f t="shared" si="12"/>
        <v>0</v>
      </c>
      <c r="AB171" s="10">
        <f t="shared" si="12"/>
        <v>0</v>
      </c>
      <c r="AC171" s="10">
        <f t="shared" si="12"/>
        <v>0</v>
      </c>
      <c r="AD171" s="10">
        <f t="shared" si="12"/>
        <v>0</v>
      </c>
      <c r="AE171" s="10">
        <f t="shared" si="12"/>
        <v>0</v>
      </c>
      <c r="AF171" s="10">
        <f t="shared" si="12"/>
        <v>0</v>
      </c>
      <c r="AG171" s="10">
        <f t="shared" si="12"/>
        <v>0</v>
      </c>
      <c r="AH171" s="33">
        <f t="shared" si="12"/>
        <v>0</v>
      </c>
      <c r="AI171" s="7"/>
      <c r="AJ171" s="7"/>
      <c r="AK171" s="7"/>
      <c r="AL171" s="7"/>
    </row>
    <row r="172" spans="1:40">
      <c r="A172" s="20"/>
      <c r="B172" s="25" t="s">
        <v>41</v>
      </c>
      <c r="C172" s="34" t="s">
        <v>39</v>
      </c>
      <c r="D172" s="18">
        <f t="shared" si="10"/>
        <v>0</v>
      </c>
      <c r="E172" s="18">
        <f t="shared" si="10"/>
        <v>0</v>
      </c>
      <c r="F172" s="18">
        <f t="shared" si="10"/>
        <v>0</v>
      </c>
      <c r="G172" s="18">
        <f t="shared" si="10"/>
        <v>0</v>
      </c>
      <c r="H172" s="18">
        <f t="shared" si="10"/>
        <v>0</v>
      </c>
      <c r="I172" s="18">
        <f t="shared" si="10"/>
        <v>0</v>
      </c>
      <c r="J172" s="18">
        <f t="shared" si="10"/>
        <v>0</v>
      </c>
      <c r="K172" s="18">
        <f t="shared" si="10"/>
        <v>0</v>
      </c>
      <c r="L172" s="18">
        <f t="shared" si="10"/>
        <v>0</v>
      </c>
      <c r="M172" s="18">
        <f t="shared" si="10"/>
        <v>0</v>
      </c>
      <c r="N172" s="18">
        <f t="shared" si="11"/>
        <v>0</v>
      </c>
      <c r="O172" s="18">
        <f t="shared" si="11"/>
        <v>0</v>
      </c>
      <c r="P172" s="18">
        <f t="shared" si="11"/>
        <v>0</v>
      </c>
      <c r="Q172" s="18">
        <f t="shared" si="11"/>
        <v>0</v>
      </c>
      <c r="R172" s="18">
        <f t="shared" si="11"/>
        <v>0</v>
      </c>
      <c r="S172" s="18">
        <f t="shared" si="11"/>
        <v>0</v>
      </c>
      <c r="T172" s="18">
        <f t="shared" si="11"/>
        <v>0</v>
      </c>
      <c r="U172" s="18">
        <f t="shared" si="11"/>
        <v>0</v>
      </c>
      <c r="V172" s="18">
        <f t="shared" si="11"/>
        <v>0</v>
      </c>
      <c r="W172" s="18">
        <f t="shared" si="11"/>
        <v>0</v>
      </c>
      <c r="X172" s="18">
        <f t="shared" si="12"/>
        <v>0</v>
      </c>
      <c r="Y172" s="18">
        <f t="shared" si="12"/>
        <v>0</v>
      </c>
      <c r="Z172" s="18">
        <f t="shared" si="12"/>
        <v>0</v>
      </c>
      <c r="AA172" s="18">
        <f t="shared" si="12"/>
        <v>0</v>
      </c>
      <c r="AB172" s="18">
        <f t="shared" si="12"/>
        <v>0</v>
      </c>
      <c r="AC172" s="18">
        <f t="shared" si="12"/>
        <v>0</v>
      </c>
      <c r="AD172" s="18">
        <f t="shared" si="12"/>
        <v>0</v>
      </c>
      <c r="AE172" s="18">
        <f t="shared" si="12"/>
        <v>0</v>
      </c>
      <c r="AF172" s="18">
        <f t="shared" si="12"/>
        <v>0</v>
      </c>
      <c r="AG172" s="18">
        <f t="shared" si="12"/>
        <v>0</v>
      </c>
      <c r="AH172" s="35">
        <f t="shared" si="12"/>
        <v>0</v>
      </c>
    </row>
  </sheetData>
  <customSheetViews>
    <customSheetView guid="{44000AF6-2F70-438F-A228-738D1ACAC596}" showPageBreaks="1" zeroValues="0" printArea="1" hiddenRows="1" state="hidden">
      <selection activeCell="C28" sqref="C28"/>
      <pageMargins left="0" right="0" top="0.57999999999999996" bottom="0" header="0.31496062992125984" footer="0.27559055118110237"/>
      <printOptions horizontalCentered="1"/>
      <pageSetup paperSize="9" scale="86" orientation="landscape" r:id="rId1"/>
      <headerFooter alignWithMargins="0"/>
    </customSheetView>
    <customSheetView guid="{07E4F119-D40A-4771-B80D-03929F6F2FDC}" showPageBreaks="1" zeroValues="0" printArea="1" hiddenRows="1" state="hidden">
      <selection activeCell="C28" sqref="C28"/>
      <pageMargins left="0" right="0" top="0.57999999999999996" bottom="0" header="0.31496062992125984" footer="0.27559055118110237"/>
      <printOptions horizontalCentered="1"/>
      <pageSetup paperSize="9" scale="86" orientation="landscape" r:id="rId2"/>
      <headerFooter alignWithMargins="0"/>
    </customSheetView>
    <customSheetView guid="{19310C07-343B-4DAF-92D5-946EAA33A2FB}" zeroValues="0" state="hidden">
      <selection activeCell="C28" sqref="C28"/>
      <pageMargins left="0" right="0" top="0.57999999999999996" bottom="0" header="0.31496062992125984" footer="0.27559055118110237"/>
      <printOptions horizontalCentered="1"/>
      <pageSetup paperSize="9" scale="86" orientation="landscape" r:id="rId3"/>
      <headerFooter alignWithMargins="0"/>
    </customSheetView>
  </customSheetViews>
  <mergeCells count="22">
    <mergeCell ref="AM9:AN9"/>
    <mergeCell ref="AD164:AG164"/>
    <mergeCell ref="D163:J163"/>
    <mergeCell ref="D164:J164"/>
    <mergeCell ref="N164:R164"/>
    <mergeCell ref="U164:Z164"/>
    <mergeCell ref="U163:Z163"/>
    <mergeCell ref="AD163:AG163"/>
    <mergeCell ref="AK9:AL9"/>
    <mergeCell ref="D4:AA6"/>
    <mergeCell ref="D9:AH9"/>
    <mergeCell ref="AI9:AJ9"/>
    <mergeCell ref="A9:A10"/>
    <mergeCell ref="C9:C10"/>
    <mergeCell ref="B9:B10"/>
    <mergeCell ref="C4:C6"/>
    <mergeCell ref="AG1:AN1"/>
    <mergeCell ref="AG3:AN3"/>
    <mergeCell ref="AH5:AN5"/>
    <mergeCell ref="AG7:AN7"/>
    <mergeCell ref="AG2:AN2"/>
    <mergeCell ref="AG4:AN4"/>
  </mergeCells>
  <phoneticPr fontId="3" type="noConversion"/>
  <conditionalFormatting sqref="D165:AH165 U163:Z163 K163:M164 AA163:AC164 AG163:AI164 AF36:AF163 D11:M162 N12:N35 Q15:U15 U11:U14 S16:V16 W14:W16 U36:AC162 AD36:AD163 AE36:AE164 AG36:AH162 N36:R163 S17:W17 P15:P17 O14:O17 Q16:R17 P21:T21 O18:T20 Q22:U22 U18:U21 S23:V23 W18:W23 V18:V22 S24:W24 P22:P24 O21:O24 Q23:R24 N11:Q11 P28:T28 O25:T27 Q29:U29 U25:U28 S30:V30 W25:W30 V25:V29 S31:W31 P29:P31 O28:O31 Q30:R31 S36:T164 O32:AH35 R11:T13 O12:Q13 P14:T14 X14:Z31 AA11:AH31 V14:V15 V11:Z13">
    <cfRule type="cellIs" dxfId="2979" priority="1" stopIfTrue="1" operator="equal">
      <formula>"в"</formula>
    </cfRule>
    <cfRule type="cellIs" dxfId="2978" priority="2" stopIfTrue="1" operator="equal">
      <formula>"от"</formula>
    </cfRule>
  </conditionalFormatting>
  <conditionalFormatting sqref="AK11:AK165">
    <cfRule type="cellIs" dxfId="2977" priority="3" stopIfTrue="1" operator="greaterThan">
      <formula>0</formula>
    </cfRule>
    <cfRule type="cellIs" dxfId="2976" priority="4" stopIfTrue="1" operator="lessThanOrEqual">
      <formula>0</formula>
    </cfRule>
  </conditionalFormatting>
  <conditionalFormatting sqref="AL11:AL165">
    <cfRule type="cellIs" dxfId="2975" priority="5" stopIfTrue="1" operator="lessThan">
      <formula>0</formula>
    </cfRule>
    <cfRule type="cellIs" dxfId="2974" priority="6" stopIfTrue="1" operator="greaterThanOrEqual">
      <formula>0</formula>
    </cfRule>
  </conditionalFormatting>
  <printOptions horizontalCentered="1"/>
  <pageMargins left="0" right="0" top="0.57999999999999996" bottom="0" header="0.31496062992125984" footer="0.27559055118110237"/>
  <pageSetup paperSize="9" scale="86" orientation="landscape" r:id="rId4"/>
  <headerFooter alignWithMargins="0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7"/>
  <sheetViews>
    <sheetView showZeros="0" topLeftCell="A4" zoomScaleNormal="100" workbookViewId="0">
      <selection activeCell="E10" sqref="E10:AC22"/>
    </sheetView>
  </sheetViews>
  <sheetFormatPr defaultRowHeight="12.75"/>
  <cols>
    <col min="1" max="1" width="4.5703125" customWidth="1"/>
    <col min="2" max="2" width="8.140625" style="4" customWidth="1"/>
    <col min="3" max="3" width="5.140625" style="3" customWidth="1"/>
    <col min="4" max="4" width="40.28515625" customWidth="1"/>
    <col min="5" max="29" width="3.7109375" customWidth="1"/>
    <col min="30" max="30" width="4.140625" customWidth="1"/>
    <col min="31" max="35" width="3.7109375" customWidth="1"/>
    <col min="36" max="36" width="4.28515625" customWidth="1"/>
    <col min="37" max="37" width="5.28515625" customWidth="1"/>
    <col min="38" max="38" width="6.85546875" customWidth="1"/>
    <col min="39" max="39" width="12.140625" customWidth="1"/>
    <col min="40" max="40" width="12" customWidth="1"/>
  </cols>
  <sheetData>
    <row r="1" spans="1:40" ht="15.75">
      <c r="A1" s="68"/>
      <c r="B1" s="69"/>
      <c r="C1" s="69"/>
      <c r="D1" s="70"/>
      <c r="E1" s="68"/>
      <c r="F1" s="68"/>
      <c r="G1" s="68"/>
      <c r="H1" s="68"/>
      <c r="I1" s="68"/>
      <c r="J1" s="68"/>
      <c r="K1" s="68" t="s">
        <v>124</v>
      </c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402" t="s">
        <v>44</v>
      </c>
      <c r="AI1" s="402"/>
      <c r="AJ1" s="402"/>
      <c r="AK1" s="402"/>
      <c r="AL1" s="402"/>
      <c r="AM1" s="402"/>
      <c r="AN1" s="115"/>
    </row>
    <row r="2" spans="1:40" ht="31.5" customHeight="1">
      <c r="A2" s="68"/>
      <c r="B2" s="69"/>
      <c r="C2" s="69"/>
      <c r="D2" s="70"/>
      <c r="E2" s="68"/>
      <c r="F2" s="68"/>
      <c r="G2" s="72" t="s">
        <v>43</v>
      </c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403"/>
      <c r="AI2" s="403"/>
      <c r="AJ2" s="403"/>
      <c r="AK2" s="403"/>
      <c r="AL2" s="403"/>
      <c r="AM2" s="403"/>
      <c r="AN2" s="116"/>
    </row>
    <row r="3" spans="1:40">
      <c r="A3" s="68"/>
      <c r="B3" s="69"/>
      <c r="C3" s="69"/>
      <c r="D3" s="70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404" t="s">
        <v>47</v>
      </c>
      <c r="AI3" s="404"/>
      <c r="AJ3" s="404"/>
      <c r="AK3" s="404"/>
      <c r="AL3" s="404"/>
      <c r="AM3" s="404"/>
      <c r="AN3" s="117"/>
    </row>
    <row r="4" spans="1:40" ht="29.25" customHeight="1">
      <c r="A4" s="68"/>
      <c r="B4" s="69"/>
      <c r="C4" s="69"/>
      <c r="D4" s="411" t="s">
        <v>49</v>
      </c>
      <c r="E4" s="412" t="s">
        <v>111</v>
      </c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2"/>
      <c r="X4" s="412"/>
      <c r="Y4" s="412"/>
      <c r="Z4" s="412"/>
      <c r="AA4" s="412"/>
      <c r="AB4" s="412"/>
      <c r="AC4" s="68"/>
      <c r="AD4" s="68"/>
      <c r="AE4" s="68"/>
      <c r="AF4" s="68"/>
      <c r="AG4" s="68"/>
      <c r="AH4" s="405"/>
      <c r="AI4" s="405"/>
      <c r="AJ4" s="405"/>
      <c r="AK4" s="405"/>
      <c r="AL4" s="405"/>
      <c r="AM4" s="405"/>
      <c r="AN4" s="95"/>
    </row>
    <row r="5" spans="1:40" ht="12.75" customHeight="1">
      <c r="A5" s="68"/>
      <c r="B5" s="69"/>
      <c r="C5" s="69"/>
      <c r="D5" s="411"/>
      <c r="E5" s="412"/>
      <c r="F5" s="412"/>
      <c r="G5" s="412"/>
      <c r="H5" s="412"/>
      <c r="I5" s="412"/>
      <c r="J5" s="412"/>
      <c r="K5" s="412"/>
      <c r="L5" s="412"/>
      <c r="M5" s="412"/>
      <c r="N5" s="412"/>
      <c r="O5" s="412"/>
      <c r="P5" s="412"/>
      <c r="Q5" s="412"/>
      <c r="R5" s="412"/>
      <c r="S5" s="412"/>
      <c r="T5" s="412"/>
      <c r="U5" s="412"/>
      <c r="V5" s="412"/>
      <c r="W5" s="412"/>
      <c r="X5" s="412"/>
      <c r="Y5" s="412"/>
      <c r="Z5" s="412"/>
      <c r="AA5" s="412"/>
      <c r="AB5" s="412"/>
      <c r="AC5" s="68"/>
      <c r="AD5" s="68"/>
      <c r="AE5" s="68"/>
      <c r="AF5" s="68"/>
      <c r="AG5" s="68"/>
      <c r="AH5" s="68"/>
      <c r="AI5" s="404" t="s">
        <v>46</v>
      </c>
      <c r="AJ5" s="404"/>
      <c r="AK5" s="404"/>
      <c r="AL5" s="404"/>
      <c r="AM5" s="404"/>
      <c r="AN5" s="117"/>
    </row>
    <row r="6" spans="1:40" ht="12.75" customHeight="1">
      <c r="A6" s="68"/>
      <c r="B6" s="69"/>
      <c r="C6" s="69"/>
      <c r="D6" s="411"/>
      <c r="E6" s="413"/>
      <c r="F6" s="413"/>
      <c r="G6" s="413"/>
      <c r="H6" s="413"/>
      <c r="I6" s="413"/>
      <c r="J6" s="413"/>
      <c r="K6" s="413"/>
      <c r="L6" s="413"/>
      <c r="M6" s="413"/>
      <c r="N6" s="413"/>
      <c r="O6" s="413"/>
      <c r="P6" s="413"/>
      <c r="Q6" s="413"/>
      <c r="R6" s="413"/>
      <c r="S6" s="413"/>
      <c r="T6" s="413"/>
      <c r="U6" s="413"/>
      <c r="V6" s="413"/>
      <c r="W6" s="413"/>
      <c r="X6" s="413"/>
      <c r="Y6" s="413"/>
      <c r="Z6" s="413"/>
      <c r="AA6" s="413"/>
      <c r="AB6" s="413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74"/>
      <c r="AN6" s="74"/>
    </row>
    <row r="7" spans="1:40">
      <c r="A7" s="68"/>
      <c r="B7" s="69"/>
      <c r="C7" s="69"/>
      <c r="D7" s="73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68"/>
      <c r="AD7" s="68"/>
      <c r="AE7" s="68"/>
      <c r="AF7" s="68"/>
      <c r="AG7" s="68"/>
      <c r="AH7" s="419" t="s">
        <v>122</v>
      </c>
      <c r="AI7" s="419"/>
      <c r="AJ7" s="419"/>
      <c r="AK7" s="419"/>
      <c r="AL7" s="419"/>
      <c r="AM7" s="419"/>
      <c r="AN7" s="69"/>
    </row>
    <row r="8" spans="1:40" ht="21.75" customHeight="1">
      <c r="A8" s="68"/>
      <c r="B8" s="69"/>
      <c r="C8" s="69"/>
      <c r="D8" s="70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189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</row>
    <row r="9" spans="1:40" s="1" customFormat="1" ht="22.5" customHeight="1">
      <c r="A9" s="420" t="s">
        <v>0</v>
      </c>
      <c r="B9" s="422" t="s">
        <v>6</v>
      </c>
      <c r="C9" s="422" t="s">
        <v>70</v>
      </c>
      <c r="D9" s="423" t="s">
        <v>57</v>
      </c>
      <c r="E9" s="424" t="s">
        <v>112</v>
      </c>
      <c r="F9" s="424"/>
      <c r="G9" s="424"/>
      <c r="H9" s="424"/>
      <c r="I9" s="424"/>
      <c r="J9" s="424"/>
      <c r="K9" s="424"/>
      <c r="L9" s="424"/>
      <c r="M9" s="424"/>
      <c r="N9" s="424"/>
      <c r="O9" s="424"/>
      <c r="P9" s="424"/>
      <c r="Q9" s="424"/>
      <c r="R9" s="424"/>
      <c r="S9" s="424"/>
      <c r="T9" s="424"/>
      <c r="U9" s="424"/>
      <c r="V9" s="424"/>
      <c r="W9" s="424"/>
      <c r="X9" s="424"/>
      <c r="Y9" s="424"/>
      <c r="Z9" s="424"/>
      <c r="AA9" s="424"/>
      <c r="AB9" s="424"/>
      <c r="AC9" s="424"/>
      <c r="AD9" s="424"/>
      <c r="AE9" s="424"/>
      <c r="AF9" s="424"/>
      <c r="AG9" s="424"/>
      <c r="AH9" s="424"/>
      <c r="AI9" s="424"/>
      <c r="AJ9" s="408" t="s">
        <v>55</v>
      </c>
      <c r="AK9" s="409"/>
      <c r="AL9" s="118" t="s">
        <v>56</v>
      </c>
      <c r="AM9" s="414" t="s">
        <v>80</v>
      </c>
      <c r="AN9" s="415"/>
    </row>
    <row r="10" spans="1:40" s="2" customFormat="1" ht="23.25" thickBot="1">
      <c r="A10" s="421"/>
      <c r="B10" s="422"/>
      <c r="C10" s="422"/>
      <c r="D10" s="423"/>
      <c r="E10" s="119">
        <v>1</v>
      </c>
      <c r="F10" s="119">
        <v>2</v>
      </c>
      <c r="G10" s="135">
        <v>3</v>
      </c>
      <c r="H10" s="135">
        <v>4</v>
      </c>
      <c r="I10" s="135">
        <v>5</v>
      </c>
      <c r="J10" s="135">
        <v>6</v>
      </c>
      <c r="K10" s="135">
        <v>7</v>
      </c>
      <c r="L10" s="119">
        <v>8</v>
      </c>
      <c r="M10" s="119">
        <v>9</v>
      </c>
      <c r="N10" s="135">
        <v>10</v>
      </c>
      <c r="O10" s="135">
        <v>11</v>
      </c>
      <c r="P10" s="135">
        <v>12</v>
      </c>
      <c r="Q10" s="135">
        <v>13</v>
      </c>
      <c r="R10" s="135">
        <v>14</v>
      </c>
      <c r="S10" s="119">
        <v>15</v>
      </c>
      <c r="T10" s="119">
        <v>16</v>
      </c>
      <c r="U10" s="135">
        <v>17</v>
      </c>
      <c r="V10" s="135">
        <v>18</v>
      </c>
      <c r="W10" s="135">
        <v>19</v>
      </c>
      <c r="X10" s="135">
        <v>20</v>
      </c>
      <c r="Y10" s="135">
        <v>21</v>
      </c>
      <c r="Z10" s="119">
        <v>22</v>
      </c>
      <c r="AA10" s="119">
        <v>23</v>
      </c>
      <c r="AB10" s="135">
        <v>24</v>
      </c>
      <c r="AC10" s="135">
        <v>25</v>
      </c>
      <c r="AD10" s="135">
        <v>26</v>
      </c>
      <c r="AE10" s="135">
        <v>27</v>
      </c>
      <c r="AF10" s="135">
        <v>28</v>
      </c>
      <c r="AG10" s="119">
        <v>29</v>
      </c>
      <c r="AH10" s="119">
        <v>30</v>
      </c>
      <c r="AI10" s="78"/>
      <c r="AJ10" s="76" t="s">
        <v>31</v>
      </c>
      <c r="AK10" s="77" t="s">
        <v>30</v>
      </c>
      <c r="AL10" s="76" t="s">
        <v>31</v>
      </c>
      <c r="AM10" s="79" t="s">
        <v>35</v>
      </c>
      <c r="AN10" s="79" t="s">
        <v>36</v>
      </c>
    </row>
    <row r="11" spans="1:40" s="2" customFormat="1" ht="15.75" thickBot="1">
      <c r="A11" s="134">
        <v>1</v>
      </c>
      <c r="B11" s="168" t="s">
        <v>92</v>
      </c>
      <c r="C11" s="169" t="s">
        <v>93</v>
      </c>
      <c r="D11" s="170" t="s">
        <v>94</v>
      </c>
      <c r="E11" s="199" t="s">
        <v>1</v>
      </c>
      <c r="F11" s="199" t="s">
        <v>1</v>
      </c>
      <c r="G11" s="129" t="s">
        <v>2</v>
      </c>
      <c r="H11" s="129" t="s">
        <v>2</v>
      </c>
      <c r="I11" s="129" t="s">
        <v>126</v>
      </c>
      <c r="J11" s="129" t="s">
        <v>2</v>
      </c>
      <c r="K11" s="129" t="s">
        <v>2</v>
      </c>
      <c r="L11" s="199" t="s">
        <v>1</v>
      </c>
      <c r="M11" s="199" t="s">
        <v>1</v>
      </c>
      <c r="N11" s="129" t="s">
        <v>2</v>
      </c>
      <c r="O11" s="129" t="s">
        <v>2</v>
      </c>
      <c r="P11" s="135" t="s">
        <v>125</v>
      </c>
      <c r="Q11" s="135" t="s">
        <v>125</v>
      </c>
      <c r="R11" s="135" t="s">
        <v>125</v>
      </c>
      <c r="S11" s="199" t="s">
        <v>1</v>
      </c>
      <c r="T11" s="199" t="s">
        <v>1</v>
      </c>
      <c r="U11" s="135" t="s">
        <v>125</v>
      </c>
      <c r="V11" s="135" t="s">
        <v>125</v>
      </c>
      <c r="W11" s="135" t="s">
        <v>125</v>
      </c>
      <c r="X11" s="135" t="s">
        <v>125</v>
      </c>
      <c r="Y11" s="135" t="s">
        <v>125</v>
      </c>
      <c r="Z11" s="129" t="s">
        <v>2</v>
      </c>
      <c r="AA11" s="199" t="s">
        <v>1</v>
      </c>
      <c r="AB11" s="199" t="s">
        <v>1</v>
      </c>
      <c r="AC11" s="129" t="s">
        <v>2</v>
      </c>
      <c r="AD11" s="129" t="s">
        <v>2</v>
      </c>
      <c r="AE11" s="129" t="s">
        <v>2</v>
      </c>
      <c r="AF11" s="129" t="s">
        <v>2</v>
      </c>
      <c r="AG11" s="199" t="s">
        <v>1</v>
      </c>
      <c r="AH11" s="199" t="s">
        <v>1</v>
      </c>
      <c r="AI11" s="78"/>
      <c r="AJ11" s="205">
        <f t="shared" ref="AJ11:AJ21" si="0">COUNTIF(E11:AI11,$B$32)</f>
        <v>10</v>
      </c>
      <c r="AK11" s="83">
        <f>30-AJ11</f>
        <v>20</v>
      </c>
      <c r="AL11" s="207" t="e">
        <f>'Произв календарь'!$B$9-AJ11+#REF!</f>
        <v>#REF!</v>
      </c>
      <c r="AM11" s="79"/>
      <c r="AN11" s="79"/>
    </row>
    <row r="12" spans="1:40" s="2" customFormat="1" ht="15.75" thickBot="1">
      <c r="A12" s="134">
        <v>2</v>
      </c>
      <c r="B12" s="171">
        <v>8928</v>
      </c>
      <c r="C12" s="172" t="s">
        <v>95</v>
      </c>
      <c r="D12" s="173" t="s">
        <v>96</v>
      </c>
      <c r="E12" s="199" t="s">
        <v>1</v>
      </c>
      <c r="F12" s="199" t="s">
        <v>1</v>
      </c>
      <c r="G12" s="202" t="s">
        <v>110</v>
      </c>
      <c r="H12" s="202" t="s">
        <v>110</v>
      </c>
      <c r="I12" s="202" t="s">
        <v>110</v>
      </c>
      <c r="J12" s="202" t="s">
        <v>110</v>
      </c>
      <c r="K12" s="202" t="s">
        <v>110</v>
      </c>
      <c r="L12" s="199" t="s">
        <v>1</v>
      </c>
      <c r="M12" s="199" t="s">
        <v>1</v>
      </c>
      <c r="N12" s="202" t="s">
        <v>110</v>
      </c>
      <c r="O12" s="202" t="s">
        <v>110</v>
      </c>
      <c r="P12" s="202" t="s">
        <v>110</v>
      </c>
      <c r="Q12" s="202" t="s">
        <v>110</v>
      </c>
      <c r="R12" s="202" t="s">
        <v>110</v>
      </c>
      <c r="S12" s="199" t="s">
        <v>1</v>
      </c>
      <c r="T12" s="199" t="s">
        <v>1</v>
      </c>
      <c r="U12" s="129" t="s">
        <v>2</v>
      </c>
      <c r="V12" s="129" t="s">
        <v>107</v>
      </c>
      <c r="W12" s="129" t="s">
        <v>2</v>
      </c>
      <c r="X12" s="129" t="s">
        <v>2</v>
      </c>
      <c r="Y12" s="199" t="s">
        <v>1</v>
      </c>
      <c r="Z12" s="129" t="s">
        <v>2</v>
      </c>
      <c r="AA12" s="129" t="s">
        <v>109</v>
      </c>
      <c r="AB12" s="129" t="s">
        <v>2</v>
      </c>
      <c r="AC12" s="129" t="s">
        <v>2</v>
      </c>
      <c r="AD12" s="129" t="s">
        <v>107</v>
      </c>
      <c r="AE12" s="199" t="s">
        <v>1</v>
      </c>
      <c r="AF12" s="199" t="s">
        <v>1</v>
      </c>
      <c r="AG12" s="129" t="s">
        <v>2</v>
      </c>
      <c r="AH12" s="129" t="s">
        <v>2</v>
      </c>
      <c r="AI12" s="78"/>
      <c r="AJ12" s="205">
        <f t="shared" si="0"/>
        <v>9</v>
      </c>
      <c r="AK12" s="83">
        <f t="shared" ref="AK12:AK21" si="1">30-AJ12</f>
        <v>21</v>
      </c>
      <c r="AL12" s="207" t="e">
        <f>'Произв календарь'!$B$9-AJ12+#REF!</f>
        <v>#REF!</v>
      </c>
      <c r="AM12" s="79"/>
      <c r="AN12" s="79"/>
    </row>
    <row r="13" spans="1:40" s="2" customFormat="1" ht="15.75" thickBot="1">
      <c r="A13" s="134">
        <v>3</v>
      </c>
      <c r="B13" s="174">
        <v>11439</v>
      </c>
      <c r="C13" s="172" t="s">
        <v>95</v>
      </c>
      <c r="D13" s="175" t="s">
        <v>97</v>
      </c>
      <c r="E13" s="199" t="s">
        <v>1</v>
      </c>
      <c r="F13" s="199" t="s">
        <v>1</v>
      </c>
      <c r="G13" s="129" t="s">
        <v>2</v>
      </c>
      <c r="H13" s="129" t="s">
        <v>2</v>
      </c>
      <c r="I13" s="129" t="s">
        <v>2</v>
      </c>
      <c r="J13" s="129" t="s">
        <v>2</v>
      </c>
      <c r="K13" s="129" t="s">
        <v>2</v>
      </c>
      <c r="L13" s="199" t="s">
        <v>1</v>
      </c>
      <c r="M13" s="199" t="s">
        <v>1</v>
      </c>
      <c r="N13" s="188" t="s">
        <v>3</v>
      </c>
      <c r="O13" s="188" t="s">
        <v>3</v>
      </c>
      <c r="P13" s="188" t="s">
        <v>3</v>
      </c>
      <c r="Q13" s="188" t="s">
        <v>3</v>
      </c>
      <c r="R13" s="188" t="s">
        <v>3</v>
      </c>
      <c r="S13" s="199" t="s">
        <v>1</v>
      </c>
      <c r="T13" s="199" t="s">
        <v>1</v>
      </c>
      <c r="U13" s="202" t="s">
        <v>110</v>
      </c>
      <c r="V13" s="202" t="s">
        <v>110</v>
      </c>
      <c r="W13" s="202" t="s">
        <v>110</v>
      </c>
      <c r="X13" s="202" t="s">
        <v>110</v>
      </c>
      <c r="Y13" s="202" t="s">
        <v>110</v>
      </c>
      <c r="Z13" s="199" t="s">
        <v>1</v>
      </c>
      <c r="AA13" s="199" t="s">
        <v>1</v>
      </c>
      <c r="AB13" s="202" t="s">
        <v>110</v>
      </c>
      <c r="AC13" s="202" t="s">
        <v>110</v>
      </c>
      <c r="AD13" s="202" t="s">
        <v>110</v>
      </c>
      <c r="AE13" s="202" t="s">
        <v>110</v>
      </c>
      <c r="AF13" s="202" t="s">
        <v>110</v>
      </c>
      <c r="AG13" s="199" t="s">
        <v>1</v>
      </c>
      <c r="AH13" s="199" t="s">
        <v>1</v>
      </c>
      <c r="AI13" s="78"/>
      <c r="AJ13" s="205">
        <f t="shared" si="0"/>
        <v>10</v>
      </c>
      <c r="AK13" s="83">
        <f t="shared" si="1"/>
        <v>20</v>
      </c>
      <c r="AL13" s="207" t="e">
        <f>'Произв календарь'!$B$9-AJ13+#REF!</f>
        <v>#REF!</v>
      </c>
      <c r="AM13" s="79"/>
      <c r="AN13" s="79"/>
    </row>
    <row r="14" spans="1:40" s="2" customFormat="1" ht="15.75" thickBot="1">
      <c r="A14" s="134">
        <v>4</v>
      </c>
      <c r="B14" s="176">
        <v>5810</v>
      </c>
      <c r="C14" s="177" t="s">
        <v>98</v>
      </c>
      <c r="D14" s="178" t="s">
        <v>99</v>
      </c>
      <c r="E14" s="199" t="s">
        <v>1</v>
      </c>
      <c r="F14" s="192" t="s">
        <v>68</v>
      </c>
      <c r="G14" s="192" t="s">
        <v>68</v>
      </c>
      <c r="H14" s="195" t="s">
        <v>69</v>
      </c>
      <c r="I14" s="199" t="s">
        <v>1</v>
      </c>
      <c r="J14" s="199" t="s">
        <v>1</v>
      </c>
      <c r="K14" s="129" t="s">
        <v>2</v>
      </c>
      <c r="L14" s="192" t="s">
        <v>68</v>
      </c>
      <c r="M14" s="129" t="s">
        <v>2</v>
      </c>
      <c r="N14" s="199" t="s">
        <v>1</v>
      </c>
      <c r="O14" s="192" t="s">
        <v>68</v>
      </c>
      <c r="P14" s="195" t="s">
        <v>69</v>
      </c>
      <c r="Q14" s="199" t="s">
        <v>1</v>
      </c>
      <c r="R14" s="199" t="s">
        <v>1</v>
      </c>
      <c r="S14" s="192" t="s">
        <v>68</v>
      </c>
      <c r="T14" s="195" t="s">
        <v>69</v>
      </c>
      <c r="U14" s="199" t="s">
        <v>1</v>
      </c>
      <c r="V14" s="192" t="s">
        <v>68</v>
      </c>
      <c r="W14" s="192" t="s">
        <v>68</v>
      </c>
      <c r="X14" s="195" t="s">
        <v>69</v>
      </c>
      <c r="Y14" s="199" t="s">
        <v>1</v>
      </c>
      <c r="Z14" s="199" t="s">
        <v>1</v>
      </c>
      <c r="AA14" s="199" t="s">
        <v>1</v>
      </c>
      <c r="AB14" s="195" t="s">
        <v>69</v>
      </c>
      <c r="AC14" s="129" t="s">
        <v>2</v>
      </c>
      <c r="AD14" s="199" t="s">
        <v>1</v>
      </c>
      <c r="AE14" s="129" t="s">
        <v>2</v>
      </c>
      <c r="AF14" s="195" t="s">
        <v>69</v>
      </c>
      <c r="AG14" s="195" t="s">
        <v>69</v>
      </c>
      <c r="AH14" s="199" t="s">
        <v>1</v>
      </c>
      <c r="AI14" s="78"/>
      <c r="AJ14" s="205">
        <f t="shared" si="0"/>
        <v>12</v>
      </c>
      <c r="AK14" s="83">
        <f t="shared" si="1"/>
        <v>18</v>
      </c>
      <c r="AL14" s="207" t="e">
        <f>'Произв календарь'!$B$9-AJ14+#REF!</f>
        <v>#REF!</v>
      </c>
      <c r="AM14" s="79"/>
      <c r="AN14" s="79"/>
    </row>
    <row r="15" spans="1:40" s="2" customFormat="1" ht="15.75" thickBot="1">
      <c r="A15" s="134">
        <v>5</v>
      </c>
      <c r="B15" s="179" t="s">
        <v>100</v>
      </c>
      <c r="C15" s="177" t="s">
        <v>98</v>
      </c>
      <c r="D15" s="180" t="s">
        <v>101</v>
      </c>
      <c r="E15" s="129" t="s">
        <v>2</v>
      </c>
      <c r="F15" s="199" t="s">
        <v>1</v>
      </c>
      <c r="G15" s="129" t="s">
        <v>2</v>
      </c>
      <c r="H15" s="129" t="s">
        <v>2</v>
      </c>
      <c r="I15" s="129" t="s">
        <v>2</v>
      </c>
      <c r="J15" s="129" t="s">
        <v>2</v>
      </c>
      <c r="K15" s="129" t="s">
        <v>2</v>
      </c>
      <c r="L15" s="199" t="s">
        <v>1</v>
      </c>
      <c r="M15" s="129" t="s">
        <v>2</v>
      </c>
      <c r="N15" s="129" t="s">
        <v>2</v>
      </c>
      <c r="O15" s="129" t="s">
        <v>2</v>
      </c>
      <c r="P15" s="129" t="s">
        <v>2</v>
      </c>
      <c r="Q15" s="199" t="s">
        <v>1</v>
      </c>
      <c r="R15" s="129" t="s">
        <v>2</v>
      </c>
      <c r="S15" s="129" t="s">
        <v>2</v>
      </c>
      <c r="T15" s="199" t="s">
        <v>1</v>
      </c>
      <c r="U15" s="129" t="s">
        <v>2</v>
      </c>
      <c r="V15" s="129" t="s">
        <v>2</v>
      </c>
      <c r="W15" s="129" t="s">
        <v>2</v>
      </c>
      <c r="X15" s="129" t="s">
        <v>2</v>
      </c>
      <c r="Y15" s="129" t="s">
        <v>2</v>
      </c>
      <c r="Z15" s="199" t="s">
        <v>1</v>
      </c>
      <c r="AA15" s="199" t="s">
        <v>1</v>
      </c>
      <c r="AB15" s="129" t="s">
        <v>2</v>
      </c>
      <c r="AC15" s="129" t="s">
        <v>2</v>
      </c>
      <c r="AD15" s="129" t="s">
        <v>2</v>
      </c>
      <c r="AE15" s="129" t="s">
        <v>2</v>
      </c>
      <c r="AF15" s="129" t="s">
        <v>2</v>
      </c>
      <c r="AG15" s="199" t="s">
        <v>1</v>
      </c>
      <c r="AH15" s="199" t="s">
        <v>1</v>
      </c>
      <c r="AI15" s="78"/>
      <c r="AJ15" s="205">
        <f t="shared" si="0"/>
        <v>8</v>
      </c>
      <c r="AK15" s="83">
        <f t="shared" si="1"/>
        <v>22</v>
      </c>
      <c r="AL15" s="207" t="e">
        <f>'Произв календарь'!$B$9-AJ15+#REF!</f>
        <v>#REF!</v>
      </c>
      <c r="AM15" s="79"/>
      <c r="AN15" s="79"/>
    </row>
    <row r="16" spans="1:40" s="2" customFormat="1" ht="15.75" thickBot="1">
      <c r="A16" s="134">
        <v>6</v>
      </c>
      <c r="B16" s="181">
        <v>3283</v>
      </c>
      <c r="C16" s="177" t="s">
        <v>98</v>
      </c>
      <c r="D16" s="180" t="s">
        <v>102</v>
      </c>
      <c r="E16" s="129" t="s">
        <v>2</v>
      </c>
      <c r="F16" s="199" t="s">
        <v>1</v>
      </c>
      <c r="G16" s="199" t="s">
        <v>1</v>
      </c>
      <c r="H16" s="129" t="s">
        <v>2</v>
      </c>
      <c r="I16" s="129" t="s">
        <v>2</v>
      </c>
      <c r="J16" s="129" t="s">
        <v>2</v>
      </c>
      <c r="K16" s="129" t="s">
        <v>2</v>
      </c>
      <c r="L16" s="129" t="s">
        <v>2</v>
      </c>
      <c r="M16" s="199" t="s">
        <v>1</v>
      </c>
      <c r="N16" s="199" t="s">
        <v>1</v>
      </c>
      <c r="O16" s="129" t="s">
        <v>2</v>
      </c>
      <c r="P16" s="129" t="s">
        <v>2</v>
      </c>
      <c r="Q16" s="129" t="s">
        <v>2</v>
      </c>
      <c r="R16" s="129" t="s">
        <v>2</v>
      </c>
      <c r="S16" s="129" t="s">
        <v>2</v>
      </c>
      <c r="T16" s="199" t="s">
        <v>1</v>
      </c>
      <c r="U16" s="199" t="s">
        <v>1</v>
      </c>
      <c r="V16" s="129" t="s">
        <v>2</v>
      </c>
      <c r="W16" s="129" t="s">
        <v>2</v>
      </c>
      <c r="X16" s="129" t="s">
        <v>2</v>
      </c>
      <c r="Y16" s="129" t="s">
        <v>2</v>
      </c>
      <c r="Z16" s="129" t="s">
        <v>2</v>
      </c>
      <c r="AA16" s="199" t="s">
        <v>1</v>
      </c>
      <c r="AB16" s="199" t="s">
        <v>1</v>
      </c>
      <c r="AC16" s="195" t="s">
        <v>69</v>
      </c>
      <c r="AD16" s="129" t="s">
        <v>2</v>
      </c>
      <c r="AE16" s="129" t="s">
        <v>2</v>
      </c>
      <c r="AF16" s="129" t="s">
        <v>2</v>
      </c>
      <c r="AG16" s="129" t="s">
        <v>2</v>
      </c>
      <c r="AH16" s="199" t="s">
        <v>1</v>
      </c>
      <c r="AI16" s="199"/>
      <c r="AJ16" s="205">
        <f t="shared" si="0"/>
        <v>9</v>
      </c>
      <c r="AK16" s="83">
        <f t="shared" si="1"/>
        <v>21</v>
      </c>
      <c r="AL16" s="207" t="e">
        <f>'Произв календарь'!$B$9-AJ16+#REF!</f>
        <v>#REF!</v>
      </c>
      <c r="AM16" s="79"/>
      <c r="AN16" s="79"/>
    </row>
    <row r="17" spans="1:40" s="2" customFormat="1" ht="15.75" thickBot="1">
      <c r="A17" s="134">
        <v>7</v>
      </c>
      <c r="B17" s="182">
        <v>41647</v>
      </c>
      <c r="C17" s="183" t="s">
        <v>98</v>
      </c>
      <c r="D17" s="180" t="s">
        <v>103</v>
      </c>
      <c r="E17" s="199" t="s">
        <v>1</v>
      </c>
      <c r="F17" s="129" t="s">
        <v>2</v>
      </c>
      <c r="G17" s="129" t="s">
        <v>2</v>
      </c>
      <c r="H17" s="199" t="s">
        <v>1</v>
      </c>
      <c r="I17" s="199" t="s">
        <v>1</v>
      </c>
      <c r="J17" s="129" t="s">
        <v>2</v>
      </c>
      <c r="K17" s="195" t="s">
        <v>69</v>
      </c>
      <c r="L17" s="195" t="s">
        <v>69</v>
      </c>
      <c r="M17" s="199" t="s">
        <v>1</v>
      </c>
      <c r="N17" s="129" t="s">
        <v>2</v>
      </c>
      <c r="O17" s="129" t="s">
        <v>2</v>
      </c>
      <c r="P17" s="199" t="s">
        <v>1</v>
      </c>
      <c r="Q17" s="199" t="s">
        <v>1</v>
      </c>
      <c r="R17" s="199" t="s">
        <v>1</v>
      </c>
      <c r="S17" s="199" t="s">
        <v>1</v>
      </c>
      <c r="T17" s="199" t="s">
        <v>1</v>
      </c>
      <c r="U17" s="199" t="s">
        <v>110</v>
      </c>
      <c r="V17" s="199" t="s">
        <v>110</v>
      </c>
      <c r="W17" s="199" t="s">
        <v>110</v>
      </c>
      <c r="X17" s="199" t="s">
        <v>110</v>
      </c>
      <c r="Y17" s="199" t="s">
        <v>110</v>
      </c>
      <c r="Z17" s="199" t="s">
        <v>1</v>
      </c>
      <c r="AA17" s="129" t="s">
        <v>2</v>
      </c>
      <c r="AB17" s="129" t="s">
        <v>2</v>
      </c>
      <c r="AC17" s="129" t="s">
        <v>2</v>
      </c>
      <c r="AD17" s="199" t="s">
        <v>1</v>
      </c>
      <c r="AE17" s="192" t="s">
        <v>68</v>
      </c>
      <c r="AF17" s="192" t="s">
        <v>68</v>
      </c>
      <c r="AG17" s="199" t="s">
        <v>1</v>
      </c>
      <c r="AH17" s="129" t="s">
        <v>2</v>
      </c>
      <c r="AI17" s="78"/>
      <c r="AJ17" s="205">
        <f t="shared" si="0"/>
        <v>12</v>
      </c>
      <c r="AK17" s="83">
        <f t="shared" si="1"/>
        <v>18</v>
      </c>
      <c r="AL17" s="207" t="e">
        <f>'Произв календарь'!$B$9-AJ17+#REF!</f>
        <v>#REF!</v>
      </c>
      <c r="AM17" s="79"/>
      <c r="AN17" s="79"/>
    </row>
    <row r="18" spans="1:40" s="2" customFormat="1" ht="15.75" thickBot="1">
      <c r="A18" s="134"/>
      <c r="B18" s="203"/>
      <c r="C18" s="183" t="s">
        <v>98</v>
      </c>
      <c r="D18" s="204" t="s">
        <v>120</v>
      </c>
      <c r="E18" s="129" t="s">
        <v>2</v>
      </c>
      <c r="F18" s="129" t="s">
        <v>2</v>
      </c>
      <c r="G18" s="129" t="s">
        <v>2</v>
      </c>
      <c r="H18" s="199" t="s">
        <v>1</v>
      </c>
      <c r="I18" s="199" t="s">
        <v>1</v>
      </c>
      <c r="J18" s="129" t="s">
        <v>2</v>
      </c>
      <c r="K18" s="129" t="s">
        <v>2</v>
      </c>
      <c r="L18" s="199" t="s">
        <v>1</v>
      </c>
      <c r="M18" s="129" t="s">
        <v>2</v>
      </c>
      <c r="N18" s="129" t="s">
        <v>2</v>
      </c>
      <c r="O18" s="129" t="s">
        <v>2</v>
      </c>
      <c r="P18" s="199" t="s">
        <v>1</v>
      </c>
      <c r="Q18" s="129" t="s">
        <v>2</v>
      </c>
      <c r="R18" s="129" t="s">
        <v>2</v>
      </c>
      <c r="S18" s="129" t="s">
        <v>2</v>
      </c>
      <c r="T18" s="129" t="s">
        <v>2</v>
      </c>
      <c r="U18" s="199" t="s">
        <v>1</v>
      </c>
      <c r="V18" s="199" t="s">
        <v>1</v>
      </c>
      <c r="W18" s="129" t="s">
        <v>2</v>
      </c>
      <c r="X18" s="129" t="s">
        <v>2</v>
      </c>
      <c r="Y18" s="199" t="s">
        <v>1</v>
      </c>
      <c r="Z18" s="129" t="s">
        <v>2</v>
      </c>
      <c r="AA18" s="129" t="s">
        <v>2</v>
      </c>
      <c r="AB18" s="199" t="s">
        <v>1</v>
      </c>
      <c r="AC18" s="199" t="s">
        <v>1</v>
      </c>
      <c r="AD18" s="129" t="s">
        <v>2</v>
      </c>
      <c r="AE18" s="199" t="s">
        <v>1</v>
      </c>
      <c r="AF18" s="129" t="s">
        <v>2</v>
      </c>
      <c r="AG18" s="129" t="s">
        <v>2</v>
      </c>
      <c r="AH18" s="199" t="s">
        <v>1</v>
      </c>
      <c r="AI18" s="78"/>
      <c r="AJ18" s="205">
        <f t="shared" si="0"/>
        <v>11</v>
      </c>
      <c r="AK18" s="83">
        <f t="shared" si="1"/>
        <v>19</v>
      </c>
      <c r="AL18" s="207" t="e">
        <f>'Произв календарь'!$B$9-AJ18+#REF!</f>
        <v>#REF!</v>
      </c>
      <c r="AM18" s="79"/>
      <c r="AN18" s="79"/>
    </row>
    <row r="19" spans="1:40" s="2" customFormat="1" ht="15.75" thickBot="1">
      <c r="A19" s="134">
        <v>8</v>
      </c>
      <c r="B19" s="181">
        <v>5381</v>
      </c>
      <c r="C19" s="177" t="s">
        <v>98</v>
      </c>
      <c r="D19" s="184" t="s">
        <v>104</v>
      </c>
      <c r="E19" s="199" t="s">
        <v>1</v>
      </c>
      <c r="F19" s="200" t="s">
        <v>123</v>
      </c>
      <c r="G19" s="200" t="s">
        <v>123</v>
      </c>
      <c r="H19" s="199" t="s">
        <v>1</v>
      </c>
      <c r="I19" s="199" t="s">
        <v>1</v>
      </c>
      <c r="J19" s="194" t="s">
        <v>3</v>
      </c>
      <c r="K19" s="129" t="s">
        <v>2</v>
      </c>
      <c r="L19" s="199" t="s">
        <v>1</v>
      </c>
      <c r="M19" s="199" t="s">
        <v>1</v>
      </c>
      <c r="N19" s="194" t="s">
        <v>3</v>
      </c>
      <c r="O19" s="195" t="s">
        <v>69</v>
      </c>
      <c r="P19" s="199" t="s">
        <v>1</v>
      </c>
      <c r="Q19" s="199" t="s">
        <v>1</v>
      </c>
      <c r="R19" s="194" t="s">
        <v>3</v>
      </c>
      <c r="S19" s="195" t="s">
        <v>69</v>
      </c>
      <c r="T19" s="199" t="s">
        <v>1</v>
      </c>
      <c r="U19" s="194" t="s">
        <v>3</v>
      </c>
      <c r="V19" s="195" t="s">
        <v>69</v>
      </c>
      <c r="W19" s="195" t="s">
        <v>69</v>
      </c>
      <c r="X19" s="199" t="s">
        <v>1</v>
      </c>
      <c r="Y19" s="194" t="s">
        <v>3</v>
      </c>
      <c r="Z19" s="194" t="s">
        <v>3</v>
      </c>
      <c r="AA19" s="195" t="s">
        <v>69</v>
      </c>
      <c r="AB19" s="199" t="s">
        <v>1</v>
      </c>
      <c r="AC19" s="194" t="s">
        <v>3</v>
      </c>
      <c r="AD19" s="194" t="s">
        <v>3</v>
      </c>
      <c r="AE19" s="195" t="s">
        <v>69</v>
      </c>
      <c r="AF19" s="199" t="s">
        <v>1</v>
      </c>
      <c r="AG19" s="199" t="s">
        <v>1</v>
      </c>
      <c r="AH19" s="194" t="s">
        <v>3</v>
      </c>
      <c r="AI19" s="78"/>
      <c r="AJ19" s="205">
        <f t="shared" si="0"/>
        <v>12</v>
      </c>
      <c r="AK19" s="83">
        <f t="shared" si="1"/>
        <v>18</v>
      </c>
      <c r="AL19" s="207"/>
      <c r="AM19" s="79"/>
      <c r="AN19" s="79"/>
    </row>
    <row r="20" spans="1:40" s="2" customFormat="1" ht="15.75" thickBot="1">
      <c r="A20" s="134">
        <v>9</v>
      </c>
      <c r="B20" s="181">
        <v>18739</v>
      </c>
      <c r="C20" s="177" t="s">
        <v>98</v>
      </c>
      <c r="D20" s="185" t="s">
        <v>105</v>
      </c>
      <c r="E20" s="194" t="s">
        <v>3</v>
      </c>
      <c r="F20" s="195" t="s">
        <v>69</v>
      </c>
      <c r="G20" s="195" t="s">
        <v>69</v>
      </c>
      <c r="H20" s="199" t="s">
        <v>1</v>
      </c>
      <c r="I20" s="194" t="s">
        <v>3</v>
      </c>
      <c r="J20" s="195" t="s">
        <v>69</v>
      </c>
      <c r="K20" s="199" t="s">
        <v>1</v>
      </c>
      <c r="L20" s="199" t="s">
        <v>1</v>
      </c>
      <c r="M20" s="194" t="s">
        <v>3</v>
      </c>
      <c r="N20" s="195" t="s">
        <v>69</v>
      </c>
      <c r="O20" s="199" t="s">
        <v>1</v>
      </c>
      <c r="P20" s="199" t="s">
        <v>1</v>
      </c>
      <c r="Q20" s="194" t="s">
        <v>3</v>
      </c>
      <c r="R20" s="195" t="s">
        <v>69</v>
      </c>
      <c r="S20" s="199" t="s">
        <v>1</v>
      </c>
      <c r="T20" s="199" t="s">
        <v>1</v>
      </c>
      <c r="U20" s="199" t="s">
        <v>1</v>
      </c>
      <c r="V20" s="199" t="s">
        <v>1</v>
      </c>
      <c r="W20" s="199" t="s">
        <v>1</v>
      </c>
      <c r="X20" s="199" t="s">
        <v>1</v>
      </c>
      <c r="Y20" s="199" t="s">
        <v>1</v>
      </c>
      <c r="Z20" s="195" t="s">
        <v>69</v>
      </c>
      <c r="AA20" s="199" t="s">
        <v>1</v>
      </c>
      <c r="AB20" s="199" t="s">
        <v>1</v>
      </c>
      <c r="AC20" s="195" t="s">
        <v>69</v>
      </c>
      <c r="AD20" s="195" t="s">
        <v>69</v>
      </c>
      <c r="AE20" s="195" t="s">
        <v>69</v>
      </c>
      <c r="AF20" s="195" t="s">
        <v>69</v>
      </c>
      <c r="AG20" s="199" t="s">
        <v>1</v>
      </c>
      <c r="AH20" s="199" t="s">
        <v>1</v>
      </c>
      <c r="AI20" s="78"/>
      <c r="AJ20" s="205">
        <f t="shared" si="0"/>
        <v>16</v>
      </c>
      <c r="AK20" s="83">
        <f t="shared" si="1"/>
        <v>14</v>
      </c>
      <c r="AL20" s="207"/>
      <c r="AM20" s="79"/>
      <c r="AN20" s="79"/>
    </row>
    <row r="21" spans="1:40" s="2" customFormat="1" ht="15.75" thickBot="1">
      <c r="A21" s="134">
        <v>10</v>
      </c>
      <c r="B21" s="186">
        <v>32359</v>
      </c>
      <c r="C21" s="177" t="s">
        <v>98</v>
      </c>
      <c r="D21" s="187" t="s">
        <v>106</v>
      </c>
      <c r="E21" s="195" t="s">
        <v>69</v>
      </c>
      <c r="F21" s="199" t="s">
        <v>1</v>
      </c>
      <c r="G21" s="199" t="s">
        <v>1</v>
      </c>
      <c r="H21" s="194" t="s">
        <v>3</v>
      </c>
      <c r="I21" s="195" t="s">
        <v>69</v>
      </c>
      <c r="J21" s="199" t="s">
        <v>1</v>
      </c>
      <c r="K21" s="199" t="s">
        <v>1</v>
      </c>
      <c r="L21" s="129" t="s">
        <v>2</v>
      </c>
      <c r="M21" s="195" t="s">
        <v>69</v>
      </c>
      <c r="N21" s="199" t="s">
        <v>1</v>
      </c>
      <c r="O21" s="199" t="s">
        <v>1</v>
      </c>
      <c r="P21" s="194" t="s">
        <v>3</v>
      </c>
      <c r="Q21" s="195" t="s">
        <v>69</v>
      </c>
      <c r="R21" s="199" t="s">
        <v>1</v>
      </c>
      <c r="S21" s="199" t="s">
        <v>1</v>
      </c>
      <c r="T21" s="194" t="s">
        <v>3</v>
      </c>
      <c r="U21" s="195" t="s">
        <v>69</v>
      </c>
      <c r="V21" s="199" t="s">
        <v>1</v>
      </c>
      <c r="W21" s="199" t="s">
        <v>1</v>
      </c>
      <c r="X21" s="194" t="s">
        <v>3</v>
      </c>
      <c r="Y21" s="195" t="s">
        <v>69</v>
      </c>
      <c r="Z21" s="199" t="s">
        <v>1</v>
      </c>
      <c r="AA21" s="199" t="s">
        <v>1</v>
      </c>
      <c r="AB21" s="194" t="s">
        <v>3</v>
      </c>
      <c r="AC21" s="202" t="s">
        <v>110</v>
      </c>
      <c r="AD21" s="202" t="s">
        <v>110</v>
      </c>
      <c r="AE21" s="202" t="s">
        <v>110</v>
      </c>
      <c r="AF21" s="202" t="s">
        <v>110</v>
      </c>
      <c r="AG21" s="202" t="s">
        <v>110</v>
      </c>
      <c r="AH21" s="199" t="s">
        <v>1</v>
      </c>
      <c r="AI21" s="78"/>
      <c r="AJ21" s="205">
        <f t="shared" si="0"/>
        <v>13</v>
      </c>
      <c r="AK21" s="83">
        <f t="shared" si="1"/>
        <v>17</v>
      </c>
      <c r="AL21" s="207"/>
      <c r="AM21" s="79"/>
      <c r="AN21" s="79"/>
    </row>
    <row r="22" spans="1:40" s="20" customFormat="1" ht="27" customHeight="1">
      <c r="A22" s="61"/>
      <c r="B22" s="69"/>
      <c r="C22" s="69"/>
      <c r="D22" s="95" t="s">
        <v>50</v>
      </c>
      <c r="E22" s="410"/>
      <c r="F22" s="410"/>
      <c r="G22" s="410"/>
      <c r="H22" s="410"/>
      <c r="I22" s="410"/>
      <c r="J22" s="410"/>
      <c r="K22" s="410"/>
      <c r="L22" s="139"/>
      <c r="M22" s="139"/>
      <c r="N22" s="139"/>
      <c r="O22" s="140"/>
      <c r="P22" s="140"/>
      <c r="Q22" s="140"/>
      <c r="R22" s="140"/>
      <c r="S22" s="140"/>
      <c r="T22" s="139"/>
      <c r="U22" s="139"/>
      <c r="V22" s="418"/>
      <c r="W22" s="418"/>
      <c r="X22" s="418"/>
      <c r="Y22" s="418"/>
      <c r="Z22" s="418"/>
      <c r="AA22" s="418"/>
      <c r="AB22" s="141"/>
      <c r="AC22" s="141"/>
      <c r="AD22" s="141"/>
      <c r="AE22" s="416"/>
      <c r="AF22" s="417"/>
      <c r="AG22" s="417"/>
      <c r="AH22" s="417"/>
      <c r="AI22" s="78"/>
      <c r="AJ22" s="63"/>
      <c r="AK22" s="93"/>
      <c r="AL22" s="93"/>
      <c r="AM22" s="67"/>
      <c r="AN22" s="67"/>
    </row>
    <row r="23" spans="1:40" s="20" customFormat="1">
      <c r="A23" s="98"/>
      <c r="B23" s="99"/>
      <c r="C23" s="99"/>
      <c r="D23" s="98"/>
      <c r="E23" s="406" t="s">
        <v>47</v>
      </c>
      <c r="F23" s="406"/>
      <c r="G23" s="406"/>
      <c r="H23" s="406"/>
      <c r="I23" s="406"/>
      <c r="J23" s="406"/>
      <c r="K23" s="406"/>
      <c r="L23" s="142"/>
      <c r="M23" s="142"/>
      <c r="N23" s="142"/>
      <c r="O23" s="406" t="s">
        <v>45</v>
      </c>
      <c r="P23" s="406"/>
      <c r="Q23" s="406"/>
      <c r="R23" s="406"/>
      <c r="S23" s="406"/>
      <c r="T23" s="142"/>
      <c r="U23" s="142"/>
      <c r="V23" s="407" t="s">
        <v>51</v>
      </c>
      <c r="W23" s="407"/>
      <c r="X23" s="407"/>
      <c r="Y23" s="407"/>
      <c r="Z23" s="407"/>
      <c r="AA23" s="407"/>
      <c r="AB23" s="142"/>
      <c r="AC23" s="142"/>
      <c r="AD23" s="141"/>
      <c r="AE23" s="406" t="s">
        <v>52</v>
      </c>
      <c r="AF23" s="406"/>
      <c r="AG23" s="406"/>
      <c r="AH23" s="406"/>
      <c r="AI23" s="78"/>
      <c r="AJ23" s="98"/>
      <c r="AK23" s="100"/>
      <c r="AL23" s="100"/>
      <c r="AM23" s="98"/>
      <c r="AN23" s="98"/>
    </row>
    <row r="24" spans="1:40" s="20" customFormat="1" ht="13.5" thickBot="1">
      <c r="A24" s="61"/>
      <c r="B24" s="101" t="s">
        <v>53</v>
      </c>
      <c r="C24" s="101"/>
      <c r="D24" s="62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2"/>
      <c r="AE24" s="141"/>
      <c r="AF24" s="141"/>
      <c r="AG24" s="141"/>
      <c r="AH24" s="141"/>
      <c r="AI24" s="195" t="s">
        <v>69</v>
      </c>
      <c r="AJ24" s="63"/>
      <c r="AK24" s="93"/>
      <c r="AL24" s="93"/>
      <c r="AM24" s="67"/>
      <c r="AN24" s="67"/>
    </row>
    <row r="25" spans="1:40" s="20" customFormat="1" ht="33" customHeight="1" thickBot="1">
      <c r="A25" s="64"/>
      <c r="B25" s="102" t="s">
        <v>54</v>
      </c>
      <c r="C25" s="102"/>
      <c r="D25" s="103" t="s">
        <v>91</v>
      </c>
      <c r="E25" s="120">
        <v>1</v>
      </c>
      <c r="F25" s="120">
        <v>2</v>
      </c>
      <c r="G25" s="136">
        <v>3</v>
      </c>
      <c r="H25" s="136">
        <v>4</v>
      </c>
      <c r="I25" s="136">
        <v>5</v>
      </c>
      <c r="J25" s="136">
        <v>6</v>
      </c>
      <c r="K25" s="136">
        <v>7</v>
      </c>
      <c r="L25" s="120">
        <v>8</v>
      </c>
      <c r="M25" s="120">
        <v>9</v>
      </c>
      <c r="N25" s="136">
        <v>10</v>
      </c>
      <c r="O25" s="136">
        <v>11</v>
      </c>
      <c r="P25" s="136">
        <v>12</v>
      </c>
      <c r="Q25" s="136">
        <v>13</v>
      </c>
      <c r="R25" s="136">
        <v>14</v>
      </c>
      <c r="S25" s="120">
        <v>15</v>
      </c>
      <c r="T25" s="120">
        <v>16</v>
      </c>
      <c r="U25" s="136">
        <v>17</v>
      </c>
      <c r="V25" s="136">
        <v>18</v>
      </c>
      <c r="W25" s="136">
        <v>19</v>
      </c>
      <c r="X25" s="136">
        <v>20</v>
      </c>
      <c r="Y25" s="136">
        <v>21</v>
      </c>
      <c r="Z25" s="120">
        <v>22</v>
      </c>
      <c r="AA25" s="120">
        <v>23</v>
      </c>
      <c r="AB25" s="136">
        <v>24</v>
      </c>
      <c r="AC25" s="136">
        <v>25</v>
      </c>
      <c r="AD25" s="141"/>
      <c r="AE25" s="136">
        <v>27</v>
      </c>
      <c r="AF25" s="136">
        <v>28</v>
      </c>
      <c r="AG25" s="120">
        <v>29</v>
      </c>
      <c r="AH25" s="120">
        <v>30</v>
      </c>
      <c r="AI25" s="199" t="s">
        <v>1</v>
      </c>
      <c r="AJ25" s="67"/>
      <c r="AK25" s="67"/>
      <c r="AL25" s="67"/>
      <c r="AM25" s="68"/>
      <c r="AN25" s="68"/>
    </row>
    <row r="26" spans="1:40" ht="15" customHeight="1">
      <c r="A26" s="105"/>
      <c r="B26" s="106" t="s">
        <v>2</v>
      </c>
      <c r="C26" s="106"/>
      <c r="D26" s="107" t="s">
        <v>71</v>
      </c>
      <c r="E26" s="121">
        <f t="shared" ref="E26:N34" si="2">COUNTIF(E$11:E$21,$B26)</f>
        <v>3</v>
      </c>
      <c r="F26" s="121">
        <f t="shared" si="2"/>
        <v>2</v>
      </c>
      <c r="G26" s="108">
        <f t="shared" si="2"/>
        <v>5</v>
      </c>
      <c r="H26" s="108">
        <f t="shared" si="2"/>
        <v>4</v>
      </c>
      <c r="I26" s="108">
        <f t="shared" si="2"/>
        <v>3</v>
      </c>
      <c r="J26" s="108">
        <f t="shared" si="2"/>
        <v>6</v>
      </c>
      <c r="K26" s="108">
        <f t="shared" si="2"/>
        <v>7</v>
      </c>
      <c r="L26" s="121">
        <f t="shared" si="2"/>
        <v>2</v>
      </c>
      <c r="M26" s="121">
        <f t="shared" si="2"/>
        <v>3</v>
      </c>
      <c r="N26" s="108">
        <f t="shared" si="2"/>
        <v>4</v>
      </c>
      <c r="O26" s="108">
        <f t="shared" ref="O26:X34" si="3">COUNTIF(O$11:O$21,$B26)</f>
        <v>5</v>
      </c>
      <c r="P26" s="108">
        <f t="shared" si="3"/>
        <v>2</v>
      </c>
      <c r="Q26" s="108">
        <f t="shared" si="3"/>
        <v>2</v>
      </c>
      <c r="R26" s="108">
        <f t="shared" si="3"/>
        <v>3</v>
      </c>
      <c r="S26" s="121">
        <f t="shared" si="3"/>
        <v>3</v>
      </c>
      <c r="T26" s="121">
        <f t="shared" si="3"/>
        <v>1</v>
      </c>
      <c r="U26" s="108">
        <f t="shared" si="3"/>
        <v>2</v>
      </c>
      <c r="V26" s="108">
        <f t="shared" si="3"/>
        <v>2</v>
      </c>
      <c r="W26" s="108">
        <f t="shared" si="3"/>
        <v>4</v>
      </c>
      <c r="X26" s="108">
        <f t="shared" si="3"/>
        <v>4</v>
      </c>
      <c r="Y26" s="108">
        <f t="shared" ref="Y26:AH34" si="4">COUNTIF(Y$11:Y$21,$B26)</f>
        <v>2</v>
      </c>
      <c r="Z26" s="121">
        <f t="shared" si="4"/>
        <v>4</v>
      </c>
      <c r="AA26" s="121">
        <f t="shared" si="4"/>
        <v>2</v>
      </c>
      <c r="AB26" s="108">
        <f t="shared" si="4"/>
        <v>3</v>
      </c>
      <c r="AC26" s="108">
        <f t="shared" ref="AC26:AC34" si="5">COUNTIF(AC$11:AC$20,$B26)</f>
        <v>5</v>
      </c>
      <c r="AD26" s="136">
        <v>26</v>
      </c>
      <c r="AE26" s="108">
        <f t="shared" si="4"/>
        <v>4</v>
      </c>
      <c r="AF26" s="108">
        <f t="shared" si="4"/>
        <v>4</v>
      </c>
      <c r="AG26" s="121">
        <f t="shared" si="4"/>
        <v>3</v>
      </c>
      <c r="AH26" s="121">
        <f t="shared" si="4"/>
        <v>2</v>
      </c>
      <c r="AI26" s="63"/>
      <c r="AJ26" s="109"/>
      <c r="AK26" s="109"/>
      <c r="AL26" s="109"/>
      <c r="AM26" s="71" t="s">
        <v>72</v>
      </c>
      <c r="AN26" s="71"/>
    </row>
    <row r="27" spans="1:40" ht="15" customHeight="1">
      <c r="A27" s="105"/>
      <c r="B27" s="106" t="s">
        <v>81</v>
      </c>
      <c r="C27" s="106"/>
      <c r="D27" s="107" t="s">
        <v>82</v>
      </c>
      <c r="E27" s="121">
        <f t="shared" si="2"/>
        <v>0</v>
      </c>
      <c r="F27" s="121">
        <f t="shared" si="2"/>
        <v>0</v>
      </c>
      <c r="G27" s="108">
        <f t="shared" si="2"/>
        <v>0</v>
      </c>
      <c r="H27" s="108">
        <f t="shared" si="2"/>
        <v>0</v>
      </c>
      <c r="I27" s="108">
        <f t="shared" si="2"/>
        <v>0</v>
      </c>
      <c r="J27" s="108">
        <f t="shared" si="2"/>
        <v>0</v>
      </c>
      <c r="K27" s="108">
        <f t="shared" si="2"/>
        <v>0</v>
      </c>
      <c r="L27" s="121">
        <f t="shared" si="2"/>
        <v>0</v>
      </c>
      <c r="M27" s="121">
        <f t="shared" si="2"/>
        <v>0</v>
      </c>
      <c r="N27" s="108">
        <f t="shared" si="2"/>
        <v>0</v>
      </c>
      <c r="O27" s="108">
        <f t="shared" si="3"/>
        <v>0</v>
      </c>
      <c r="P27" s="108">
        <f t="shared" si="3"/>
        <v>0</v>
      </c>
      <c r="Q27" s="108">
        <f t="shared" si="3"/>
        <v>0</v>
      </c>
      <c r="R27" s="108">
        <f t="shared" si="3"/>
        <v>0</v>
      </c>
      <c r="S27" s="121">
        <f t="shared" si="3"/>
        <v>0</v>
      </c>
      <c r="T27" s="121">
        <f t="shared" si="3"/>
        <v>0</v>
      </c>
      <c r="U27" s="108">
        <f t="shared" si="3"/>
        <v>0</v>
      </c>
      <c r="V27" s="108">
        <f t="shared" si="3"/>
        <v>0</v>
      </c>
      <c r="W27" s="108">
        <f t="shared" si="3"/>
        <v>0</v>
      </c>
      <c r="X27" s="108">
        <f t="shared" si="3"/>
        <v>0</v>
      </c>
      <c r="Y27" s="108">
        <f t="shared" si="4"/>
        <v>0</v>
      </c>
      <c r="Z27" s="121">
        <f t="shared" si="4"/>
        <v>0</v>
      </c>
      <c r="AA27" s="121">
        <f t="shared" si="4"/>
        <v>0</v>
      </c>
      <c r="AB27" s="108">
        <f t="shared" si="4"/>
        <v>0</v>
      </c>
      <c r="AC27" s="108">
        <f t="shared" si="5"/>
        <v>0</v>
      </c>
      <c r="AD27" s="108">
        <f t="shared" ref="AD27:AD35" si="6">COUNTIF(AD$11:AD$22,$B26)</f>
        <v>4</v>
      </c>
      <c r="AE27" s="108">
        <f t="shared" si="4"/>
        <v>0</v>
      </c>
      <c r="AF27" s="108">
        <f t="shared" si="4"/>
        <v>0</v>
      </c>
      <c r="AG27" s="121">
        <f t="shared" si="4"/>
        <v>0</v>
      </c>
      <c r="AH27" s="121">
        <f t="shared" si="4"/>
        <v>0</v>
      </c>
      <c r="AI27" s="98"/>
      <c r="AJ27" s="109"/>
      <c r="AK27" s="109"/>
      <c r="AL27" s="109"/>
      <c r="AM27" s="71"/>
      <c r="AN27" s="71"/>
    </row>
    <row r="28" spans="1:40" ht="15" customHeight="1">
      <c r="A28" s="105"/>
      <c r="B28" s="106" t="s">
        <v>3</v>
      </c>
      <c r="C28" s="106"/>
      <c r="D28" s="107" t="s">
        <v>73</v>
      </c>
      <c r="E28" s="121">
        <f t="shared" si="2"/>
        <v>1</v>
      </c>
      <c r="F28" s="121">
        <f t="shared" si="2"/>
        <v>0</v>
      </c>
      <c r="G28" s="108">
        <f t="shared" si="2"/>
        <v>0</v>
      </c>
      <c r="H28" s="108">
        <f t="shared" si="2"/>
        <v>1</v>
      </c>
      <c r="I28" s="108">
        <f t="shared" si="2"/>
        <v>1</v>
      </c>
      <c r="J28" s="108">
        <f t="shared" si="2"/>
        <v>1</v>
      </c>
      <c r="K28" s="108">
        <f t="shared" si="2"/>
        <v>0</v>
      </c>
      <c r="L28" s="121">
        <f t="shared" si="2"/>
        <v>0</v>
      </c>
      <c r="M28" s="121">
        <f t="shared" si="2"/>
        <v>1</v>
      </c>
      <c r="N28" s="108">
        <f t="shared" si="2"/>
        <v>2</v>
      </c>
      <c r="O28" s="108">
        <f t="shared" si="3"/>
        <v>1</v>
      </c>
      <c r="P28" s="108">
        <f t="shared" si="3"/>
        <v>2</v>
      </c>
      <c r="Q28" s="108">
        <f t="shared" si="3"/>
        <v>2</v>
      </c>
      <c r="R28" s="108">
        <f t="shared" si="3"/>
        <v>2</v>
      </c>
      <c r="S28" s="121">
        <f t="shared" si="3"/>
        <v>0</v>
      </c>
      <c r="T28" s="121">
        <f t="shared" si="3"/>
        <v>1</v>
      </c>
      <c r="U28" s="108">
        <f t="shared" si="3"/>
        <v>1</v>
      </c>
      <c r="V28" s="108">
        <f t="shared" si="3"/>
        <v>0</v>
      </c>
      <c r="W28" s="108">
        <f t="shared" si="3"/>
        <v>0</v>
      </c>
      <c r="X28" s="108">
        <f t="shared" si="3"/>
        <v>1</v>
      </c>
      <c r="Y28" s="108">
        <f t="shared" si="4"/>
        <v>1</v>
      </c>
      <c r="Z28" s="121">
        <f t="shared" si="4"/>
        <v>1</v>
      </c>
      <c r="AA28" s="121">
        <f t="shared" si="4"/>
        <v>0</v>
      </c>
      <c r="AB28" s="108">
        <f t="shared" si="4"/>
        <v>1</v>
      </c>
      <c r="AC28" s="108">
        <f t="shared" si="5"/>
        <v>1</v>
      </c>
      <c r="AD28" s="108">
        <f t="shared" si="6"/>
        <v>0</v>
      </c>
      <c r="AE28" s="108">
        <f t="shared" si="4"/>
        <v>0</v>
      </c>
      <c r="AF28" s="108">
        <f t="shared" si="4"/>
        <v>0</v>
      </c>
      <c r="AG28" s="121">
        <f t="shared" si="4"/>
        <v>0</v>
      </c>
      <c r="AH28" s="121">
        <f t="shared" si="4"/>
        <v>1</v>
      </c>
      <c r="AI28" s="63"/>
      <c r="AJ28" s="109"/>
      <c r="AK28" s="109"/>
      <c r="AL28" s="109"/>
      <c r="AM28" s="71"/>
      <c r="AN28" s="71"/>
    </row>
    <row r="29" spans="1:40" s="36" customFormat="1" ht="15" customHeight="1">
      <c r="A29" s="105"/>
      <c r="B29" s="106" t="s">
        <v>68</v>
      </c>
      <c r="C29" s="106"/>
      <c r="D29" s="107" t="s">
        <v>74</v>
      </c>
      <c r="E29" s="121">
        <f t="shared" si="2"/>
        <v>0</v>
      </c>
      <c r="F29" s="121">
        <f t="shared" si="2"/>
        <v>1</v>
      </c>
      <c r="G29" s="108">
        <f t="shared" si="2"/>
        <v>1</v>
      </c>
      <c r="H29" s="108">
        <f t="shared" si="2"/>
        <v>0</v>
      </c>
      <c r="I29" s="108">
        <f t="shared" si="2"/>
        <v>0</v>
      </c>
      <c r="J29" s="108">
        <f t="shared" si="2"/>
        <v>0</v>
      </c>
      <c r="K29" s="108">
        <f t="shared" si="2"/>
        <v>0</v>
      </c>
      <c r="L29" s="121">
        <f t="shared" si="2"/>
        <v>1</v>
      </c>
      <c r="M29" s="121">
        <f t="shared" si="2"/>
        <v>0</v>
      </c>
      <c r="N29" s="108">
        <f t="shared" si="2"/>
        <v>0</v>
      </c>
      <c r="O29" s="108">
        <f t="shared" si="3"/>
        <v>1</v>
      </c>
      <c r="P29" s="108">
        <f t="shared" si="3"/>
        <v>0</v>
      </c>
      <c r="Q29" s="108">
        <f t="shared" si="3"/>
        <v>0</v>
      </c>
      <c r="R29" s="108">
        <f t="shared" si="3"/>
        <v>0</v>
      </c>
      <c r="S29" s="121">
        <f t="shared" si="3"/>
        <v>1</v>
      </c>
      <c r="T29" s="121">
        <f t="shared" si="3"/>
        <v>0</v>
      </c>
      <c r="U29" s="108">
        <f t="shared" si="3"/>
        <v>0</v>
      </c>
      <c r="V29" s="108">
        <f t="shared" si="3"/>
        <v>1</v>
      </c>
      <c r="W29" s="108">
        <f t="shared" si="3"/>
        <v>1</v>
      </c>
      <c r="X29" s="108">
        <f t="shared" si="3"/>
        <v>0</v>
      </c>
      <c r="Y29" s="108">
        <f t="shared" si="4"/>
        <v>0</v>
      </c>
      <c r="Z29" s="121">
        <f t="shared" si="4"/>
        <v>0</v>
      </c>
      <c r="AA29" s="121">
        <f t="shared" si="4"/>
        <v>0</v>
      </c>
      <c r="AB29" s="108">
        <f t="shared" si="4"/>
        <v>0</v>
      </c>
      <c r="AC29" s="108">
        <f t="shared" si="5"/>
        <v>0</v>
      </c>
      <c r="AD29" s="108">
        <f t="shared" si="6"/>
        <v>1</v>
      </c>
      <c r="AE29" s="108">
        <f t="shared" si="4"/>
        <v>1</v>
      </c>
      <c r="AF29" s="108">
        <f t="shared" si="4"/>
        <v>1</v>
      </c>
      <c r="AG29" s="121">
        <f t="shared" si="4"/>
        <v>0</v>
      </c>
      <c r="AH29" s="121">
        <f t="shared" si="4"/>
        <v>0</v>
      </c>
      <c r="AI29" s="104"/>
      <c r="AJ29" s="109"/>
      <c r="AK29" s="109"/>
      <c r="AL29" s="109"/>
      <c r="AM29" s="71"/>
      <c r="AN29" s="71"/>
    </row>
    <row r="30" spans="1:40" ht="15" customHeight="1">
      <c r="A30" s="105"/>
      <c r="B30" s="110" t="s">
        <v>69</v>
      </c>
      <c r="C30" s="110"/>
      <c r="D30" s="107" t="s">
        <v>75</v>
      </c>
      <c r="E30" s="121">
        <f t="shared" si="2"/>
        <v>1</v>
      </c>
      <c r="F30" s="121">
        <f t="shared" si="2"/>
        <v>1</v>
      </c>
      <c r="G30" s="108">
        <f t="shared" si="2"/>
        <v>1</v>
      </c>
      <c r="H30" s="108">
        <f t="shared" si="2"/>
        <v>1</v>
      </c>
      <c r="I30" s="108">
        <f t="shared" si="2"/>
        <v>1</v>
      </c>
      <c r="J30" s="108">
        <f t="shared" si="2"/>
        <v>1</v>
      </c>
      <c r="K30" s="108">
        <f t="shared" si="2"/>
        <v>1</v>
      </c>
      <c r="L30" s="121">
        <f t="shared" si="2"/>
        <v>1</v>
      </c>
      <c r="M30" s="121">
        <f t="shared" si="2"/>
        <v>1</v>
      </c>
      <c r="N30" s="108">
        <f t="shared" si="2"/>
        <v>1</v>
      </c>
      <c r="O30" s="108">
        <f t="shared" si="3"/>
        <v>1</v>
      </c>
      <c r="P30" s="108">
        <f t="shared" si="3"/>
        <v>1</v>
      </c>
      <c r="Q30" s="108">
        <f t="shared" si="3"/>
        <v>1</v>
      </c>
      <c r="R30" s="108">
        <f t="shared" si="3"/>
        <v>1</v>
      </c>
      <c r="S30" s="121">
        <f t="shared" si="3"/>
        <v>1</v>
      </c>
      <c r="T30" s="121">
        <f t="shared" si="3"/>
        <v>1</v>
      </c>
      <c r="U30" s="108">
        <f t="shared" si="3"/>
        <v>1</v>
      </c>
      <c r="V30" s="108">
        <f t="shared" si="3"/>
        <v>1</v>
      </c>
      <c r="W30" s="108">
        <f t="shared" si="3"/>
        <v>1</v>
      </c>
      <c r="X30" s="108">
        <f t="shared" si="3"/>
        <v>1</v>
      </c>
      <c r="Y30" s="108">
        <f t="shared" si="4"/>
        <v>1</v>
      </c>
      <c r="Z30" s="121">
        <f t="shared" si="4"/>
        <v>1</v>
      </c>
      <c r="AA30" s="121">
        <f t="shared" si="4"/>
        <v>1</v>
      </c>
      <c r="AB30" s="108">
        <f t="shared" si="4"/>
        <v>1</v>
      </c>
      <c r="AC30" s="108">
        <f t="shared" si="5"/>
        <v>2</v>
      </c>
      <c r="AD30" s="108">
        <f t="shared" si="6"/>
        <v>0</v>
      </c>
      <c r="AE30" s="108">
        <f t="shared" si="4"/>
        <v>2</v>
      </c>
      <c r="AF30" s="108">
        <f t="shared" si="4"/>
        <v>2</v>
      </c>
      <c r="AG30" s="121">
        <f t="shared" si="4"/>
        <v>1</v>
      </c>
      <c r="AH30" s="121">
        <f t="shared" si="4"/>
        <v>0</v>
      </c>
      <c r="AI30" s="108">
        <f t="shared" ref="AI30:AI38" si="7">COUNTIF(AI$11:AI$25,$B26)</f>
        <v>0</v>
      </c>
      <c r="AJ30" s="109"/>
      <c r="AK30" s="109"/>
      <c r="AL30" s="109"/>
      <c r="AM30" s="71"/>
      <c r="AN30" s="71"/>
    </row>
    <row r="31" spans="1:40" ht="15" customHeight="1">
      <c r="A31" s="105"/>
      <c r="B31" s="110" t="s">
        <v>83</v>
      </c>
      <c r="C31" s="110"/>
      <c r="D31" s="107" t="s">
        <v>84</v>
      </c>
      <c r="E31" s="121">
        <f t="shared" si="2"/>
        <v>0</v>
      </c>
      <c r="F31" s="121">
        <f t="shared" si="2"/>
        <v>0</v>
      </c>
      <c r="G31" s="108">
        <f t="shared" si="2"/>
        <v>0</v>
      </c>
      <c r="H31" s="108">
        <f t="shared" si="2"/>
        <v>0</v>
      </c>
      <c r="I31" s="108">
        <f t="shared" si="2"/>
        <v>0</v>
      </c>
      <c r="J31" s="108">
        <f t="shared" si="2"/>
        <v>0</v>
      </c>
      <c r="K31" s="108">
        <f t="shared" si="2"/>
        <v>0</v>
      </c>
      <c r="L31" s="121">
        <f t="shared" si="2"/>
        <v>0</v>
      </c>
      <c r="M31" s="121">
        <f t="shared" si="2"/>
        <v>0</v>
      </c>
      <c r="N31" s="108">
        <f t="shared" si="2"/>
        <v>0</v>
      </c>
      <c r="O31" s="108">
        <f t="shared" si="3"/>
        <v>0</v>
      </c>
      <c r="P31" s="108">
        <f t="shared" si="3"/>
        <v>0</v>
      </c>
      <c r="Q31" s="108">
        <f t="shared" si="3"/>
        <v>0</v>
      </c>
      <c r="R31" s="108">
        <f t="shared" si="3"/>
        <v>0</v>
      </c>
      <c r="S31" s="121">
        <f t="shared" si="3"/>
        <v>0</v>
      </c>
      <c r="T31" s="121">
        <f t="shared" si="3"/>
        <v>0</v>
      </c>
      <c r="U31" s="108">
        <f t="shared" si="3"/>
        <v>0</v>
      </c>
      <c r="V31" s="108">
        <f t="shared" si="3"/>
        <v>0</v>
      </c>
      <c r="W31" s="108">
        <f t="shared" si="3"/>
        <v>0</v>
      </c>
      <c r="X31" s="108">
        <f t="shared" si="3"/>
        <v>0</v>
      </c>
      <c r="Y31" s="108">
        <f t="shared" si="4"/>
        <v>0</v>
      </c>
      <c r="Z31" s="121">
        <f t="shared" si="4"/>
        <v>0</v>
      </c>
      <c r="AA31" s="121">
        <f t="shared" si="4"/>
        <v>0</v>
      </c>
      <c r="AB31" s="108">
        <f t="shared" si="4"/>
        <v>0</v>
      </c>
      <c r="AC31" s="108">
        <f t="shared" si="5"/>
        <v>0</v>
      </c>
      <c r="AD31" s="108">
        <f t="shared" si="6"/>
        <v>1</v>
      </c>
      <c r="AE31" s="108">
        <f t="shared" si="4"/>
        <v>0</v>
      </c>
      <c r="AF31" s="108">
        <f t="shared" si="4"/>
        <v>0</v>
      </c>
      <c r="AG31" s="121">
        <f t="shared" si="4"/>
        <v>0</v>
      </c>
      <c r="AH31" s="121">
        <f t="shared" si="4"/>
        <v>0</v>
      </c>
      <c r="AI31" s="108">
        <f t="shared" si="7"/>
        <v>0</v>
      </c>
      <c r="AJ31" s="109"/>
      <c r="AK31" s="109"/>
      <c r="AL31" s="109"/>
      <c r="AM31" s="71"/>
      <c r="AN31" s="71"/>
    </row>
    <row r="32" spans="1:40" ht="15" customHeight="1">
      <c r="A32" s="105"/>
      <c r="B32" s="106" t="s">
        <v>65</v>
      </c>
      <c r="C32" s="106"/>
      <c r="D32" s="111" t="s">
        <v>76</v>
      </c>
      <c r="E32" s="121">
        <f t="shared" si="2"/>
        <v>6</v>
      </c>
      <c r="F32" s="121">
        <f t="shared" si="2"/>
        <v>6</v>
      </c>
      <c r="G32" s="108">
        <f t="shared" si="2"/>
        <v>2</v>
      </c>
      <c r="H32" s="108">
        <f t="shared" si="2"/>
        <v>4</v>
      </c>
      <c r="I32" s="108">
        <f t="shared" si="2"/>
        <v>4</v>
      </c>
      <c r="J32" s="108">
        <f t="shared" si="2"/>
        <v>2</v>
      </c>
      <c r="K32" s="108">
        <f t="shared" si="2"/>
        <v>2</v>
      </c>
      <c r="L32" s="121">
        <f t="shared" si="2"/>
        <v>7</v>
      </c>
      <c r="M32" s="121">
        <f t="shared" si="2"/>
        <v>6</v>
      </c>
      <c r="N32" s="108">
        <f t="shared" si="2"/>
        <v>3</v>
      </c>
      <c r="O32" s="108">
        <f t="shared" si="3"/>
        <v>2</v>
      </c>
      <c r="P32" s="108">
        <f t="shared" si="3"/>
        <v>4</v>
      </c>
      <c r="Q32" s="108">
        <f t="shared" si="3"/>
        <v>4</v>
      </c>
      <c r="R32" s="108">
        <f t="shared" si="3"/>
        <v>3</v>
      </c>
      <c r="S32" s="121">
        <f t="shared" si="3"/>
        <v>6</v>
      </c>
      <c r="T32" s="121">
        <f t="shared" si="3"/>
        <v>8</v>
      </c>
      <c r="U32" s="108">
        <f t="shared" si="3"/>
        <v>4</v>
      </c>
      <c r="V32" s="108">
        <f t="shared" si="3"/>
        <v>3</v>
      </c>
      <c r="W32" s="108">
        <f t="shared" si="3"/>
        <v>2</v>
      </c>
      <c r="X32" s="108">
        <f t="shared" si="3"/>
        <v>2</v>
      </c>
      <c r="Y32" s="108">
        <f t="shared" si="4"/>
        <v>4</v>
      </c>
      <c r="Z32" s="121">
        <f t="shared" si="4"/>
        <v>5</v>
      </c>
      <c r="AA32" s="121">
        <f t="shared" si="4"/>
        <v>7</v>
      </c>
      <c r="AB32" s="108">
        <f t="shared" si="4"/>
        <v>5</v>
      </c>
      <c r="AC32" s="108">
        <f t="shared" si="5"/>
        <v>1</v>
      </c>
      <c r="AD32" s="108">
        <f t="shared" si="6"/>
        <v>0</v>
      </c>
      <c r="AE32" s="108">
        <f t="shared" si="4"/>
        <v>2</v>
      </c>
      <c r="AF32" s="108">
        <f t="shared" si="4"/>
        <v>2</v>
      </c>
      <c r="AG32" s="121">
        <f t="shared" si="4"/>
        <v>6</v>
      </c>
      <c r="AH32" s="121">
        <f t="shared" si="4"/>
        <v>8</v>
      </c>
      <c r="AI32" s="108">
        <f t="shared" si="7"/>
        <v>0</v>
      </c>
      <c r="AJ32" s="109"/>
      <c r="AK32" s="109"/>
      <c r="AL32" s="109"/>
      <c r="AM32" s="71"/>
      <c r="AN32" s="71"/>
    </row>
    <row r="33" spans="1:40" ht="15" customHeight="1">
      <c r="A33" s="105"/>
      <c r="B33" s="106" t="s">
        <v>64</v>
      </c>
      <c r="C33" s="106"/>
      <c r="D33" s="112" t="s">
        <v>66</v>
      </c>
      <c r="E33" s="121">
        <f t="shared" si="2"/>
        <v>0</v>
      </c>
      <c r="F33" s="121">
        <f t="shared" si="2"/>
        <v>0</v>
      </c>
      <c r="G33" s="108">
        <f t="shared" si="2"/>
        <v>1</v>
      </c>
      <c r="H33" s="108">
        <f t="shared" si="2"/>
        <v>1</v>
      </c>
      <c r="I33" s="108">
        <f t="shared" si="2"/>
        <v>1</v>
      </c>
      <c r="J33" s="108">
        <f t="shared" si="2"/>
        <v>1</v>
      </c>
      <c r="K33" s="108">
        <f t="shared" si="2"/>
        <v>1</v>
      </c>
      <c r="L33" s="121">
        <f t="shared" si="2"/>
        <v>0</v>
      </c>
      <c r="M33" s="121">
        <f t="shared" si="2"/>
        <v>0</v>
      </c>
      <c r="N33" s="108">
        <f t="shared" si="2"/>
        <v>1</v>
      </c>
      <c r="O33" s="108">
        <f t="shared" si="3"/>
        <v>1</v>
      </c>
      <c r="P33" s="108">
        <f t="shared" si="3"/>
        <v>1</v>
      </c>
      <c r="Q33" s="108">
        <f t="shared" si="3"/>
        <v>1</v>
      </c>
      <c r="R33" s="108">
        <f t="shared" si="3"/>
        <v>1</v>
      </c>
      <c r="S33" s="121">
        <f t="shared" si="3"/>
        <v>0</v>
      </c>
      <c r="T33" s="121">
        <f t="shared" si="3"/>
        <v>0</v>
      </c>
      <c r="U33" s="108">
        <f t="shared" si="3"/>
        <v>2</v>
      </c>
      <c r="V33" s="108">
        <f t="shared" si="3"/>
        <v>2</v>
      </c>
      <c r="W33" s="108">
        <f t="shared" si="3"/>
        <v>2</v>
      </c>
      <c r="X33" s="108">
        <f t="shared" si="3"/>
        <v>2</v>
      </c>
      <c r="Y33" s="108">
        <f t="shared" si="4"/>
        <v>2</v>
      </c>
      <c r="Z33" s="121">
        <f t="shared" si="4"/>
        <v>0</v>
      </c>
      <c r="AA33" s="121">
        <f t="shared" si="4"/>
        <v>0</v>
      </c>
      <c r="AB33" s="108">
        <f t="shared" si="4"/>
        <v>1</v>
      </c>
      <c r="AC33" s="108">
        <f t="shared" si="5"/>
        <v>1</v>
      </c>
      <c r="AD33" s="108">
        <f t="shared" si="6"/>
        <v>2</v>
      </c>
      <c r="AE33" s="108">
        <f t="shared" si="4"/>
        <v>2</v>
      </c>
      <c r="AF33" s="108">
        <f t="shared" si="4"/>
        <v>2</v>
      </c>
      <c r="AG33" s="121">
        <f t="shared" si="4"/>
        <v>1</v>
      </c>
      <c r="AH33" s="121">
        <f t="shared" si="4"/>
        <v>0</v>
      </c>
      <c r="AI33" s="108">
        <f t="shared" si="7"/>
        <v>0</v>
      </c>
      <c r="AJ33" s="71"/>
      <c r="AK33" s="71"/>
      <c r="AL33" s="71"/>
      <c r="AM33" s="71"/>
      <c r="AN33" s="71"/>
    </row>
    <row r="34" spans="1:40" ht="15" customHeight="1">
      <c r="A34" s="71"/>
      <c r="B34" s="106" t="s">
        <v>29</v>
      </c>
      <c r="C34" s="106"/>
      <c r="D34" s="113" t="s">
        <v>77</v>
      </c>
      <c r="E34" s="121">
        <f t="shared" si="2"/>
        <v>0</v>
      </c>
      <c r="F34" s="121">
        <f t="shared" si="2"/>
        <v>0</v>
      </c>
      <c r="G34" s="108">
        <f t="shared" si="2"/>
        <v>0</v>
      </c>
      <c r="H34" s="108">
        <f t="shared" si="2"/>
        <v>0</v>
      </c>
      <c r="I34" s="108">
        <f t="shared" si="2"/>
        <v>0</v>
      </c>
      <c r="J34" s="108">
        <f t="shared" si="2"/>
        <v>0</v>
      </c>
      <c r="K34" s="108">
        <f t="shared" si="2"/>
        <v>0</v>
      </c>
      <c r="L34" s="121">
        <f t="shared" si="2"/>
        <v>0</v>
      </c>
      <c r="M34" s="121">
        <f t="shared" si="2"/>
        <v>0</v>
      </c>
      <c r="N34" s="108">
        <f t="shared" si="2"/>
        <v>0</v>
      </c>
      <c r="O34" s="108">
        <f t="shared" si="3"/>
        <v>0</v>
      </c>
      <c r="P34" s="108">
        <f t="shared" si="3"/>
        <v>0</v>
      </c>
      <c r="Q34" s="108">
        <f t="shared" si="3"/>
        <v>0</v>
      </c>
      <c r="R34" s="108">
        <f t="shared" si="3"/>
        <v>0</v>
      </c>
      <c r="S34" s="121">
        <f t="shared" si="3"/>
        <v>0</v>
      </c>
      <c r="T34" s="121">
        <f t="shared" si="3"/>
        <v>0</v>
      </c>
      <c r="U34" s="108">
        <f t="shared" si="3"/>
        <v>0</v>
      </c>
      <c r="V34" s="108">
        <f t="shared" si="3"/>
        <v>0</v>
      </c>
      <c r="W34" s="108">
        <f t="shared" si="3"/>
        <v>0</v>
      </c>
      <c r="X34" s="108">
        <f t="shared" si="3"/>
        <v>0</v>
      </c>
      <c r="Y34" s="108">
        <f t="shared" si="4"/>
        <v>0</v>
      </c>
      <c r="Z34" s="121">
        <f t="shared" si="4"/>
        <v>0</v>
      </c>
      <c r="AA34" s="121">
        <f t="shared" si="4"/>
        <v>0</v>
      </c>
      <c r="AB34" s="108">
        <f t="shared" si="4"/>
        <v>0</v>
      </c>
      <c r="AC34" s="108">
        <f t="shared" si="5"/>
        <v>0</v>
      </c>
      <c r="AD34" s="108">
        <f t="shared" si="6"/>
        <v>2</v>
      </c>
      <c r="AE34" s="108">
        <f t="shared" si="4"/>
        <v>0</v>
      </c>
      <c r="AF34" s="108">
        <f t="shared" si="4"/>
        <v>0</v>
      </c>
      <c r="AG34" s="121">
        <f t="shared" si="4"/>
        <v>0</v>
      </c>
      <c r="AH34" s="121">
        <f t="shared" si="4"/>
        <v>0</v>
      </c>
      <c r="AI34" s="108">
        <f t="shared" si="7"/>
        <v>1</v>
      </c>
      <c r="AJ34" s="71"/>
      <c r="AK34" s="71"/>
      <c r="AL34" s="71"/>
      <c r="AM34" s="71"/>
      <c r="AN34" s="71"/>
    </row>
    <row r="35" spans="1:40" ht="15" customHeight="1">
      <c r="A35" s="71"/>
      <c r="B35" s="392" t="s">
        <v>78</v>
      </c>
      <c r="C35" s="393"/>
      <c r="D35" s="393"/>
      <c r="E35" s="114">
        <f t="shared" ref="E35:AC35" si="8">E32+E33</f>
        <v>6</v>
      </c>
      <c r="F35" s="114">
        <f t="shared" si="8"/>
        <v>6</v>
      </c>
      <c r="G35" s="114">
        <f t="shared" si="8"/>
        <v>3</v>
      </c>
      <c r="H35" s="114">
        <f t="shared" si="8"/>
        <v>5</v>
      </c>
      <c r="I35" s="114">
        <f t="shared" si="8"/>
        <v>5</v>
      </c>
      <c r="J35" s="114">
        <f t="shared" si="8"/>
        <v>3</v>
      </c>
      <c r="K35" s="114">
        <f t="shared" si="8"/>
        <v>3</v>
      </c>
      <c r="L35" s="114">
        <f t="shared" si="8"/>
        <v>7</v>
      </c>
      <c r="M35" s="114">
        <f t="shared" si="8"/>
        <v>6</v>
      </c>
      <c r="N35" s="114">
        <f t="shared" si="8"/>
        <v>4</v>
      </c>
      <c r="O35" s="114">
        <f t="shared" si="8"/>
        <v>3</v>
      </c>
      <c r="P35" s="114">
        <f t="shared" si="8"/>
        <v>5</v>
      </c>
      <c r="Q35" s="114">
        <f t="shared" si="8"/>
        <v>5</v>
      </c>
      <c r="R35" s="114">
        <f t="shared" si="8"/>
        <v>4</v>
      </c>
      <c r="S35" s="114">
        <f t="shared" si="8"/>
        <v>6</v>
      </c>
      <c r="T35" s="114">
        <f t="shared" si="8"/>
        <v>8</v>
      </c>
      <c r="U35" s="114">
        <f t="shared" si="8"/>
        <v>6</v>
      </c>
      <c r="V35" s="114">
        <f t="shared" si="8"/>
        <v>5</v>
      </c>
      <c r="W35" s="114">
        <f t="shared" si="8"/>
        <v>4</v>
      </c>
      <c r="X35" s="114">
        <f t="shared" si="8"/>
        <v>4</v>
      </c>
      <c r="Y35" s="114">
        <f t="shared" si="8"/>
        <v>6</v>
      </c>
      <c r="Z35" s="114">
        <f t="shared" si="8"/>
        <v>5</v>
      </c>
      <c r="AA35" s="114">
        <f t="shared" si="8"/>
        <v>7</v>
      </c>
      <c r="AB35" s="114">
        <f t="shared" si="8"/>
        <v>6</v>
      </c>
      <c r="AC35" s="114">
        <f t="shared" si="8"/>
        <v>2</v>
      </c>
      <c r="AD35" s="108">
        <f t="shared" si="6"/>
        <v>0</v>
      </c>
      <c r="AE35" s="114">
        <f>AE32+AE33</f>
        <v>4</v>
      </c>
      <c r="AF35" s="114">
        <f>AF32+AF33</f>
        <v>4</v>
      </c>
      <c r="AG35" s="114">
        <f>AG32+AG33</f>
        <v>7</v>
      </c>
      <c r="AH35" s="114">
        <f>AH32+AH33</f>
        <v>8</v>
      </c>
      <c r="AI35" s="108">
        <f t="shared" si="7"/>
        <v>0</v>
      </c>
      <c r="AJ35" s="71"/>
      <c r="AK35" s="71"/>
      <c r="AL35" s="71"/>
      <c r="AM35" s="71"/>
      <c r="AN35" s="71"/>
    </row>
    <row r="36" spans="1:40" ht="15" customHeight="1">
      <c r="A36" s="71"/>
      <c r="B36" s="394" t="s">
        <v>79</v>
      </c>
      <c r="C36" s="395"/>
      <c r="D36" s="395"/>
      <c r="E36" s="126">
        <f t="shared" ref="E36:AC36" si="9">E26+E28+E29+E30</f>
        <v>5</v>
      </c>
      <c r="F36" s="126">
        <f t="shared" si="9"/>
        <v>4</v>
      </c>
      <c r="G36" s="126">
        <f t="shared" si="9"/>
        <v>7</v>
      </c>
      <c r="H36" s="126">
        <f t="shared" si="9"/>
        <v>6</v>
      </c>
      <c r="I36" s="126">
        <f t="shared" si="9"/>
        <v>5</v>
      </c>
      <c r="J36" s="126">
        <f t="shared" si="9"/>
        <v>8</v>
      </c>
      <c r="K36" s="126">
        <f t="shared" si="9"/>
        <v>8</v>
      </c>
      <c r="L36" s="126">
        <f t="shared" si="9"/>
        <v>4</v>
      </c>
      <c r="M36" s="126">
        <f t="shared" si="9"/>
        <v>5</v>
      </c>
      <c r="N36" s="126">
        <f t="shared" si="9"/>
        <v>7</v>
      </c>
      <c r="O36" s="126">
        <f t="shared" si="9"/>
        <v>8</v>
      </c>
      <c r="P36" s="126">
        <f t="shared" si="9"/>
        <v>5</v>
      </c>
      <c r="Q36" s="126">
        <f t="shared" si="9"/>
        <v>5</v>
      </c>
      <c r="R36" s="126">
        <f t="shared" si="9"/>
        <v>6</v>
      </c>
      <c r="S36" s="126">
        <f t="shared" si="9"/>
        <v>5</v>
      </c>
      <c r="T36" s="126">
        <f t="shared" si="9"/>
        <v>3</v>
      </c>
      <c r="U36" s="126">
        <f t="shared" si="9"/>
        <v>4</v>
      </c>
      <c r="V36" s="126">
        <f t="shared" si="9"/>
        <v>4</v>
      </c>
      <c r="W36" s="126">
        <f t="shared" si="9"/>
        <v>6</v>
      </c>
      <c r="X36" s="126">
        <f t="shared" si="9"/>
        <v>6</v>
      </c>
      <c r="Y36" s="126">
        <f t="shared" si="9"/>
        <v>4</v>
      </c>
      <c r="Z36" s="126">
        <f t="shared" si="9"/>
        <v>6</v>
      </c>
      <c r="AA36" s="126">
        <f t="shared" si="9"/>
        <v>3</v>
      </c>
      <c r="AB36" s="126">
        <f t="shared" si="9"/>
        <v>5</v>
      </c>
      <c r="AC36" s="126">
        <f t="shared" si="9"/>
        <v>8</v>
      </c>
      <c r="AD36" s="114">
        <f>AD33+AD34</f>
        <v>4</v>
      </c>
      <c r="AE36" s="126">
        <f>AE26+AE28+AE29+AE30</f>
        <v>7</v>
      </c>
      <c r="AF36" s="126">
        <f>AF26+AF28+AF29+AF30</f>
        <v>7</v>
      </c>
      <c r="AG36" s="126">
        <f>AG26+AG28+AG29+AG30</f>
        <v>4</v>
      </c>
      <c r="AH36" s="126">
        <f>AH26+AH28+AH29+AH30</f>
        <v>3</v>
      </c>
      <c r="AI36" s="108">
        <f t="shared" si="7"/>
        <v>1</v>
      </c>
      <c r="AJ36" s="71"/>
      <c r="AK36" s="71"/>
      <c r="AL36" s="71"/>
      <c r="AM36" s="71"/>
      <c r="AN36" s="71"/>
    </row>
    <row r="37" spans="1:40" ht="24.75" thickBot="1">
      <c r="A37" s="71"/>
      <c r="B37" s="396" t="s">
        <v>67</v>
      </c>
      <c r="C37" s="396"/>
      <c r="D37" s="397"/>
      <c r="E37" s="397"/>
      <c r="F37" s="397"/>
      <c r="G37" s="397"/>
      <c r="H37" s="397"/>
      <c r="I37" s="397"/>
      <c r="J37" s="397"/>
      <c r="K37" s="398"/>
      <c r="L37" s="399"/>
      <c r="M37" s="400"/>
      <c r="N37" s="400"/>
      <c r="O37" s="400"/>
      <c r="P37" s="400"/>
      <c r="Q37" s="40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126">
        <f>AD27+AD29+AD30+AD31</f>
        <v>6</v>
      </c>
      <c r="AE37" s="71"/>
      <c r="AF37" s="71"/>
      <c r="AG37" s="71"/>
      <c r="AH37" s="71"/>
      <c r="AI37" s="108">
        <f t="shared" si="7"/>
        <v>0</v>
      </c>
      <c r="AJ37" s="71"/>
      <c r="AK37" s="71"/>
      <c r="AL37" s="71"/>
      <c r="AM37" s="71"/>
      <c r="AN37" s="71"/>
    </row>
    <row r="38" spans="1:40" ht="13.5" thickTop="1">
      <c r="AD38" s="71"/>
      <c r="AI38" s="108">
        <f t="shared" si="7"/>
        <v>0</v>
      </c>
    </row>
    <row r="39" spans="1:40" ht="13.5" thickBot="1">
      <c r="D39" t="s">
        <v>87</v>
      </c>
      <c r="AI39" s="114">
        <f>AI36+AI37</f>
        <v>1</v>
      </c>
    </row>
    <row r="40" spans="1:40">
      <c r="D40" s="128" t="s">
        <v>86</v>
      </c>
      <c r="E40" s="391" t="s">
        <v>88</v>
      </c>
      <c r="F40" s="391"/>
      <c r="G40" s="391"/>
      <c r="H40" s="391"/>
      <c r="I40" s="391" t="s">
        <v>89</v>
      </c>
      <c r="J40" s="391"/>
      <c r="K40" s="391"/>
      <c r="L40" s="391"/>
      <c r="M40" s="391" t="s">
        <v>90</v>
      </c>
      <c r="N40" s="391"/>
      <c r="O40" s="391"/>
      <c r="P40" s="391"/>
      <c r="AI40" s="126">
        <f>AI30+AI32+AI33+AI34</f>
        <v>1</v>
      </c>
    </row>
    <row r="41" spans="1:40">
      <c r="D41" s="129" t="s">
        <v>2</v>
      </c>
      <c r="E41" s="391"/>
      <c r="F41" s="391"/>
      <c r="G41" s="391"/>
      <c r="H41" s="391"/>
      <c r="I41" s="391"/>
      <c r="J41" s="391"/>
      <c r="K41" s="391"/>
      <c r="L41" s="391"/>
      <c r="M41" s="391"/>
      <c r="N41" s="391"/>
      <c r="O41" s="391"/>
      <c r="P41" s="391"/>
      <c r="AI41" s="71"/>
    </row>
    <row r="42" spans="1:40">
      <c r="D42" s="129" t="s">
        <v>81</v>
      </c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1"/>
      <c r="P42" s="391"/>
    </row>
    <row r="43" spans="1:40">
      <c r="D43" s="129" t="s">
        <v>3</v>
      </c>
      <c r="E43" s="391"/>
      <c r="F43" s="391"/>
      <c r="G43" s="391"/>
      <c r="H43" s="391"/>
      <c r="I43" s="391"/>
      <c r="J43" s="391"/>
      <c r="K43" s="391"/>
      <c r="L43" s="391"/>
      <c r="M43" s="391"/>
      <c r="N43" s="391"/>
      <c r="O43" s="391"/>
      <c r="P43" s="391"/>
    </row>
    <row r="44" spans="1:40">
      <c r="D44" s="129" t="s">
        <v>68</v>
      </c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</row>
    <row r="45" spans="1:40">
      <c r="D45" s="129" t="s">
        <v>69</v>
      </c>
      <c r="E45" s="391"/>
      <c r="F45" s="391"/>
      <c r="G45" s="391"/>
      <c r="H45" s="391"/>
      <c r="I45" s="391"/>
      <c r="J45" s="391"/>
      <c r="K45" s="391"/>
      <c r="L45" s="391"/>
      <c r="M45" s="391"/>
      <c r="N45" s="391"/>
      <c r="O45" s="391"/>
      <c r="P45" s="391"/>
    </row>
    <row r="46" spans="1:40">
      <c r="D46" s="129" t="s">
        <v>83</v>
      </c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1"/>
      <c r="P46" s="391"/>
    </row>
    <row r="47" spans="1:40" ht="13.5" thickBot="1">
      <c r="D47" s="130" t="s">
        <v>29</v>
      </c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1"/>
      <c r="P47" s="391"/>
    </row>
  </sheetData>
  <customSheetViews>
    <customSheetView guid="{44000AF6-2F70-438F-A228-738D1ACAC596}" showPageBreaks="1" zeroValues="0" topLeftCell="A4">
      <selection activeCell="AL11" sqref="AL11"/>
      <colBreaks count="1" manualBreakCount="1">
        <brk id="41" max="1048575" man="1"/>
      </colBreaks>
      <pageMargins left="0" right="0" top="0.57999999999999996" bottom="0" header="0.31496062992125984" footer="0.27559055118110237"/>
      <printOptions horizontalCentered="1"/>
      <pageSetup paperSize="9" scale="68" orientation="landscape" r:id="rId1"/>
      <headerFooter alignWithMargins="0"/>
    </customSheetView>
    <customSheetView guid="{07E4F119-D40A-4771-B80D-03929F6F2FDC}" showPageBreaks="1" zeroValues="0" topLeftCell="A4">
      <selection activeCell="AL11" sqref="AL11"/>
      <colBreaks count="1" manualBreakCount="1">
        <brk id="41" max="1048575" man="1"/>
      </colBreaks>
      <pageMargins left="0" right="0" top="0.57999999999999996" bottom="0" header="0.31496062992125984" footer="0.27559055118110237"/>
      <printOptions horizontalCentered="1"/>
      <pageSetup paperSize="9" scale="68" orientation="landscape" r:id="rId2"/>
      <headerFooter alignWithMargins="0"/>
    </customSheetView>
    <customSheetView guid="{19310C07-343B-4DAF-92D5-946EAA33A2FB}" zeroValues="0" topLeftCell="A4">
      <selection activeCell="AL11" sqref="AL11"/>
      <colBreaks count="1" manualBreakCount="1">
        <brk id="41" max="1048575" man="1"/>
      </colBreaks>
      <pageMargins left="0" right="0" top="0.57999999999999996" bottom="0" header="0.31496062992125984" footer="0.27559055118110237"/>
      <printOptions horizontalCentered="1"/>
      <pageSetup paperSize="9" scale="68" orientation="landscape" r:id="rId3"/>
      <headerFooter alignWithMargins="0"/>
    </customSheetView>
  </customSheetViews>
  <mergeCells count="50">
    <mergeCell ref="AI5:AM5"/>
    <mergeCell ref="AH7:AM7"/>
    <mergeCell ref="A9:A10"/>
    <mergeCell ref="C9:C10"/>
    <mergeCell ref="B9:B10"/>
    <mergeCell ref="D9:D10"/>
    <mergeCell ref="E9:AI9"/>
    <mergeCell ref="E40:H40"/>
    <mergeCell ref="I40:L40"/>
    <mergeCell ref="M40:P40"/>
    <mergeCell ref="AE22:AH22"/>
    <mergeCell ref="V22:AA22"/>
    <mergeCell ref="AE23:AH23"/>
    <mergeCell ref="B35:D35"/>
    <mergeCell ref="B36:D36"/>
    <mergeCell ref="B37:K37"/>
    <mergeCell ref="L37:Q37"/>
    <mergeCell ref="AH1:AM1"/>
    <mergeCell ref="AH2:AM2"/>
    <mergeCell ref="AH3:AM3"/>
    <mergeCell ref="AH4:AM4"/>
    <mergeCell ref="O23:S23"/>
    <mergeCell ref="V23:AA23"/>
    <mergeCell ref="AJ9:AK9"/>
    <mergeCell ref="E23:K23"/>
    <mergeCell ref="E22:K22"/>
    <mergeCell ref="D4:D6"/>
    <mergeCell ref="E4:AB6"/>
    <mergeCell ref="AM9:AN9"/>
    <mergeCell ref="E41:H41"/>
    <mergeCell ref="I41:L41"/>
    <mergeCell ref="M41:P41"/>
    <mergeCell ref="E42:H42"/>
    <mergeCell ref="I42:L42"/>
    <mergeCell ref="M42:P42"/>
    <mergeCell ref="E43:H43"/>
    <mergeCell ref="I43:L43"/>
    <mergeCell ref="M43:P43"/>
    <mergeCell ref="E44:H44"/>
    <mergeCell ref="I44:L44"/>
    <mergeCell ref="M44:P44"/>
    <mergeCell ref="E47:H47"/>
    <mergeCell ref="I47:L47"/>
    <mergeCell ref="M47:P47"/>
    <mergeCell ref="E45:H45"/>
    <mergeCell ref="I45:L45"/>
    <mergeCell ref="M45:P45"/>
    <mergeCell ref="E46:H46"/>
    <mergeCell ref="I46:L46"/>
    <mergeCell ref="M46:P46"/>
  </mergeCells>
  <phoneticPr fontId="3" type="noConversion"/>
  <conditionalFormatting sqref="L23:N23 T23:U23 AF23 Z15:AA15 T15 AG15:AH15 F15 F16:G16 M16:N16 T16:U16 AH16:AI16 E17 H17:I18 U18:V18 L14:L15 U13:AH13 F20:G21 AE18 Y12 N14:AB14 E11:F13 G12:K12 P17:Z17 AB18 AD14 K20:K21 E19:E21 H19:J21 K17:M17 L11:M13 P18 S11:T13 AG11:AH11 N12:R13 L18:L20 Q15 E14:J14 M19:X21 Y18:Y21 AA11:AB11 AE12:AF12 AF14:AH14 E24:AB24 AB23 L22:AB22 Z19:AB21 AD17:AG17 AA16:AC16 AH18:AH19 AD19:AG19 AC18:AC19 AD21:AD25 AC21:AC24 AH23 AE24:AH24 AJ22:AJ23 AE21:AH22 AI24:AI28 AC20:AH20">
    <cfRule type="cellIs" dxfId="2973" priority="1" stopIfTrue="1" operator="equal">
      <formula>"в"</formula>
    </cfRule>
    <cfRule type="cellIs" dxfId="2972" priority="2" stopIfTrue="1" operator="equal">
      <formula>"от"</formula>
    </cfRule>
  </conditionalFormatting>
  <conditionalFormatting sqref="AL22:AL24">
    <cfRule type="cellIs" dxfId="2971" priority="3" stopIfTrue="1" operator="greaterThan">
      <formula>0</formula>
    </cfRule>
    <cfRule type="cellIs" dxfId="2970" priority="4" stopIfTrue="1" operator="lessThanOrEqual">
      <formula>0</formula>
    </cfRule>
  </conditionalFormatting>
  <printOptions horizontalCentered="1"/>
  <pageMargins left="0" right="0" top="0.57999999999999996" bottom="0" header="0.31496062992125984" footer="0.27559055118110237"/>
  <pageSetup paperSize="9" scale="68" orientation="landscape" r:id="rId4"/>
  <headerFooter alignWithMargins="0"/>
  <colBreaks count="1" manualBreakCount="1">
    <brk id="41" max="1048575" man="1"/>
  </colBreaks>
  <ignoredErrors>
    <ignoredError sqref="AJ11" unlockedFormula="1"/>
  </ignoredErrors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47"/>
  <sheetViews>
    <sheetView showZeros="0" zoomScale="95" zoomScaleNormal="95" workbookViewId="0">
      <pane xSplit="4" topLeftCell="I1" activePane="topRight" state="frozen"/>
      <selection pane="topRight" activeCell="I11" sqref="I11:AH21"/>
    </sheetView>
  </sheetViews>
  <sheetFormatPr defaultRowHeight="12.75"/>
  <cols>
    <col min="1" max="1" width="4.5703125" customWidth="1"/>
    <col min="2" max="2" width="8.140625" style="4" customWidth="1"/>
    <col min="3" max="3" width="5.140625" style="3" customWidth="1"/>
    <col min="4" max="4" width="40.42578125" customWidth="1"/>
    <col min="5" max="35" width="3.7109375" customWidth="1"/>
    <col min="36" max="36" width="4.28515625" customWidth="1"/>
    <col min="37" max="37" width="5.28515625" customWidth="1"/>
    <col min="38" max="38" width="4.140625" bestFit="1" customWidth="1"/>
    <col min="39" max="39" width="4.140625" customWidth="1"/>
    <col min="40" max="40" width="12.140625" customWidth="1"/>
    <col min="41" max="41" width="12" customWidth="1"/>
  </cols>
  <sheetData>
    <row r="1" spans="1:41" ht="15.75">
      <c r="A1" s="68"/>
      <c r="B1" s="69"/>
      <c r="C1" s="69"/>
      <c r="D1" s="70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402" t="s">
        <v>44</v>
      </c>
      <c r="AI1" s="402"/>
      <c r="AJ1" s="402"/>
      <c r="AK1" s="402"/>
      <c r="AL1" s="402"/>
      <c r="AM1" s="402"/>
      <c r="AN1" s="402"/>
      <c r="AO1" s="115"/>
    </row>
    <row r="2" spans="1:41" ht="31.5" customHeight="1">
      <c r="A2" s="68"/>
      <c r="B2" s="69"/>
      <c r="C2" s="69"/>
      <c r="D2" s="70"/>
      <c r="E2" s="68"/>
      <c r="F2" s="68"/>
      <c r="G2" s="72" t="s">
        <v>43</v>
      </c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403"/>
      <c r="AI2" s="403"/>
      <c r="AJ2" s="403"/>
      <c r="AK2" s="403"/>
      <c r="AL2" s="403"/>
      <c r="AM2" s="403"/>
      <c r="AN2" s="403"/>
      <c r="AO2" s="116"/>
    </row>
    <row r="3" spans="1:41">
      <c r="A3" s="68"/>
      <c r="B3" s="69"/>
      <c r="C3" s="69"/>
      <c r="D3" s="70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404" t="s">
        <v>47</v>
      </c>
      <c r="AI3" s="404"/>
      <c r="AJ3" s="404"/>
      <c r="AK3" s="404"/>
      <c r="AL3" s="404"/>
      <c r="AM3" s="404"/>
      <c r="AN3" s="404"/>
      <c r="AO3" s="117"/>
    </row>
    <row r="4" spans="1:41" ht="29.25" customHeight="1">
      <c r="A4" s="68"/>
      <c r="B4" s="69"/>
      <c r="C4" s="69"/>
      <c r="D4" s="411" t="s">
        <v>49</v>
      </c>
      <c r="E4" s="412" t="s">
        <v>111</v>
      </c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2"/>
      <c r="X4" s="412"/>
      <c r="Y4" s="412"/>
      <c r="Z4" s="412"/>
      <c r="AA4" s="412"/>
      <c r="AB4" s="412"/>
      <c r="AC4" s="68"/>
      <c r="AD4" s="68"/>
      <c r="AE4" s="68"/>
      <c r="AF4" s="68"/>
      <c r="AG4" s="68"/>
      <c r="AH4" s="405"/>
      <c r="AI4" s="405"/>
      <c r="AJ4" s="405"/>
      <c r="AK4" s="405"/>
      <c r="AL4" s="405"/>
      <c r="AM4" s="405"/>
      <c r="AN4" s="405"/>
      <c r="AO4" s="95"/>
    </row>
    <row r="5" spans="1:41" ht="12.75" customHeight="1">
      <c r="A5" s="68"/>
      <c r="B5" s="69"/>
      <c r="C5" s="69"/>
      <c r="D5" s="411"/>
      <c r="E5" s="412"/>
      <c r="F5" s="412"/>
      <c r="G5" s="412"/>
      <c r="H5" s="412"/>
      <c r="I5" s="412"/>
      <c r="J5" s="412"/>
      <c r="K5" s="412"/>
      <c r="L5" s="412"/>
      <c r="M5" s="412"/>
      <c r="N5" s="412"/>
      <c r="O5" s="412"/>
      <c r="P5" s="412"/>
      <c r="Q5" s="412"/>
      <c r="R5" s="412"/>
      <c r="S5" s="412"/>
      <c r="T5" s="412"/>
      <c r="U5" s="412"/>
      <c r="V5" s="412"/>
      <c r="W5" s="412"/>
      <c r="X5" s="412"/>
      <c r="Y5" s="412"/>
      <c r="Z5" s="412"/>
      <c r="AA5" s="412"/>
      <c r="AB5" s="412"/>
      <c r="AC5" s="68"/>
      <c r="AD5" s="68"/>
      <c r="AE5" s="68"/>
      <c r="AF5" s="68"/>
      <c r="AG5" s="68"/>
      <c r="AH5" s="68"/>
      <c r="AI5" s="404" t="s">
        <v>46</v>
      </c>
      <c r="AJ5" s="404"/>
      <c r="AK5" s="404"/>
      <c r="AL5" s="404"/>
      <c r="AM5" s="404"/>
      <c r="AN5" s="404"/>
      <c r="AO5" s="117"/>
    </row>
    <row r="6" spans="1:41" ht="12.75" customHeight="1">
      <c r="A6" s="68"/>
      <c r="B6" s="69"/>
      <c r="C6" s="69"/>
      <c r="D6" s="411"/>
      <c r="E6" s="413"/>
      <c r="F6" s="413"/>
      <c r="G6" s="413"/>
      <c r="H6" s="413"/>
      <c r="I6" s="413"/>
      <c r="J6" s="413"/>
      <c r="K6" s="413"/>
      <c r="L6" s="413"/>
      <c r="M6" s="413"/>
      <c r="N6" s="413"/>
      <c r="O6" s="413"/>
      <c r="P6" s="413"/>
      <c r="Q6" s="413"/>
      <c r="R6" s="413"/>
      <c r="S6" s="413"/>
      <c r="T6" s="413"/>
      <c r="U6" s="413"/>
      <c r="V6" s="413"/>
      <c r="W6" s="413"/>
      <c r="X6" s="413"/>
      <c r="Y6" s="413"/>
      <c r="Z6" s="413"/>
      <c r="AA6" s="413"/>
      <c r="AB6" s="413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74"/>
      <c r="AO6" s="74"/>
    </row>
    <row r="7" spans="1:41">
      <c r="A7" s="68"/>
      <c r="B7" s="69"/>
      <c r="C7" s="69"/>
      <c r="D7" s="73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68"/>
      <c r="AD7" s="68"/>
      <c r="AE7" s="68"/>
      <c r="AF7" s="68"/>
      <c r="AG7" s="68"/>
      <c r="AH7" s="419" t="s">
        <v>122</v>
      </c>
      <c r="AI7" s="419"/>
      <c r="AJ7" s="419"/>
      <c r="AK7" s="419"/>
      <c r="AL7" s="419"/>
      <c r="AM7" s="419"/>
      <c r="AN7" s="419"/>
      <c r="AO7" s="69"/>
    </row>
    <row r="8" spans="1:41" ht="21.75" customHeight="1">
      <c r="A8" s="68"/>
      <c r="B8" s="69"/>
      <c r="C8" s="69"/>
      <c r="D8" s="70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</row>
    <row r="9" spans="1:41" s="1" customFormat="1" ht="22.5" customHeight="1">
      <c r="A9" s="420" t="s">
        <v>0</v>
      </c>
      <c r="B9" s="422" t="s">
        <v>6</v>
      </c>
      <c r="C9" s="422" t="s">
        <v>70</v>
      </c>
      <c r="D9" s="423" t="s">
        <v>57</v>
      </c>
      <c r="E9" s="424" t="s">
        <v>113</v>
      </c>
      <c r="F9" s="424"/>
      <c r="G9" s="424"/>
      <c r="H9" s="424"/>
      <c r="I9" s="424"/>
      <c r="J9" s="424"/>
      <c r="K9" s="424"/>
      <c r="L9" s="424"/>
      <c r="M9" s="424"/>
      <c r="N9" s="424"/>
      <c r="O9" s="424"/>
      <c r="P9" s="424"/>
      <c r="Q9" s="424"/>
      <c r="R9" s="424"/>
      <c r="S9" s="424"/>
      <c r="T9" s="424"/>
      <c r="U9" s="424"/>
      <c r="V9" s="424"/>
      <c r="W9" s="424"/>
      <c r="X9" s="424"/>
      <c r="Y9" s="424"/>
      <c r="Z9" s="424"/>
      <c r="AA9" s="424"/>
      <c r="AB9" s="424"/>
      <c r="AC9" s="424"/>
      <c r="AD9" s="424"/>
      <c r="AE9" s="424"/>
      <c r="AF9" s="424"/>
      <c r="AG9" s="424"/>
      <c r="AH9" s="424"/>
      <c r="AI9" s="424"/>
      <c r="AJ9" s="408" t="s">
        <v>55</v>
      </c>
      <c r="AK9" s="409"/>
      <c r="AL9" s="118" t="s">
        <v>56</v>
      </c>
      <c r="AM9" s="118"/>
      <c r="AN9" s="414" t="s">
        <v>80</v>
      </c>
      <c r="AO9" s="415"/>
    </row>
    <row r="10" spans="1:41" s="2" customFormat="1" ht="23.25" thickBot="1">
      <c r="A10" s="421"/>
      <c r="B10" s="422"/>
      <c r="C10" s="422"/>
      <c r="D10" s="423"/>
      <c r="E10" s="119">
        <v>1</v>
      </c>
      <c r="F10" s="135">
        <v>2</v>
      </c>
      <c r="G10" s="135">
        <v>3</v>
      </c>
      <c r="H10" s="135">
        <v>4</v>
      </c>
      <c r="I10" s="135">
        <v>5</v>
      </c>
      <c r="J10" s="119">
        <v>6</v>
      </c>
      <c r="K10" s="119">
        <v>7</v>
      </c>
      <c r="L10" s="119">
        <v>8</v>
      </c>
      <c r="M10" s="119">
        <v>9</v>
      </c>
      <c r="N10" s="135">
        <v>10</v>
      </c>
      <c r="O10" s="135">
        <v>11</v>
      </c>
      <c r="P10" s="135">
        <v>12</v>
      </c>
      <c r="Q10" s="119">
        <v>13</v>
      </c>
      <c r="R10" s="119">
        <v>14</v>
      </c>
      <c r="S10" s="135">
        <v>15</v>
      </c>
      <c r="T10" s="135">
        <v>16</v>
      </c>
      <c r="U10" s="135">
        <v>17</v>
      </c>
      <c r="V10" s="135">
        <v>18</v>
      </c>
      <c r="W10" s="135">
        <v>19</v>
      </c>
      <c r="X10" s="119">
        <v>20</v>
      </c>
      <c r="Y10" s="119">
        <v>21</v>
      </c>
      <c r="Z10" s="135">
        <v>22</v>
      </c>
      <c r="AA10" s="135">
        <v>23</v>
      </c>
      <c r="AB10" s="135">
        <v>24</v>
      </c>
      <c r="AC10" s="135">
        <v>25</v>
      </c>
      <c r="AD10" s="135">
        <v>26</v>
      </c>
      <c r="AE10" s="119">
        <v>27</v>
      </c>
      <c r="AF10" s="119">
        <v>28</v>
      </c>
      <c r="AG10" s="135">
        <v>29</v>
      </c>
      <c r="AH10" s="135">
        <v>30</v>
      </c>
      <c r="AI10" s="78">
        <v>31</v>
      </c>
      <c r="AJ10" s="76" t="s">
        <v>31</v>
      </c>
      <c r="AK10" s="77" t="s">
        <v>30</v>
      </c>
      <c r="AL10" s="76" t="s">
        <v>31</v>
      </c>
      <c r="AM10" s="76"/>
      <c r="AN10" s="79" t="s">
        <v>35</v>
      </c>
      <c r="AO10" s="79" t="s">
        <v>36</v>
      </c>
    </row>
    <row r="11" spans="1:41" s="2" customFormat="1" ht="15.75" thickBot="1">
      <c r="A11" s="134">
        <v>1</v>
      </c>
      <c r="B11" s="168" t="s">
        <v>92</v>
      </c>
      <c r="C11" s="169" t="s">
        <v>93</v>
      </c>
      <c r="D11" s="170" t="s">
        <v>94</v>
      </c>
      <c r="E11" s="199" t="s">
        <v>1</v>
      </c>
      <c r="F11" s="190" t="s">
        <v>110</v>
      </c>
      <c r="G11" s="190" t="s">
        <v>110</v>
      </c>
      <c r="H11" s="190" t="s">
        <v>110</v>
      </c>
      <c r="I11" s="190" t="s">
        <v>110</v>
      </c>
      <c r="J11" s="190" t="s">
        <v>110</v>
      </c>
      <c r="K11" s="199" t="s">
        <v>1</v>
      </c>
      <c r="L11" s="199" t="s">
        <v>1</v>
      </c>
      <c r="M11" s="199" t="s">
        <v>1</v>
      </c>
      <c r="N11" s="129" t="s">
        <v>2</v>
      </c>
      <c r="O11" s="129" t="s">
        <v>2</v>
      </c>
      <c r="P11" s="129" t="s">
        <v>2</v>
      </c>
      <c r="Q11" s="199" t="s">
        <v>1</v>
      </c>
      <c r="R11" s="199" t="s">
        <v>1</v>
      </c>
      <c r="S11" s="129" t="s">
        <v>2</v>
      </c>
      <c r="T11" s="129" t="s">
        <v>2</v>
      </c>
      <c r="U11" s="129" t="s">
        <v>2</v>
      </c>
      <c r="V11" s="129" t="s">
        <v>2</v>
      </c>
      <c r="W11" s="129" t="s">
        <v>2</v>
      </c>
      <c r="X11" s="199" t="s">
        <v>1</v>
      </c>
      <c r="Y11" s="199" t="s">
        <v>1</v>
      </c>
      <c r="Z11" s="129" t="s">
        <v>2</v>
      </c>
      <c r="AA11" s="129" t="s">
        <v>2</v>
      </c>
      <c r="AB11" s="129" t="s">
        <v>2</v>
      </c>
      <c r="AC11" s="199" t="s">
        <v>1</v>
      </c>
      <c r="AD11" s="129" t="s">
        <v>2</v>
      </c>
      <c r="AE11" s="199" t="s">
        <v>1</v>
      </c>
      <c r="AF11" s="129" t="s">
        <v>2</v>
      </c>
      <c r="AG11" s="129" t="s">
        <v>2</v>
      </c>
      <c r="AH11" s="129" t="s">
        <v>69</v>
      </c>
      <c r="AI11" s="199" t="s">
        <v>1</v>
      </c>
      <c r="AJ11" s="82">
        <f t="shared" ref="AJ11:AJ21" si="0">COUNTIF(E11:AI11,$B$32)</f>
        <v>11</v>
      </c>
      <c r="AK11" s="83">
        <f>31-AJ11</f>
        <v>20</v>
      </c>
      <c r="AL11" s="207" t="e">
        <f>'Произв календарь'!$C$9-AJ11+апрель!AL11</f>
        <v>#REF!</v>
      </c>
      <c r="AM11" s="207"/>
      <c r="AN11" s="79"/>
      <c r="AO11" s="79"/>
    </row>
    <row r="12" spans="1:41" s="2" customFormat="1" ht="15.75" thickBot="1">
      <c r="A12" s="134">
        <v>2</v>
      </c>
      <c r="B12" s="171">
        <v>8928</v>
      </c>
      <c r="C12" s="172" t="s">
        <v>95</v>
      </c>
      <c r="D12" s="173" t="s">
        <v>96</v>
      </c>
      <c r="E12" s="129" t="s">
        <v>2</v>
      </c>
      <c r="F12" s="129" t="s">
        <v>2</v>
      </c>
      <c r="G12" s="129" t="s">
        <v>2</v>
      </c>
      <c r="H12" s="199" t="s">
        <v>1</v>
      </c>
      <c r="I12" s="199" t="s">
        <v>1</v>
      </c>
      <c r="J12" s="199" t="s">
        <v>1</v>
      </c>
      <c r="K12" s="129" t="s">
        <v>2</v>
      </c>
      <c r="L12" s="129" t="s">
        <v>2</v>
      </c>
      <c r="M12" s="129" t="s">
        <v>2</v>
      </c>
      <c r="N12" s="199" t="s">
        <v>1</v>
      </c>
      <c r="O12" s="129" t="s">
        <v>2</v>
      </c>
      <c r="P12" s="129" t="s">
        <v>109</v>
      </c>
      <c r="Q12" s="199" t="s">
        <v>1</v>
      </c>
      <c r="R12" s="199" t="s">
        <v>1</v>
      </c>
      <c r="S12" s="129" t="s">
        <v>2</v>
      </c>
      <c r="T12" s="129" t="s">
        <v>2</v>
      </c>
      <c r="U12" s="129" t="s">
        <v>2</v>
      </c>
      <c r="V12" s="199" t="s">
        <v>1</v>
      </c>
      <c r="W12" s="129" t="s">
        <v>2</v>
      </c>
      <c r="X12" s="129" t="s">
        <v>2</v>
      </c>
      <c r="Y12" s="129" t="s">
        <v>2</v>
      </c>
      <c r="Z12" s="199" t="s">
        <v>1</v>
      </c>
      <c r="AA12" s="199" t="s">
        <v>1</v>
      </c>
      <c r="AB12" s="199" t="s">
        <v>1</v>
      </c>
      <c r="AC12" s="199" t="s">
        <v>1</v>
      </c>
      <c r="AD12" s="199" t="s">
        <v>1</v>
      </c>
      <c r="AE12" s="129" t="s">
        <v>2</v>
      </c>
      <c r="AF12" s="129" t="s">
        <v>108</v>
      </c>
      <c r="AG12" s="129" t="s">
        <v>2</v>
      </c>
      <c r="AH12" s="129" t="s">
        <v>107</v>
      </c>
      <c r="AI12" s="129" t="s">
        <v>69</v>
      </c>
      <c r="AJ12" s="82">
        <f t="shared" si="0"/>
        <v>12</v>
      </c>
      <c r="AK12" s="83">
        <f t="shared" ref="AK12:AK21" si="1">31-AJ12</f>
        <v>19</v>
      </c>
      <c r="AL12" s="207" t="e">
        <f>'Произв календарь'!$C$9-AJ12+апрель!AL12</f>
        <v>#REF!</v>
      </c>
      <c r="AM12" s="207"/>
      <c r="AN12" s="79"/>
      <c r="AO12" s="79"/>
    </row>
    <row r="13" spans="1:41" s="2" customFormat="1" ht="15.75" thickBot="1">
      <c r="A13" s="134">
        <v>3</v>
      </c>
      <c r="B13" s="174">
        <v>11439</v>
      </c>
      <c r="C13" s="172" t="s">
        <v>95</v>
      </c>
      <c r="D13" s="175" t="s">
        <v>97</v>
      </c>
      <c r="E13" s="199" t="s">
        <v>1</v>
      </c>
      <c r="F13" s="129" t="s">
        <v>2</v>
      </c>
      <c r="G13" s="129" t="s">
        <v>2</v>
      </c>
      <c r="H13" s="129" t="s">
        <v>2</v>
      </c>
      <c r="I13" s="129" t="s">
        <v>2</v>
      </c>
      <c r="J13" s="199" t="s">
        <v>1</v>
      </c>
      <c r="K13" s="129" t="s">
        <v>2</v>
      </c>
      <c r="L13" s="129" t="s">
        <v>2</v>
      </c>
      <c r="M13" s="129" t="s">
        <v>2</v>
      </c>
      <c r="N13" s="129" t="s">
        <v>2</v>
      </c>
      <c r="O13" s="199" t="s">
        <v>1</v>
      </c>
      <c r="P13" s="129" t="s">
        <v>2</v>
      </c>
      <c r="Q13" s="194" t="s">
        <v>3</v>
      </c>
      <c r="R13" s="129" t="s">
        <v>2</v>
      </c>
      <c r="S13" s="199" t="s">
        <v>1</v>
      </c>
      <c r="T13" s="199" t="s">
        <v>1</v>
      </c>
      <c r="U13" s="129" t="s">
        <v>2</v>
      </c>
      <c r="V13" s="129" t="s">
        <v>2</v>
      </c>
      <c r="W13" s="129" t="s">
        <v>2</v>
      </c>
      <c r="X13" s="199" t="s">
        <v>1</v>
      </c>
      <c r="Y13" s="129" t="s">
        <v>2</v>
      </c>
      <c r="Z13" s="129" t="s">
        <v>2</v>
      </c>
      <c r="AA13" s="129" t="s">
        <v>2</v>
      </c>
      <c r="AB13" s="129" t="s">
        <v>2</v>
      </c>
      <c r="AC13" s="129" t="s">
        <v>2</v>
      </c>
      <c r="AD13" s="129" t="s">
        <v>2</v>
      </c>
      <c r="AE13" s="199" t="s">
        <v>1</v>
      </c>
      <c r="AF13" s="129" t="s">
        <v>2</v>
      </c>
      <c r="AG13" s="129" t="s">
        <v>2</v>
      </c>
      <c r="AH13" s="129" t="s">
        <v>2</v>
      </c>
      <c r="AI13" s="129" t="s">
        <v>2</v>
      </c>
      <c r="AJ13" s="82">
        <f t="shared" si="0"/>
        <v>7</v>
      </c>
      <c r="AK13" s="83">
        <f t="shared" si="1"/>
        <v>24</v>
      </c>
      <c r="AL13" s="207" t="e">
        <f>'Произв календарь'!$C$9-AJ13+апрель!AL13</f>
        <v>#REF!</v>
      </c>
      <c r="AM13" s="207"/>
      <c r="AN13" s="79"/>
      <c r="AO13" s="79"/>
    </row>
    <row r="14" spans="1:41" s="2" customFormat="1" ht="15.75" thickBot="1">
      <c r="A14" s="134">
        <v>4</v>
      </c>
      <c r="B14" s="176">
        <v>5810</v>
      </c>
      <c r="C14" s="177" t="s">
        <v>98</v>
      </c>
      <c r="D14" s="178" t="s">
        <v>99</v>
      </c>
      <c r="E14" s="192" t="s">
        <v>68</v>
      </c>
      <c r="F14" s="129" t="s">
        <v>2</v>
      </c>
      <c r="G14" s="129" t="s">
        <v>2</v>
      </c>
      <c r="H14" s="199" t="s">
        <v>1</v>
      </c>
      <c r="I14" s="192" t="s">
        <v>68</v>
      </c>
      <c r="J14" s="195" t="s">
        <v>69</v>
      </c>
      <c r="K14" s="199" t="s">
        <v>1</v>
      </c>
      <c r="L14" s="129" t="s">
        <v>2</v>
      </c>
      <c r="M14" s="129" t="s">
        <v>2</v>
      </c>
      <c r="N14" s="199" t="s">
        <v>1</v>
      </c>
      <c r="O14" s="192" t="s">
        <v>68</v>
      </c>
      <c r="P14" s="195" t="s">
        <v>69</v>
      </c>
      <c r="Q14" s="199" t="s">
        <v>1</v>
      </c>
      <c r="R14" s="195" t="s">
        <v>69</v>
      </c>
      <c r="S14" s="195" t="s">
        <v>69</v>
      </c>
      <c r="T14" s="195" t="s">
        <v>69</v>
      </c>
      <c r="U14" s="199" t="s">
        <v>1</v>
      </c>
      <c r="V14" s="195" t="s">
        <v>69</v>
      </c>
      <c r="W14" s="192" t="s">
        <v>68</v>
      </c>
      <c r="X14" s="195" t="s">
        <v>69</v>
      </c>
      <c r="Y14" s="199" t="s">
        <v>1</v>
      </c>
      <c r="Z14" s="199" t="s">
        <v>1</v>
      </c>
      <c r="AA14" s="199" t="s">
        <v>1</v>
      </c>
      <c r="AB14" s="190" t="s">
        <v>110</v>
      </c>
      <c r="AC14" s="190" t="s">
        <v>110</v>
      </c>
      <c r="AD14" s="190" t="s">
        <v>110</v>
      </c>
      <c r="AE14" s="199" t="s">
        <v>1</v>
      </c>
      <c r="AF14" s="199" t="s">
        <v>1</v>
      </c>
      <c r="AG14" s="190" t="s">
        <v>110</v>
      </c>
      <c r="AH14" s="190" t="s">
        <v>110</v>
      </c>
      <c r="AI14" s="208" t="s">
        <v>1</v>
      </c>
      <c r="AJ14" s="82">
        <f t="shared" si="0"/>
        <v>11</v>
      </c>
      <c r="AK14" s="83">
        <f t="shared" si="1"/>
        <v>20</v>
      </c>
      <c r="AL14" s="207" t="e">
        <f>'Произв календарь'!$C$9-AJ14+апрель!AL14</f>
        <v>#REF!</v>
      </c>
      <c r="AM14" s="207"/>
      <c r="AN14" s="79"/>
      <c r="AO14" s="79"/>
    </row>
    <row r="15" spans="1:41" s="2" customFormat="1" ht="15.75" thickBot="1">
      <c r="A15" s="134">
        <v>5</v>
      </c>
      <c r="B15" s="179" t="s">
        <v>100</v>
      </c>
      <c r="C15" s="177" t="s">
        <v>98</v>
      </c>
      <c r="D15" s="180" t="s">
        <v>101</v>
      </c>
      <c r="E15" s="129" t="s">
        <v>2</v>
      </c>
      <c r="F15" s="129" t="s">
        <v>2</v>
      </c>
      <c r="G15" s="129" t="s">
        <v>2</v>
      </c>
      <c r="H15" s="129" t="s">
        <v>2</v>
      </c>
      <c r="I15" s="129" t="s">
        <v>2</v>
      </c>
      <c r="J15" s="199" t="s">
        <v>1</v>
      </c>
      <c r="K15" s="199" t="s">
        <v>1</v>
      </c>
      <c r="L15" s="129" t="s">
        <v>2</v>
      </c>
      <c r="M15" s="129" t="s">
        <v>2</v>
      </c>
      <c r="N15" s="129" t="s">
        <v>2</v>
      </c>
      <c r="O15" s="129" t="s">
        <v>2</v>
      </c>
      <c r="P15" s="129" t="s">
        <v>2</v>
      </c>
      <c r="Q15" s="199" t="s">
        <v>1</v>
      </c>
      <c r="R15" s="199" t="s">
        <v>1</v>
      </c>
      <c r="S15" s="129" t="s">
        <v>2</v>
      </c>
      <c r="T15" s="199" t="s">
        <v>2</v>
      </c>
      <c r="U15" s="129" t="s">
        <v>2</v>
      </c>
      <c r="V15" s="129" t="s">
        <v>2</v>
      </c>
      <c r="W15" s="129" t="s">
        <v>2</v>
      </c>
      <c r="X15" s="199" t="s">
        <v>1</v>
      </c>
      <c r="Y15" s="129" t="s">
        <v>2</v>
      </c>
      <c r="Z15" s="129" t="s">
        <v>2</v>
      </c>
      <c r="AA15" s="199" t="s">
        <v>1</v>
      </c>
      <c r="AB15" s="129" t="s">
        <v>2</v>
      </c>
      <c r="AC15" s="129" t="s">
        <v>2</v>
      </c>
      <c r="AD15" s="129" t="s">
        <v>2</v>
      </c>
      <c r="AE15" s="199" t="s">
        <v>1</v>
      </c>
      <c r="AF15" s="199" t="s">
        <v>1</v>
      </c>
      <c r="AG15" s="129" t="s">
        <v>2</v>
      </c>
      <c r="AH15" s="129" t="s">
        <v>2</v>
      </c>
      <c r="AI15" s="129" t="s">
        <v>2</v>
      </c>
      <c r="AJ15" s="82">
        <f t="shared" si="0"/>
        <v>8</v>
      </c>
      <c r="AK15" s="83">
        <f t="shared" si="1"/>
        <v>23</v>
      </c>
      <c r="AL15" s="207" t="e">
        <f>'Произв календарь'!$C$9-AJ15+апрель!AL15</f>
        <v>#REF!</v>
      </c>
      <c r="AM15" s="207"/>
      <c r="AN15" s="79"/>
      <c r="AO15" s="79"/>
    </row>
    <row r="16" spans="1:41" s="2" customFormat="1" ht="15.75" thickBot="1">
      <c r="A16" s="134">
        <v>6</v>
      </c>
      <c r="B16" s="181">
        <v>3283</v>
      </c>
      <c r="C16" s="177" t="s">
        <v>98</v>
      </c>
      <c r="D16" s="180" t="s">
        <v>102</v>
      </c>
      <c r="E16" s="199" t="s">
        <v>1</v>
      </c>
      <c r="F16" s="190" t="s">
        <v>110</v>
      </c>
      <c r="G16" s="190" t="s">
        <v>110</v>
      </c>
      <c r="H16" s="190" t="s">
        <v>110</v>
      </c>
      <c r="I16" s="190" t="s">
        <v>110</v>
      </c>
      <c r="J16" s="199" t="s">
        <v>1</v>
      </c>
      <c r="K16" s="199" t="s">
        <v>1</v>
      </c>
      <c r="L16" s="199" t="s">
        <v>1</v>
      </c>
      <c r="M16" s="199" t="s">
        <v>1</v>
      </c>
      <c r="N16" s="199" t="s">
        <v>1</v>
      </c>
      <c r="O16" s="129" t="s">
        <v>2</v>
      </c>
      <c r="P16" s="129" t="s">
        <v>2</v>
      </c>
      <c r="Q16" s="129" t="s">
        <v>2</v>
      </c>
      <c r="R16" s="199" t="s">
        <v>1</v>
      </c>
      <c r="S16" s="199" t="s">
        <v>1</v>
      </c>
      <c r="T16" s="129" t="s">
        <v>2</v>
      </c>
      <c r="U16" s="129" t="s">
        <v>2</v>
      </c>
      <c r="V16" s="129" t="s">
        <v>2</v>
      </c>
      <c r="W16" s="129" t="s">
        <v>2</v>
      </c>
      <c r="X16" s="129" t="s">
        <v>2</v>
      </c>
      <c r="Y16" s="199" t="s">
        <v>1</v>
      </c>
      <c r="Z16" s="199" t="s">
        <v>1</v>
      </c>
      <c r="AA16" s="129" t="s">
        <v>2</v>
      </c>
      <c r="AB16" s="129" t="s">
        <v>2</v>
      </c>
      <c r="AC16" s="129" t="s">
        <v>2</v>
      </c>
      <c r="AD16" s="129" t="s">
        <v>2</v>
      </c>
      <c r="AE16" s="129" t="s">
        <v>2</v>
      </c>
      <c r="AF16" s="199" t="s">
        <v>1</v>
      </c>
      <c r="AG16" s="199" t="s">
        <v>1</v>
      </c>
      <c r="AH16" s="129" t="s">
        <v>2</v>
      </c>
      <c r="AI16" s="129" t="s">
        <v>2</v>
      </c>
      <c r="AJ16" s="82">
        <f t="shared" si="0"/>
        <v>12</v>
      </c>
      <c r="AK16" s="83">
        <f t="shared" si="1"/>
        <v>19</v>
      </c>
      <c r="AL16" s="207" t="e">
        <f>'Произв календарь'!$C$9-AJ16+апрель!AL16</f>
        <v>#REF!</v>
      </c>
      <c r="AM16" s="207"/>
      <c r="AN16" s="79"/>
      <c r="AO16" s="79"/>
    </row>
    <row r="17" spans="1:42" s="2" customFormat="1" ht="15.75" thickBot="1">
      <c r="A17" s="134">
        <v>7</v>
      </c>
      <c r="B17" s="182">
        <v>41647</v>
      </c>
      <c r="C17" s="183" t="s">
        <v>98</v>
      </c>
      <c r="D17" s="180" t="s">
        <v>103</v>
      </c>
      <c r="E17" s="129" t="s">
        <v>2</v>
      </c>
      <c r="F17" s="195" t="s">
        <v>69</v>
      </c>
      <c r="G17" s="194" t="s">
        <v>3</v>
      </c>
      <c r="H17" s="129" t="s">
        <v>2</v>
      </c>
      <c r="I17" s="129" t="s">
        <v>2</v>
      </c>
      <c r="J17" s="129" t="s">
        <v>2</v>
      </c>
      <c r="K17" s="199" t="s">
        <v>1</v>
      </c>
      <c r="L17" s="199" t="s">
        <v>1</v>
      </c>
      <c r="M17" s="192" t="s">
        <v>68</v>
      </c>
      <c r="N17" s="195" t="s">
        <v>69</v>
      </c>
      <c r="O17" s="199" t="s">
        <v>1</v>
      </c>
      <c r="P17" s="199" t="s">
        <v>1</v>
      </c>
      <c r="Q17" s="192" t="s">
        <v>68</v>
      </c>
      <c r="R17" s="129" t="s">
        <v>2</v>
      </c>
      <c r="S17" s="129" t="s">
        <v>2</v>
      </c>
      <c r="T17" s="192" t="s">
        <v>68</v>
      </c>
      <c r="U17" s="192" t="s">
        <v>68</v>
      </c>
      <c r="V17" s="195" t="s">
        <v>69</v>
      </c>
      <c r="W17" s="199" t="s">
        <v>1</v>
      </c>
      <c r="X17" s="199" t="s">
        <v>1</v>
      </c>
      <c r="Y17" s="192" t="s">
        <v>68</v>
      </c>
      <c r="Z17" s="192" t="s">
        <v>68</v>
      </c>
      <c r="AA17" s="192" t="s">
        <v>68</v>
      </c>
      <c r="AB17" s="129" t="s">
        <v>2</v>
      </c>
      <c r="AC17" s="199" t="s">
        <v>1</v>
      </c>
      <c r="AD17" s="129" t="s">
        <v>68</v>
      </c>
      <c r="AE17" s="199" t="s">
        <v>1</v>
      </c>
      <c r="AF17" s="129" t="s">
        <v>2</v>
      </c>
      <c r="AG17" s="195" t="s">
        <v>69</v>
      </c>
      <c r="AH17" s="195" t="s">
        <v>69</v>
      </c>
      <c r="AI17" s="199" t="s">
        <v>1</v>
      </c>
      <c r="AJ17" s="82">
        <f t="shared" si="0"/>
        <v>9</v>
      </c>
      <c r="AK17" s="83">
        <f t="shared" si="1"/>
        <v>22</v>
      </c>
      <c r="AL17" s="207" t="e">
        <f>'Произв календарь'!$C$9-AJ17+апрель!AL17</f>
        <v>#REF!</v>
      </c>
      <c r="AM17" s="207"/>
      <c r="AN17" s="79"/>
      <c r="AO17" s="79"/>
    </row>
    <row r="18" spans="1:42" s="2" customFormat="1" ht="15.75" thickBot="1">
      <c r="A18" s="134"/>
      <c r="B18" s="203"/>
      <c r="C18" s="183" t="s">
        <v>98</v>
      </c>
      <c r="D18" s="204" t="s">
        <v>120</v>
      </c>
      <c r="E18" s="129" t="s">
        <v>2</v>
      </c>
      <c r="F18" s="129" t="s">
        <v>2</v>
      </c>
      <c r="G18" s="129" t="s">
        <v>2</v>
      </c>
      <c r="H18" s="129" t="s">
        <v>2</v>
      </c>
      <c r="I18" s="199" t="s">
        <v>1</v>
      </c>
      <c r="J18" s="129" t="s">
        <v>2</v>
      </c>
      <c r="K18" s="129" t="s">
        <v>2</v>
      </c>
      <c r="L18" s="129" t="s">
        <v>2</v>
      </c>
      <c r="M18" s="199" t="s">
        <v>1</v>
      </c>
      <c r="N18" s="199" t="s">
        <v>1</v>
      </c>
      <c r="O18" s="129" t="s">
        <v>2</v>
      </c>
      <c r="P18" s="129" t="s">
        <v>2</v>
      </c>
      <c r="Q18" s="129" t="s">
        <v>2</v>
      </c>
      <c r="R18" s="199" t="s">
        <v>1</v>
      </c>
      <c r="S18" s="129" t="s">
        <v>2</v>
      </c>
      <c r="T18" s="129" t="s">
        <v>2</v>
      </c>
      <c r="U18" s="129" t="s">
        <v>2</v>
      </c>
      <c r="V18" s="129" t="s">
        <v>2</v>
      </c>
      <c r="W18" s="199" t="s">
        <v>1</v>
      </c>
      <c r="X18" s="129" t="s">
        <v>2</v>
      </c>
      <c r="Y18" s="129" t="s">
        <v>2</v>
      </c>
      <c r="Z18" s="129" t="s">
        <v>2</v>
      </c>
      <c r="AA18" s="129" t="s">
        <v>2</v>
      </c>
      <c r="AB18" s="199" t="s">
        <v>1</v>
      </c>
      <c r="AC18" s="192" t="s">
        <v>68</v>
      </c>
      <c r="AD18" s="192" t="s">
        <v>68</v>
      </c>
      <c r="AE18" s="129" t="s">
        <v>2</v>
      </c>
      <c r="AF18" s="199" t="s">
        <v>1</v>
      </c>
      <c r="AG18" s="129" t="s">
        <v>2</v>
      </c>
      <c r="AH18" s="129" t="s">
        <v>2</v>
      </c>
      <c r="AI18" s="199" t="s">
        <v>1</v>
      </c>
      <c r="AJ18" s="82">
        <f t="shared" si="0"/>
        <v>8</v>
      </c>
      <c r="AK18" s="83">
        <f t="shared" si="1"/>
        <v>23</v>
      </c>
      <c r="AL18" s="207" t="e">
        <f>'Произв календарь'!$C$9-AJ18+апрель!AL18</f>
        <v>#REF!</v>
      </c>
      <c r="AM18" s="207"/>
      <c r="AN18" s="79"/>
      <c r="AO18" s="79"/>
    </row>
    <row r="19" spans="1:42" s="2" customFormat="1" ht="15.75" thickBot="1">
      <c r="A19" s="134">
        <v>8</v>
      </c>
      <c r="B19" s="181">
        <v>5381</v>
      </c>
      <c r="C19" s="177" t="s">
        <v>98</v>
      </c>
      <c r="D19" s="184" t="s">
        <v>104</v>
      </c>
      <c r="E19" s="195" t="s">
        <v>69</v>
      </c>
      <c r="F19" s="199" t="s">
        <v>1</v>
      </c>
      <c r="G19" s="199" t="s">
        <v>1</v>
      </c>
      <c r="H19" s="194" t="s">
        <v>3</v>
      </c>
      <c r="I19" s="195" t="s">
        <v>69</v>
      </c>
      <c r="J19" s="199" t="s">
        <v>1</v>
      </c>
      <c r="K19" s="199" t="s">
        <v>1</v>
      </c>
      <c r="L19" s="194" t="s">
        <v>3</v>
      </c>
      <c r="M19" s="195" t="s">
        <v>69</v>
      </c>
      <c r="N19" s="199" t="s">
        <v>1</v>
      </c>
      <c r="O19" s="199" t="s">
        <v>1</v>
      </c>
      <c r="P19" s="194" t="s">
        <v>3</v>
      </c>
      <c r="Q19" s="195" t="s">
        <v>69</v>
      </c>
      <c r="R19" s="199" t="s">
        <v>1</v>
      </c>
      <c r="S19" s="199" t="s">
        <v>1</v>
      </c>
      <c r="T19" s="199" t="s">
        <v>1</v>
      </c>
      <c r="U19" s="195" t="s">
        <v>69</v>
      </c>
      <c r="V19" s="199" t="s">
        <v>1</v>
      </c>
      <c r="W19" s="199" t="s">
        <v>1</v>
      </c>
      <c r="X19" s="194" t="s">
        <v>3</v>
      </c>
      <c r="Y19" s="195" t="s">
        <v>69</v>
      </c>
      <c r="Z19" s="199" t="s">
        <v>1</v>
      </c>
      <c r="AA19" s="199" t="s">
        <v>1</v>
      </c>
      <c r="AB19" s="195" t="s">
        <v>69</v>
      </c>
      <c r="AC19" s="195" t="s">
        <v>69</v>
      </c>
      <c r="AD19" s="199" t="s">
        <v>1</v>
      </c>
      <c r="AE19" s="199" t="s">
        <v>1</v>
      </c>
      <c r="AF19" s="194" t="s">
        <v>3</v>
      </c>
      <c r="AG19" s="195" t="s">
        <v>69</v>
      </c>
      <c r="AH19" s="199" t="s">
        <v>1</v>
      </c>
      <c r="AI19" s="199" t="s">
        <v>1</v>
      </c>
      <c r="AJ19" s="82">
        <f t="shared" si="0"/>
        <v>17</v>
      </c>
      <c r="AK19" s="83">
        <f t="shared" si="1"/>
        <v>14</v>
      </c>
      <c r="AL19" s="84"/>
      <c r="AM19" s="84"/>
      <c r="AN19" s="79"/>
      <c r="AO19" s="79"/>
    </row>
    <row r="20" spans="1:42" s="2" customFormat="1" ht="15.75" thickBot="1">
      <c r="A20" s="134">
        <v>9</v>
      </c>
      <c r="B20" s="181">
        <v>18739</v>
      </c>
      <c r="C20" s="177" t="s">
        <v>98</v>
      </c>
      <c r="D20" s="185" t="s">
        <v>105</v>
      </c>
      <c r="E20" s="199" t="s">
        <v>1</v>
      </c>
      <c r="F20" s="199" t="s">
        <v>1</v>
      </c>
      <c r="G20" s="194" t="s">
        <v>3</v>
      </c>
      <c r="H20" s="195" t="s">
        <v>69</v>
      </c>
      <c r="I20" s="199" t="s">
        <v>1</v>
      </c>
      <c r="J20" s="199" t="s">
        <v>1</v>
      </c>
      <c r="K20" s="194" t="s">
        <v>3</v>
      </c>
      <c r="L20" s="195" t="s">
        <v>69</v>
      </c>
      <c r="M20" s="199" t="s">
        <v>1</v>
      </c>
      <c r="N20" s="199" t="s">
        <v>1</v>
      </c>
      <c r="O20" s="199" t="s">
        <v>1</v>
      </c>
      <c r="P20" s="190" t="s">
        <v>110</v>
      </c>
      <c r="Q20" s="199" t="s">
        <v>1</v>
      </c>
      <c r="R20" s="199" t="s">
        <v>1</v>
      </c>
      <c r="S20" s="190" t="s">
        <v>110</v>
      </c>
      <c r="T20" s="190" t="s">
        <v>110</v>
      </c>
      <c r="U20" s="190" t="s">
        <v>110</v>
      </c>
      <c r="V20" s="190" t="s">
        <v>110</v>
      </c>
      <c r="W20" s="190" t="s">
        <v>110</v>
      </c>
      <c r="X20" s="199" t="s">
        <v>1</v>
      </c>
      <c r="Y20" s="199" t="s">
        <v>1</v>
      </c>
      <c r="Z20" s="190" t="s">
        <v>110</v>
      </c>
      <c r="AA20" s="190" t="s">
        <v>110</v>
      </c>
      <c r="AB20" s="190" t="s">
        <v>110</v>
      </c>
      <c r="AC20" s="190" t="s">
        <v>110</v>
      </c>
      <c r="AD20" s="199" t="s">
        <v>1</v>
      </c>
      <c r="AE20" s="194" t="s">
        <v>3</v>
      </c>
      <c r="AF20" s="194" t="s">
        <v>3</v>
      </c>
      <c r="AG20" s="199" t="s">
        <v>1</v>
      </c>
      <c r="AH20" s="199" t="s">
        <v>1</v>
      </c>
      <c r="AI20" s="194" t="s">
        <v>3</v>
      </c>
      <c r="AJ20" s="82">
        <f t="shared" si="0"/>
        <v>14</v>
      </c>
      <c r="AK20" s="83">
        <f t="shared" si="1"/>
        <v>17</v>
      </c>
      <c r="AL20" s="84"/>
      <c r="AM20" s="84"/>
      <c r="AN20" s="79"/>
      <c r="AO20" s="79"/>
    </row>
    <row r="21" spans="1:42" s="2" customFormat="1" ht="15.75" thickBot="1">
      <c r="A21" s="134">
        <v>10</v>
      </c>
      <c r="B21" s="186">
        <v>32359</v>
      </c>
      <c r="C21" s="177" t="s">
        <v>98</v>
      </c>
      <c r="D21" s="187" t="s">
        <v>106</v>
      </c>
      <c r="E21" s="199" t="s">
        <v>1</v>
      </c>
      <c r="F21" s="194" t="s">
        <v>3</v>
      </c>
      <c r="G21" s="195" t="s">
        <v>69</v>
      </c>
      <c r="H21" s="199" t="s">
        <v>1</v>
      </c>
      <c r="I21" s="199" t="s">
        <v>1</v>
      </c>
      <c r="J21" s="194" t="s">
        <v>3</v>
      </c>
      <c r="K21" s="195" t="s">
        <v>69</v>
      </c>
      <c r="L21" s="199" t="s">
        <v>1</v>
      </c>
      <c r="M21" s="199" t="s">
        <v>1</v>
      </c>
      <c r="N21" s="194" t="s">
        <v>3</v>
      </c>
      <c r="O21" s="195" t="s">
        <v>69</v>
      </c>
      <c r="P21" s="195" t="s">
        <v>69</v>
      </c>
      <c r="Q21" s="199" t="s">
        <v>1</v>
      </c>
      <c r="R21" s="194" t="s">
        <v>3</v>
      </c>
      <c r="S21" s="195" t="s">
        <v>69</v>
      </c>
      <c r="T21" s="199" t="s">
        <v>1</v>
      </c>
      <c r="U21" s="199" t="s">
        <v>1</v>
      </c>
      <c r="V21" s="194" t="s">
        <v>3</v>
      </c>
      <c r="W21" s="195" t="s">
        <v>69</v>
      </c>
      <c r="X21" s="199" t="s">
        <v>1</v>
      </c>
      <c r="Y21" s="199" t="s">
        <v>1</v>
      </c>
      <c r="Z21" s="195" t="s">
        <v>69</v>
      </c>
      <c r="AA21" s="195" t="s">
        <v>69</v>
      </c>
      <c r="AB21" s="199" t="s">
        <v>1</v>
      </c>
      <c r="AC21" s="199" t="s">
        <v>1</v>
      </c>
      <c r="AD21" s="195" t="s">
        <v>69</v>
      </c>
      <c r="AE21" s="195" t="s">
        <v>69</v>
      </c>
      <c r="AF21" s="199" t="s">
        <v>1</v>
      </c>
      <c r="AG21" s="199" t="s">
        <v>1</v>
      </c>
      <c r="AH21" s="194" t="s">
        <v>3</v>
      </c>
      <c r="AI21" s="195" t="s">
        <v>69</v>
      </c>
      <c r="AJ21" s="82">
        <f t="shared" si="0"/>
        <v>14</v>
      </c>
      <c r="AK21" s="83">
        <f t="shared" si="1"/>
        <v>17</v>
      </c>
      <c r="AL21" s="84"/>
      <c r="AM21" s="84"/>
      <c r="AN21" s="79"/>
      <c r="AO21" s="79"/>
    </row>
    <row r="22" spans="1:42" s="20" customFormat="1" ht="27" customHeight="1">
      <c r="A22" s="61"/>
      <c r="B22" s="69"/>
      <c r="C22" s="69"/>
      <c r="D22" s="95" t="s">
        <v>50</v>
      </c>
      <c r="E22" s="429"/>
      <c r="F22" s="429"/>
      <c r="G22" s="429"/>
      <c r="H22" s="429"/>
      <c r="I22" s="429"/>
      <c r="J22" s="429"/>
      <c r="K22" s="429"/>
      <c r="L22" s="96"/>
      <c r="M22" s="96"/>
      <c r="N22" s="96"/>
      <c r="O22" s="97"/>
      <c r="P22" s="97"/>
      <c r="Q22" s="97"/>
      <c r="R22" s="97"/>
      <c r="S22" s="97"/>
      <c r="T22" s="96"/>
      <c r="U22" s="96"/>
      <c r="V22" s="430"/>
      <c r="W22" s="430"/>
      <c r="X22" s="430"/>
      <c r="Y22" s="430"/>
      <c r="Z22" s="430"/>
      <c r="AA22" s="430"/>
      <c r="AB22" s="63"/>
      <c r="AC22" s="63"/>
      <c r="AD22" s="63"/>
      <c r="AE22" s="427"/>
      <c r="AF22" s="428"/>
      <c r="AG22" s="428"/>
      <c r="AH22" s="428"/>
      <c r="AI22" s="63"/>
      <c r="AJ22" s="63"/>
      <c r="AK22" s="93"/>
      <c r="AL22" s="93"/>
      <c r="AM22" s="93"/>
      <c r="AN22" s="67"/>
      <c r="AO22" s="67"/>
    </row>
    <row r="23" spans="1:42" s="20" customFormat="1">
      <c r="A23" s="98"/>
      <c r="B23" s="99"/>
      <c r="C23" s="99"/>
      <c r="D23" s="98"/>
      <c r="E23" s="426" t="s">
        <v>47</v>
      </c>
      <c r="F23" s="426"/>
      <c r="G23" s="426"/>
      <c r="H23" s="426"/>
      <c r="I23" s="426"/>
      <c r="J23" s="426"/>
      <c r="K23" s="426"/>
      <c r="L23" s="98"/>
      <c r="M23" s="98"/>
      <c r="N23" s="98"/>
      <c r="O23" s="426" t="s">
        <v>45</v>
      </c>
      <c r="P23" s="426"/>
      <c r="Q23" s="426"/>
      <c r="R23" s="426"/>
      <c r="S23" s="426"/>
      <c r="T23" s="98"/>
      <c r="U23" s="98"/>
      <c r="V23" s="425" t="s">
        <v>51</v>
      </c>
      <c r="W23" s="425"/>
      <c r="X23" s="425"/>
      <c r="Y23" s="425"/>
      <c r="Z23" s="425"/>
      <c r="AA23" s="425"/>
      <c r="AB23" s="98"/>
      <c r="AC23" s="98"/>
      <c r="AD23" s="98"/>
      <c r="AE23" s="426" t="s">
        <v>52</v>
      </c>
      <c r="AF23" s="426"/>
      <c r="AG23" s="426"/>
      <c r="AH23" s="426"/>
      <c r="AI23" s="98"/>
      <c r="AJ23" s="98"/>
      <c r="AK23" s="100"/>
      <c r="AL23" s="100"/>
      <c r="AM23" s="100"/>
      <c r="AN23" s="98"/>
      <c r="AO23" s="98"/>
    </row>
    <row r="24" spans="1:42" s="20" customFormat="1">
      <c r="A24" s="61"/>
      <c r="B24" s="101" t="s">
        <v>53</v>
      </c>
      <c r="C24" s="101"/>
      <c r="D24" s="62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93"/>
      <c r="AL24" s="93"/>
      <c r="AM24" s="93"/>
      <c r="AN24" s="67"/>
      <c r="AO24" s="67"/>
    </row>
    <row r="25" spans="1:42" s="20" customFormat="1" ht="33" customHeight="1">
      <c r="A25" s="64"/>
      <c r="B25" s="102" t="s">
        <v>54</v>
      </c>
      <c r="C25" s="102"/>
      <c r="D25" s="103" t="s">
        <v>91</v>
      </c>
      <c r="E25" s="127">
        <v>1</v>
      </c>
      <c r="F25" s="136">
        <v>2</v>
      </c>
      <c r="G25" s="136">
        <v>3</v>
      </c>
      <c r="H25" s="136">
        <v>4</v>
      </c>
      <c r="I25" s="136">
        <v>5</v>
      </c>
      <c r="J25" s="120">
        <v>6</v>
      </c>
      <c r="K25" s="120">
        <v>7</v>
      </c>
      <c r="L25" s="120">
        <v>8</v>
      </c>
      <c r="M25" s="120">
        <v>9</v>
      </c>
      <c r="N25" s="136">
        <v>10</v>
      </c>
      <c r="O25" s="136">
        <v>11</v>
      </c>
      <c r="P25" s="136">
        <v>12</v>
      </c>
      <c r="Q25" s="120">
        <v>13</v>
      </c>
      <c r="R25" s="120">
        <v>14</v>
      </c>
      <c r="S25" s="136">
        <v>15</v>
      </c>
      <c r="T25" s="136">
        <v>16</v>
      </c>
      <c r="U25" s="136">
        <v>17</v>
      </c>
      <c r="V25" s="136">
        <v>18</v>
      </c>
      <c r="W25" s="136">
        <v>19</v>
      </c>
      <c r="X25" s="120">
        <v>20</v>
      </c>
      <c r="Y25" s="120">
        <v>21</v>
      </c>
      <c r="Z25" s="136">
        <v>22</v>
      </c>
      <c r="AA25" s="136">
        <v>23</v>
      </c>
      <c r="AB25" s="136">
        <v>24</v>
      </c>
      <c r="AC25" s="136">
        <v>25</v>
      </c>
      <c r="AD25" s="136">
        <v>26</v>
      </c>
      <c r="AE25" s="120">
        <v>27</v>
      </c>
      <c r="AF25" s="120">
        <v>28</v>
      </c>
      <c r="AG25" s="136">
        <v>29</v>
      </c>
      <c r="AH25" s="104">
        <v>30</v>
      </c>
      <c r="AI25" s="104">
        <v>31</v>
      </c>
      <c r="AJ25" s="67"/>
      <c r="AK25" s="67"/>
      <c r="AL25" s="67"/>
      <c r="AM25" s="67"/>
      <c r="AN25" s="68"/>
      <c r="AO25" s="68"/>
    </row>
    <row r="26" spans="1:42" ht="15" customHeight="1">
      <c r="A26" s="105"/>
      <c r="B26" s="106" t="s">
        <v>2</v>
      </c>
      <c r="C26" s="106"/>
      <c r="D26" s="107" t="s">
        <v>128</v>
      </c>
      <c r="E26" s="121">
        <f t="shared" ref="E26:N34" si="2">COUNTIF(E$11:E$21,$B26)</f>
        <v>4</v>
      </c>
      <c r="F26" s="108">
        <f t="shared" si="2"/>
        <v>5</v>
      </c>
      <c r="G26" s="108">
        <f t="shared" si="2"/>
        <v>5</v>
      </c>
      <c r="H26" s="108">
        <f t="shared" si="2"/>
        <v>4</v>
      </c>
      <c r="I26" s="108">
        <f t="shared" si="2"/>
        <v>3</v>
      </c>
      <c r="J26" s="121">
        <f t="shared" si="2"/>
        <v>2</v>
      </c>
      <c r="K26" s="121">
        <f t="shared" si="2"/>
        <v>3</v>
      </c>
      <c r="L26" s="121">
        <f t="shared" si="2"/>
        <v>5</v>
      </c>
      <c r="M26" s="121">
        <f t="shared" si="2"/>
        <v>4</v>
      </c>
      <c r="N26" s="108">
        <f t="shared" si="2"/>
        <v>3</v>
      </c>
      <c r="O26" s="108">
        <f t="shared" ref="O26:X34" si="3">COUNTIF(O$11:O$21,$B26)</f>
        <v>5</v>
      </c>
      <c r="P26" s="108">
        <f t="shared" si="3"/>
        <v>5</v>
      </c>
      <c r="Q26" s="121">
        <f t="shared" si="3"/>
        <v>2</v>
      </c>
      <c r="R26" s="121">
        <f t="shared" si="3"/>
        <v>2</v>
      </c>
      <c r="S26" s="108">
        <f t="shared" si="3"/>
        <v>5</v>
      </c>
      <c r="T26" s="108">
        <f t="shared" si="3"/>
        <v>5</v>
      </c>
      <c r="U26" s="108">
        <f t="shared" si="3"/>
        <v>6</v>
      </c>
      <c r="V26" s="108">
        <f t="shared" si="3"/>
        <v>5</v>
      </c>
      <c r="W26" s="108">
        <f t="shared" si="3"/>
        <v>5</v>
      </c>
      <c r="X26" s="121">
        <f t="shared" si="3"/>
        <v>3</v>
      </c>
      <c r="Y26" s="121">
        <f t="shared" ref="Y26:AI34" si="4">COUNTIF(Y$11:Y$21,$B26)</f>
        <v>4</v>
      </c>
      <c r="Z26" s="108">
        <f t="shared" si="4"/>
        <v>4</v>
      </c>
      <c r="AA26" s="108">
        <f t="shared" si="4"/>
        <v>4</v>
      </c>
      <c r="AB26" s="108">
        <f t="shared" si="4"/>
        <v>5</v>
      </c>
      <c r="AC26" s="108">
        <f t="shared" si="4"/>
        <v>3</v>
      </c>
      <c r="AD26" s="108">
        <f t="shared" si="4"/>
        <v>4</v>
      </c>
      <c r="AE26" s="121">
        <f t="shared" si="4"/>
        <v>3</v>
      </c>
      <c r="AF26" s="121">
        <f t="shared" si="4"/>
        <v>3</v>
      </c>
      <c r="AG26" s="108">
        <f t="shared" si="4"/>
        <v>5</v>
      </c>
      <c r="AH26" s="108">
        <f t="shared" si="4"/>
        <v>4</v>
      </c>
      <c r="AI26" s="108">
        <f t="shared" si="4"/>
        <v>3</v>
      </c>
      <c r="AJ26" s="109"/>
      <c r="AK26" s="109"/>
      <c r="AL26" s="109"/>
      <c r="AM26" s="109"/>
      <c r="AN26" s="206" t="s">
        <v>72</v>
      </c>
      <c r="AO26" s="206" t="s">
        <v>72</v>
      </c>
      <c r="AP26" s="71"/>
    </row>
    <row r="27" spans="1:42" ht="15" customHeight="1">
      <c r="A27" s="105"/>
      <c r="B27" s="106" t="s">
        <v>81</v>
      </c>
      <c r="C27" s="106"/>
      <c r="D27" s="107" t="s">
        <v>127</v>
      </c>
      <c r="E27" s="121">
        <f t="shared" si="2"/>
        <v>0</v>
      </c>
      <c r="F27" s="108">
        <f t="shared" si="2"/>
        <v>0</v>
      </c>
      <c r="G27" s="108">
        <f t="shared" si="2"/>
        <v>0</v>
      </c>
      <c r="H27" s="108">
        <f t="shared" si="2"/>
        <v>0</v>
      </c>
      <c r="I27" s="108">
        <f t="shared" si="2"/>
        <v>0</v>
      </c>
      <c r="J27" s="121">
        <f t="shared" si="2"/>
        <v>0</v>
      </c>
      <c r="K27" s="121">
        <f t="shared" si="2"/>
        <v>0</v>
      </c>
      <c r="L27" s="121">
        <f t="shared" si="2"/>
        <v>0</v>
      </c>
      <c r="M27" s="121">
        <f t="shared" si="2"/>
        <v>0</v>
      </c>
      <c r="N27" s="108">
        <f t="shared" si="2"/>
        <v>0</v>
      </c>
      <c r="O27" s="108">
        <f t="shared" si="3"/>
        <v>0</v>
      </c>
      <c r="P27" s="108">
        <f t="shared" si="3"/>
        <v>0</v>
      </c>
      <c r="Q27" s="121">
        <f t="shared" si="3"/>
        <v>0</v>
      </c>
      <c r="R27" s="121">
        <f t="shared" si="3"/>
        <v>0</v>
      </c>
      <c r="S27" s="108">
        <f t="shared" si="3"/>
        <v>0</v>
      </c>
      <c r="T27" s="108">
        <f t="shared" si="3"/>
        <v>0</v>
      </c>
      <c r="U27" s="108">
        <f t="shared" si="3"/>
        <v>0</v>
      </c>
      <c r="V27" s="108">
        <f t="shared" si="3"/>
        <v>0</v>
      </c>
      <c r="W27" s="108">
        <f t="shared" si="3"/>
        <v>0</v>
      </c>
      <c r="X27" s="121">
        <f t="shared" si="3"/>
        <v>0</v>
      </c>
      <c r="Y27" s="121">
        <f t="shared" si="4"/>
        <v>0</v>
      </c>
      <c r="Z27" s="108">
        <f t="shared" si="4"/>
        <v>0</v>
      </c>
      <c r="AA27" s="108">
        <f t="shared" si="4"/>
        <v>0</v>
      </c>
      <c r="AB27" s="108">
        <f t="shared" si="4"/>
        <v>0</v>
      </c>
      <c r="AC27" s="108">
        <f t="shared" si="4"/>
        <v>0</v>
      </c>
      <c r="AD27" s="108">
        <f t="shared" si="4"/>
        <v>0</v>
      </c>
      <c r="AE27" s="121">
        <f t="shared" si="4"/>
        <v>0</v>
      </c>
      <c r="AF27" s="121">
        <f t="shared" si="4"/>
        <v>0</v>
      </c>
      <c r="AG27" s="108">
        <f t="shared" si="4"/>
        <v>0</v>
      </c>
      <c r="AH27" s="108">
        <f t="shared" si="4"/>
        <v>0</v>
      </c>
      <c r="AI27" s="108">
        <f t="shared" si="4"/>
        <v>0</v>
      </c>
      <c r="AJ27" s="109"/>
      <c r="AK27" s="109"/>
      <c r="AL27" s="109"/>
      <c r="AM27" s="109"/>
      <c r="AN27" s="71"/>
      <c r="AO27" s="71"/>
    </row>
    <row r="28" spans="1:42" ht="15" customHeight="1">
      <c r="A28" s="105"/>
      <c r="B28" s="106" t="s">
        <v>3</v>
      </c>
      <c r="C28" s="106"/>
      <c r="D28" s="107" t="s">
        <v>73</v>
      </c>
      <c r="E28" s="121">
        <f t="shared" si="2"/>
        <v>0</v>
      </c>
      <c r="F28" s="108">
        <f t="shared" si="2"/>
        <v>1</v>
      </c>
      <c r="G28" s="108">
        <f t="shared" si="2"/>
        <v>2</v>
      </c>
      <c r="H28" s="108">
        <f t="shared" si="2"/>
        <v>1</v>
      </c>
      <c r="I28" s="108">
        <f t="shared" si="2"/>
        <v>0</v>
      </c>
      <c r="J28" s="121">
        <f t="shared" si="2"/>
        <v>1</v>
      </c>
      <c r="K28" s="121">
        <f t="shared" si="2"/>
        <v>1</v>
      </c>
      <c r="L28" s="121">
        <f t="shared" si="2"/>
        <v>1</v>
      </c>
      <c r="M28" s="121">
        <f t="shared" si="2"/>
        <v>0</v>
      </c>
      <c r="N28" s="108">
        <f t="shared" si="2"/>
        <v>1</v>
      </c>
      <c r="O28" s="108">
        <f t="shared" si="3"/>
        <v>0</v>
      </c>
      <c r="P28" s="108">
        <f t="shared" si="3"/>
        <v>1</v>
      </c>
      <c r="Q28" s="121">
        <f t="shared" si="3"/>
        <v>1</v>
      </c>
      <c r="R28" s="121">
        <f t="shared" si="3"/>
        <v>1</v>
      </c>
      <c r="S28" s="108">
        <f t="shared" si="3"/>
        <v>0</v>
      </c>
      <c r="T28" s="108">
        <f t="shared" si="3"/>
        <v>0</v>
      </c>
      <c r="U28" s="108">
        <f t="shared" si="3"/>
        <v>0</v>
      </c>
      <c r="V28" s="108">
        <f t="shared" si="3"/>
        <v>1</v>
      </c>
      <c r="W28" s="108">
        <f t="shared" si="3"/>
        <v>0</v>
      </c>
      <c r="X28" s="121">
        <f t="shared" si="3"/>
        <v>1</v>
      </c>
      <c r="Y28" s="121">
        <f t="shared" si="4"/>
        <v>0</v>
      </c>
      <c r="Z28" s="108">
        <f t="shared" si="4"/>
        <v>0</v>
      </c>
      <c r="AA28" s="108">
        <f t="shared" si="4"/>
        <v>0</v>
      </c>
      <c r="AB28" s="108">
        <f t="shared" si="4"/>
        <v>0</v>
      </c>
      <c r="AC28" s="108">
        <f t="shared" si="4"/>
        <v>0</v>
      </c>
      <c r="AD28" s="108">
        <f t="shared" si="4"/>
        <v>0</v>
      </c>
      <c r="AE28" s="121">
        <f t="shared" si="4"/>
        <v>1</v>
      </c>
      <c r="AF28" s="121">
        <f t="shared" si="4"/>
        <v>2</v>
      </c>
      <c r="AG28" s="108">
        <f t="shared" si="4"/>
        <v>0</v>
      </c>
      <c r="AH28" s="108">
        <f t="shared" si="4"/>
        <v>1</v>
      </c>
      <c r="AI28" s="108">
        <f t="shared" si="4"/>
        <v>1</v>
      </c>
      <c r="AJ28" s="109"/>
      <c r="AK28" s="109"/>
      <c r="AL28" s="109"/>
      <c r="AM28" s="109"/>
      <c r="AN28" s="71"/>
      <c r="AO28" s="71"/>
    </row>
    <row r="29" spans="1:42" s="36" customFormat="1" ht="15" customHeight="1">
      <c r="A29" s="105"/>
      <c r="B29" s="106" t="s">
        <v>68</v>
      </c>
      <c r="C29" s="106"/>
      <c r="D29" s="107" t="s">
        <v>74</v>
      </c>
      <c r="E29" s="121">
        <f t="shared" si="2"/>
        <v>1</v>
      </c>
      <c r="F29" s="108">
        <f t="shared" si="2"/>
        <v>0</v>
      </c>
      <c r="G29" s="108">
        <f t="shared" si="2"/>
        <v>0</v>
      </c>
      <c r="H29" s="108">
        <f t="shared" si="2"/>
        <v>0</v>
      </c>
      <c r="I29" s="108">
        <f t="shared" si="2"/>
        <v>1</v>
      </c>
      <c r="J29" s="121">
        <f t="shared" si="2"/>
        <v>0</v>
      </c>
      <c r="K29" s="121">
        <f t="shared" si="2"/>
        <v>0</v>
      </c>
      <c r="L29" s="121">
        <f t="shared" si="2"/>
        <v>0</v>
      </c>
      <c r="M29" s="121">
        <f t="shared" si="2"/>
        <v>1</v>
      </c>
      <c r="N29" s="108">
        <f t="shared" si="2"/>
        <v>0</v>
      </c>
      <c r="O29" s="108">
        <f t="shared" si="3"/>
        <v>1</v>
      </c>
      <c r="P29" s="108">
        <f t="shared" si="3"/>
        <v>0</v>
      </c>
      <c r="Q29" s="121">
        <f t="shared" si="3"/>
        <v>1</v>
      </c>
      <c r="R29" s="121">
        <f t="shared" si="3"/>
        <v>0</v>
      </c>
      <c r="S29" s="108">
        <f t="shared" si="3"/>
        <v>0</v>
      </c>
      <c r="T29" s="108">
        <f t="shared" si="3"/>
        <v>1</v>
      </c>
      <c r="U29" s="108">
        <f t="shared" si="3"/>
        <v>1</v>
      </c>
      <c r="V29" s="108">
        <f t="shared" si="3"/>
        <v>0</v>
      </c>
      <c r="W29" s="108">
        <f t="shared" si="3"/>
        <v>1</v>
      </c>
      <c r="X29" s="121">
        <f t="shared" si="3"/>
        <v>0</v>
      </c>
      <c r="Y29" s="121">
        <f t="shared" si="4"/>
        <v>1</v>
      </c>
      <c r="Z29" s="108">
        <f t="shared" si="4"/>
        <v>1</v>
      </c>
      <c r="AA29" s="108">
        <f t="shared" si="4"/>
        <v>1</v>
      </c>
      <c r="AB29" s="108">
        <f t="shared" si="4"/>
        <v>0</v>
      </c>
      <c r="AC29" s="108">
        <f t="shared" si="4"/>
        <v>1</v>
      </c>
      <c r="AD29" s="108">
        <f t="shared" si="4"/>
        <v>2</v>
      </c>
      <c r="AE29" s="121">
        <f t="shared" si="4"/>
        <v>0</v>
      </c>
      <c r="AF29" s="121">
        <f t="shared" si="4"/>
        <v>0</v>
      </c>
      <c r="AG29" s="108">
        <f t="shared" si="4"/>
        <v>0</v>
      </c>
      <c r="AH29" s="108">
        <f t="shared" si="4"/>
        <v>0</v>
      </c>
      <c r="AI29" s="108">
        <f t="shared" si="4"/>
        <v>0</v>
      </c>
      <c r="AJ29" s="109"/>
      <c r="AK29" s="109"/>
      <c r="AL29" s="109"/>
      <c r="AM29" s="109"/>
      <c r="AN29" s="71"/>
      <c r="AO29" s="71"/>
    </row>
    <row r="30" spans="1:42" ht="15" customHeight="1">
      <c r="A30" s="105"/>
      <c r="B30" s="110" t="s">
        <v>69</v>
      </c>
      <c r="C30" s="110"/>
      <c r="D30" s="107" t="s">
        <v>75</v>
      </c>
      <c r="E30" s="121">
        <f t="shared" si="2"/>
        <v>1</v>
      </c>
      <c r="F30" s="108">
        <f t="shared" si="2"/>
        <v>1</v>
      </c>
      <c r="G30" s="108">
        <f t="shared" si="2"/>
        <v>1</v>
      </c>
      <c r="H30" s="108">
        <f t="shared" si="2"/>
        <v>1</v>
      </c>
      <c r="I30" s="108">
        <f t="shared" si="2"/>
        <v>1</v>
      </c>
      <c r="J30" s="121">
        <f t="shared" si="2"/>
        <v>1</v>
      </c>
      <c r="K30" s="121">
        <f t="shared" si="2"/>
        <v>1</v>
      </c>
      <c r="L30" s="121">
        <f t="shared" si="2"/>
        <v>1</v>
      </c>
      <c r="M30" s="121">
        <f t="shared" si="2"/>
        <v>1</v>
      </c>
      <c r="N30" s="108">
        <f t="shared" si="2"/>
        <v>1</v>
      </c>
      <c r="O30" s="108">
        <f t="shared" si="3"/>
        <v>1</v>
      </c>
      <c r="P30" s="108">
        <f t="shared" si="3"/>
        <v>2</v>
      </c>
      <c r="Q30" s="121">
        <f t="shared" si="3"/>
        <v>1</v>
      </c>
      <c r="R30" s="121">
        <f t="shared" si="3"/>
        <v>1</v>
      </c>
      <c r="S30" s="108">
        <f t="shared" si="3"/>
        <v>2</v>
      </c>
      <c r="T30" s="108">
        <f t="shared" si="3"/>
        <v>1</v>
      </c>
      <c r="U30" s="108">
        <f t="shared" si="3"/>
        <v>1</v>
      </c>
      <c r="V30" s="108">
        <f t="shared" si="3"/>
        <v>2</v>
      </c>
      <c r="W30" s="108">
        <f t="shared" si="3"/>
        <v>1</v>
      </c>
      <c r="X30" s="121">
        <f t="shared" si="3"/>
        <v>1</v>
      </c>
      <c r="Y30" s="121">
        <f t="shared" si="4"/>
        <v>1</v>
      </c>
      <c r="Z30" s="108">
        <f t="shared" si="4"/>
        <v>1</v>
      </c>
      <c r="AA30" s="108">
        <f t="shared" si="4"/>
        <v>1</v>
      </c>
      <c r="AB30" s="108">
        <f t="shared" si="4"/>
        <v>1</v>
      </c>
      <c r="AC30" s="108">
        <f t="shared" si="4"/>
        <v>1</v>
      </c>
      <c r="AD30" s="108">
        <f t="shared" si="4"/>
        <v>1</v>
      </c>
      <c r="AE30" s="121">
        <f t="shared" si="4"/>
        <v>1</v>
      </c>
      <c r="AF30" s="121">
        <f t="shared" si="4"/>
        <v>0</v>
      </c>
      <c r="AG30" s="108">
        <f t="shared" si="4"/>
        <v>2</v>
      </c>
      <c r="AH30" s="108">
        <f t="shared" si="4"/>
        <v>2</v>
      </c>
      <c r="AI30" s="108">
        <f t="shared" si="4"/>
        <v>2</v>
      </c>
      <c r="AJ30" s="109"/>
      <c r="AK30" s="109"/>
      <c r="AL30" s="109"/>
      <c r="AM30" s="109"/>
      <c r="AN30" s="71"/>
      <c r="AO30" s="71"/>
    </row>
    <row r="31" spans="1:42" ht="15" customHeight="1">
      <c r="A31" s="105"/>
      <c r="B31" s="110" t="s">
        <v>83</v>
      </c>
      <c r="C31" s="110"/>
      <c r="D31" s="107" t="s">
        <v>84</v>
      </c>
      <c r="E31" s="121">
        <f t="shared" si="2"/>
        <v>0</v>
      </c>
      <c r="F31" s="108">
        <f t="shared" si="2"/>
        <v>0</v>
      </c>
      <c r="G31" s="108">
        <f t="shared" si="2"/>
        <v>0</v>
      </c>
      <c r="H31" s="108">
        <f t="shared" si="2"/>
        <v>0</v>
      </c>
      <c r="I31" s="108">
        <f t="shared" si="2"/>
        <v>0</v>
      </c>
      <c r="J31" s="121">
        <f t="shared" si="2"/>
        <v>0</v>
      </c>
      <c r="K31" s="121">
        <f t="shared" si="2"/>
        <v>0</v>
      </c>
      <c r="L31" s="121">
        <f t="shared" si="2"/>
        <v>0</v>
      </c>
      <c r="M31" s="121">
        <f t="shared" si="2"/>
        <v>0</v>
      </c>
      <c r="N31" s="108">
        <f t="shared" si="2"/>
        <v>0</v>
      </c>
      <c r="O31" s="108">
        <f t="shared" si="3"/>
        <v>0</v>
      </c>
      <c r="P31" s="108">
        <f t="shared" si="3"/>
        <v>0</v>
      </c>
      <c r="Q31" s="121">
        <f t="shared" si="3"/>
        <v>0</v>
      </c>
      <c r="R31" s="121">
        <f t="shared" si="3"/>
        <v>0</v>
      </c>
      <c r="S31" s="108">
        <f t="shared" si="3"/>
        <v>0</v>
      </c>
      <c r="T31" s="108">
        <f t="shared" si="3"/>
        <v>0</v>
      </c>
      <c r="U31" s="108">
        <f t="shared" si="3"/>
        <v>0</v>
      </c>
      <c r="V31" s="108">
        <f t="shared" si="3"/>
        <v>0</v>
      </c>
      <c r="W31" s="108">
        <f t="shared" si="3"/>
        <v>0</v>
      </c>
      <c r="X31" s="121">
        <f t="shared" si="3"/>
        <v>0</v>
      </c>
      <c r="Y31" s="121">
        <f t="shared" si="4"/>
        <v>0</v>
      </c>
      <c r="Z31" s="108">
        <f t="shared" si="4"/>
        <v>0</v>
      </c>
      <c r="AA31" s="108">
        <f t="shared" si="4"/>
        <v>0</v>
      </c>
      <c r="AB31" s="108">
        <f t="shared" si="4"/>
        <v>0</v>
      </c>
      <c r="AC31" s="108">
        <f t="shared" si="4"/>
        <v>0</v>
      </c>
      <c r="AD31" s="108">
        <f t="shared" si="4"/>
        <v>0</v>
      </c>
      <c r="AE31" s="121">
        <f t="shared" si="4"/>
        <v>0</v>
      </c>
      <c r="AF31" s="121">
        <f t="shared" si="4"/>
        <v>0</v>
      </c>
      <c r="AG31" s="108">
        <f t="shared" si="4"/>
        <v>0</v>
      </c>
      <c r="AH31" s="108">
        <f t="shared" si="4"/>
        <v>0</v>
      </c>
      <c r="AI31" s="108">
        <f t="shared" si="4"/>
        <v>0</v>
      </c>
      <c r="AJ31" s="109"/>
      <c r="AK31" s="109"/>
      <c r="AL31" s="109"/>
      <c r="AM31" s="109"/>
      <c r="AN31" s="71"/>
      <c r="AO31" s="71"/>
    </row>
    <row r="32" spans="1:42" ht="15" customHeight="1">
      <c r="A32" s="105"/>
      <c r="B32" s="106" t="s">
        <v>65</v>
      </c>
      <c r="C32" s="106"/>
      <c r="D32" s="111" t="s">
        <v>76</v>
      </c>
      <c r="E32" s="121">
        <f t="shared" si="2"/>
        <v>5</v>
      </c>
      <c r="F32" s="108">
        <f t="shared" si="2"/>
        <v>2</v>
      </c>
      <c r="G32" s="108">
        <f t="shared" si="2"/>
        <v>1</v>
      </c>
      <c r="H32" s="108">
        <f t="shared" si="2"/>
        <v>3</v>
      </c>
      <c r="I32" s="108">
        <f t="shared" si="2"/>
        <v>4</v>
      </c>
      <c r="J32" s="121">
        <f t="shared" si="2"/>
        <v>6</v>
      </c>
      <c r="K32" s="121">
        <f t="shared" si="2"/>
        <v>6</v>
      </c>
      <c r="L32" s="121">
        <f t="shared" si="2"/>
        <v>4</v>
      </c>
      <c r="M32" s="121">
        <f t="shared" si="2"/>
        <v>5</v>
      </c>
      <c r="N32" s="108">
        <f t="shared" si="2"/>
        <v>6</v>
      </c>
      <c r="O32" s="108">
        <f t="shared" si="3"/>
        <v>4</v>
      </c>
      <c r="P32" s="108">
        <f t="shared" si="3"/>
        <v>1</v>
      </c>
      <c r="Q32" s="121">
        <f t="shared" si="3"/>
        <v>6</v>
      </c>
      <c r="R32" s="121">
        <f t="shared" si="3"/>
        <v>7</v>
      </c>
      <c r="S32" s="108">
        <f t="shared" si="3"/>
        <v>3</v>
      </c>
      <c r="T32" s="108">
        <f t="shared" si="3"/>
        <v>3</v>
      </c>
      <c r="U32" s="108">
        <f t="shared" si="3"/>
        <v>2</v>
      </c>
      <c r="V32" s="108">
        <f t="shared" si="3"/>
        <v>2</v>
      </c>
      <c r="W32" s="108">
        <f t="shared" si="3"/>
        <v>3</v>
      </c>
      <c r="X32" s="121">
        <f t="shared" si="3"/>
        <v>6</v>
      </c>
      <c r="Y32" s="121">
        <f t="shared" si="4"/>
        <v>5</v>
      </c>
      <c r="Z32" s="108">
        <f t="shared" si="4"/>
        <v>4</v>
      </c>
      <c r="AA32" s="108">
        <f t="shared" si="4"/>
        <v>4</v>
      </c>
      <c r="AB32" s="108">
        <f t="shared" si="4"/>
        <v>3</v>
      </c>
      <c r="AC32" s="108">
        <f t="shared" si="4"/>
        <v>4</v>
      </c>
      <c r="AD32" s="108">
        <f t="shared" si="4"/>
        <v>3</v>
      </c>
      <c r="AE32" s="121">
        <f t="shared" si="4"/>
        <v>6</v>
      </c>
      <c r="AF32" s="121">
        <f t="shared" si="4"/>
        <v>5</v>
      </c>
      <c r="AG32" s="108">
        <f t="shared" si="4"/>
        <v>3</v>
      </c>
      <c r="AH32" s="108">
        <f t="shared" si="4"/>
        <v>2</v>
      </c>
      <c r="AI32" s="108">
        <f t="shared" si="4"/>
        <v>5</v>
      </c>
      <c r="AJ32" s="109"/>
      <c r="AK32" s="109"/>
      <c r="AL32" s="109"/>
      <c r="AM32" s="109"/>
      <c r="AN32" s="71"/>
      <c r="AO32" s="71"/>
    </row>
    <row r="33" spans="1:41" ht="15" customHeight="1">
      <c r="A33" s="105"/>
      <c r="B33" s="106" t="s">
        <v>64</v>
      </c>
      <c r="C33" s="106"/>
      <c r="D33" s="112" t="s">
        <v>66</v>
      </c>
      <c r="E33" s="121">
        <f t="shared" si="2"/>
        <v>0</v>
      </c>
      <c r="F33" s="108">
        <f t="shared" si="2"/>
        <v>2</v>
      </c>
      <c r="G33" s="108">
        <f t="shared" si="2"/>
        <v>2</v>
      </c>
      <c r="H33" s="108">
        <f t="shared" si="2"/>
        <v>2</v>
      </c>
      <c r="I33" s="108">
        <f t="shared" si="2"/>
        <v>2</v>
      </c>
      <c r="J33" s="121">
        <f t="shared" si="2"/>
        <v>1</v>
      </c>
      <c r="K33" s="121">
        <f t="shared" si="2"/>
        <v>0</v>
      </c>
      <c r="L33" s="121">
        <f t="shared" si="2"/>
        <v>0</v>
      </c>
      <c r="M33" s="121">
        <f t="shared" si="2"/>
        <v>0</v>
      </c>
      <c r="N33" s="108">
        <f t="shared" si="2"/>
        <v>0</v>
      </c>
      <c r="O33" s="108">
        <f t="shared" si="3"/>
        <v>0</v>
      </c>
      <c r="P33" s="108">
        <f t="shared" si="3"/>
        <v>1</v>
      </c>
      <c r="Q33" s="121">
        <f t="shared" si="3"/>
        <v>0</v>
      </c>
      <c r="R33" s="121">
        <f t="shared" si="3"/>
        <v>0</v>
      </c>
      <c r="S33" s="108">
        <f t="shared" si="3"/>
        <v>1</v>
      </c>
      <c r="T33" s="108">
        <f t="shared" si="3"/>
        <v>1</v>
      </c>
      <c r="U33" s="108">
        <f t="shared" si="3"/>
        <v>1</v>
      </c>
      <c r="V33" s="108">
        <f t="shared" si="3"/>
        <v>1</v>
      </c>
      <c r="W33" s="108">
        <f t="shared" si="3"/>
        <v>1</v>
      </c>
      <c r="X33" s="121">
        <f t="shared" si="3"/>
        <v>0</v>
      </c>
      <c r="Y33" s="121">
        <f t="shared" si="4"/>
        <v>0</v>
      </c>
      <c r="Z33" s="108">
        <f t="shared" si="4"/>
        <v>1</v>
      </c>
      <c r="AA33" s="108">
        <f t="shared" si="4"/>
        <v>1</v>
      </c>
      <c r="AB33" s="108">
        <f t="shared" si="4"/>
        <v>2</v>
      </c>
      <c r="AC33" s="108">
        <f t="shared" si="4"/>
        <v>2</v>
      </c>
      <c r="AD33" s="108">
        <f t="shared" si="4"/>
        <v>1</v>
      </c>
      <c r="AE33" s="121">
        <f t="shared" si="4"/>
        <v>0</v>
      </c>
      <c r="AF33" s="121">
        <f t="shared" si="4"/>
        <v>0</v>
      </c>
      <c r="AG33" s="108">
        <f t="shared" si="4"/>
        <v>1</v>
      </c>
      <c r="AH33" s="108">
        <f t="shared" si="4"/>
        <v>1</v>
      </c>
      <c r="AI33" s="108">
        <f t="shared" si="4"/>
        <v>0</v>
      </c>
      <c r="AJ33" s="71"/>
      <c r="AK33" s="71"/>
      <c r="AL33" s="71"/>
      <c r="AM33" s="71"/>
      <c r="AN33" s="71"/>
      <c r="AO33" s="71"/>
    </row>
    <row r="34" spans="1:41" ht="15" customHeight="1">
      <c r="A34" s="71"/>
      <c r="B34" s="106" t="s">
        <v>29</v>
      </c>
      <c r="C34" s="106"/>
      <c r="D34" s="113" t="s">
        <v>77</v>
      </c>
      <c r="E34" s="121">
        <f t="shared" si="2"/>
        <v>0</v>
      </c>
      <c r="F34" s="108">
        <f t="shared" si="2"/>
        <v>0</v>
      </c>
      <c r="G34" s="108">
        <f t="shared" si="2"/>
        <v>0</v>
      </c>
      <c r="H34" s="108">
        <f t="shared" si="2"/>
        <v>0</v>
      </c>
      <c r="I34" s="108">
        <f t="shared" si="2"/>
        <v>0</v>
      </c>
      <c r="J34" s="121">
        <f t="shared" si="2"/>
        <v>0</v>
      </c>
      <c r="K34" s="121">
        <f t="shared" si="2"/>
        <v>0</v>
      </c>
      <c r="L34" s="121">
        <f t="shared" si="2"/>
        <v>0</v>
      </c>
      <c r="M34" s="121">
        <f t="shared" si="2"/>
        <v>0</v>
      </c>
      <c r="N34" s="108">
        <f t="shared" si="2"/>
        <v>0</v>
      </c>
      <c r="O34" s="108">
        <f t="shared" si="3"/>
        <v>0</v>
      </c>
      <c r="P34" s="108">
        <f t="shared" si="3"/>
        <v>0</v>
      </c>
      <c r="Q34" s="121">
        <f t="shared" si="3"/>
        <v>0</v>
      </c>
      <c r="R34" s="121">
        <f t="shared" si="3"/>
        <v>0</v>
      </c>
      <c r="S34" s="108">
        <f t="shared" si="3"/>
        <v>0</v>
      </c>
      <c r="T34" s="108">
        <f t="shared" si="3"/>
        <v>0</v>
      </c>
      <c r="U34" s="108">
        <f t="shared" si="3"/>
        <v>0</v>
      </c>
      <c r="V34" s="108">
        <f t="shared" si="3"/>
        <v>0</v>
      </c>
      <c r="W34" s="108">
        <f t="shared" si="3"/>
        <v>0</v>
      </c>
      <c r="X34" s="121">
        <f t="shared" si="3"/>
        <v>0</v>
      </c>
      <c r="Y34" s="121">
        <f t="shared" si="4"/>
        <v>0</v>
      </c>
      <c r="Z34" s="108">
        <f t="shared" si="4"/>
        <v>0</v>
      </c>
      <c r="AA34" s="108">
        <f t="shared" si="4"/>
        <v>0</v>
      </c>
      <c r="AB34" s="108">
        <f t="shared" si="4"/>
        <v>0</v>
      </c>
      <c r="AC34" s="108">
        <f t="shared" si="4"/>
        <v>0</v>
      </c>
      <c r="AD34" s="108">
        <f t="shared" si="4"/>
        <v>0</v>
      </c>
      <c r="AE34" s="121">
        <f t="shared" si="4"/>
        <v>0</v>
      </c>
      <c r="AF34" s="121">
        <f t="shared" si="4"/>
        <v>0</v>
      </c>
      <c r="AG34" s="108">
        <f t="shared" si="4"/>
        <v>0</v>
      </c>
      <c r="AH34" s="108">
        <f t="shared" si="4"/>
        <v>0</v>
      </c>
      <c r="AI34" s="108">
        <f t="shared" si="4"/>
        <v>0</v>
      </c>
      <c r="AJ34" s="71"/>
      <c r="AK34" s="71"/>
      <c r="AL34" s="71"/>
      <c r="AM34" s="71"/>
      <c r="AN34" s="71"/>
      <c r="AO34" s="71"/>
    </row>
    <row r="35" spans="1:41" ht="15" customHeight="1">
      <c r="A35" s="71"/>
      <c r="B35" s="392" t="s">
        <v>78</v>
      </c>
      <c r="C35" s="393"/>
      <c r="D35" s="393"/>
      <c r="E35" s="114">
        <f>E32+E33</f>
        <v>5</v>
      </c>
      <c r="F35" s="114">
        <f t="shared" ref="F35:AI35" si="5">F32+F33</f>
        <v>4</v>
      </c>
      <c r="G35" s="114">
        <f t="shared" si="5"/>
        <v>3</v>
      </c>
      <c r="H35" s="114">
        <f t="shared" si="5"/>
        <v>5</v>
      </c>
      <c r="I35" s="114">
        <f t="shared" si="5"/>
        <v>6</v>
      </c>
      <c r="J35" s="114">
        <f t="shared" si="5"/>
        <v>7</v>
      </c>
      <c r="K35" s="114">
        <f t="shared" si="5"/>
        <v>6</v>
      </c>
      <c r="L35" s="114">
        <f t="shared" si="5"/>
        <v>4</v>
      </c>
      <c r="M35" s="114">
        <f t="shared" si="5"/>
        <v>5</v>
      </c>
      <c r="N35" s="114">
        <f t="shared" si="5"/>
        <v>6</v>
      </c>
      <c r="O35" s="114">
        <f t="shared" si="5"/>
        <v>4</v>
      </c>
      <c r="P35" s="114">
        <f t="shared" si="5"/>
        <v>2</v>
      </c>
      <c r="Q35" s="114">
        <f t="shared" si="5"/>
        <v>6</v>
      </c>
      <c r="R35" s="114">
        <f t="shared" si="5"/>
        <v>7</v>
      </c>
      <c r="S35" s="114">
        <f t="shared" si="5"/>
        <v>4</v>
      </c>
      <c r="T35" s="114">
        <f t="shared" si="5"/>
        <v>4</v>
      </c>
      <c r="U35" s="114">
        <f t="shared" si="5"/>
        <v>3</v>
      </c>
      <c r="V35" s="114">
        <f t="shared" si="5"/>
        <v>3</v>
      </c>
      <c r="W35" s="114">
        <f t="shared" si="5"/>
        <v>4</v>
      </c>
      <c r="X35" s="114">
        <f t="shared" si="5"/>
        <v>6</v>
      </c>
      <c r="Y35" s="114">
        <f t="shared" si="5"/>
        <v>5</v>
      </c>
      <c r="Z35" s="114">
        <f t="shared" si="5"/>
        <v>5</v>
      </c>
      <c r="AA35" s="114">
        <f t="shared" si="5"/>
        <v>5</v>
      </c>
      <c r="AB35" s="114">
        <f t="shared" si="5"/>
        <v>5</v>
      </c>
      <c r="AC35" s="114">
        <f t="shared" si="5"/>
        <v>6</v>
      </c>
      <c r="AD35" s="114">
        <f t="shared" si="5"/>
        <v>4</v>
      </c>
      <c r="AE35" s="114">
        <f t="shared" si="5"/>
        <v>6</v>
      </c>
      <c r="AF35" s="114">
        <f t="shared" si="5"/>
        <v>5</v>
      </c>
      <c r="AG35" s="114">
        <f t="shared" si="5"/>
        <v>4</v>
      </c>
      <c r="AH35" s="114">
        <f t="shared" si="5"/>
        <v>3</v>
      </c>
      <c r="AI35" s="114">
        <f t="shared" si="5"/>
        <v>5</v>
      </c>
      <c r="AJ35" s="71"/>
      <c r="AK35" s="71"/>
      <c r="AL35" s="71"/>
      <c r="AM35" s="71"/>
      <c r="AN35" s="71" t="str">
        <f>+AE12</f>
        <v>у</v>
      </c>
      <c r="AO35" s="71"/>
    </row>
    <row r="36" spans="1:41" ht="15" customHeight="1">
      <c r="A36" s="71"/>
      <c r="B36" s="394" t="s">
        <v>79</v>
      </c>
      <c r="C36" s="395"/>
      <c r="D36" s="395"/>
      <c r="E36" s="126">
        <f>E26+E28+E29+E30</f>
        <v>6</v>
      </c>
      <c r="F36" s="126">
        <f t="shared" ref="F36:AI36" si="6">F26+F28+F29+F30</f>
        <v>7</v>
      </c>
      <c r="G36" s="126">
        <f t="shared" si="6"/>
        <v>8</v>
      </c>
      <c r="H36" s="126">
        <f t="shared" si="6"/>
        <v>6</v>
      </c>
      <c r="I36" s="126">
        <f t="shared" si="6"/>
        <v>5</v>
      </c>
      <c r="J36" s="126">
        <f t="shared" si="6"/>
        <v>4</v>
      </c>
      <c r="K36" s="126">
        <f t="shared" si="6"/>
        <v>5</v>
      </c>
      <c r="L36" s="126">
        <f t="shared" si="6"/>
        <v>7</v>
      </c>
      <c r="M36" s="126">
        <f t="shared" si="6"/>
        <v>6</v>
      </c>
      <c r="N36" s="126">
        <f t="shared" si="6"/>
        <v>5</v>
      </c>
      <c r="O36" s="126">
        <f t="shared" si="6"/>
        <v>7</v>
      </c>
      <c r="P36" s="126">
        <f t="shared" si="6"/>
        <v>8</v>
      </c>
      <c r="Q36" s="126">
        <f t="shared" si="6"/>
        <v>5</v>
      </c>
      <c r="R36" s="126">
        <f t="shared" si="6"/>
        <v>4</v>
      </c>
      <c r="S36" s="126">
        <f t="shared" si="6"/>
        <v>7</v>
      </c>
      <c r="T36" s="126">
        <f t="shared" si="6"/>
        <v>7</v>
      </c>
      <c r="U36" s="126">
        <f t="shared" si="6"/>
        <v>8</v>
      </c>
      <c r="V36" s="126">
        <f t="shared" si="6"/>
        <v>8</v>
      </c>
      <c r="W36" s="126">
        <f t="shared" si="6"/>
        <v>7</v>
      </c>
      <c r="X36" s="126">
        <f t="shared" si="6"/>
        <v>5</v>
      </c>
      <c r="Y36" s="126">
        <f t="shared" si="6"/>
        <v>6</v>
      </c>
      <c r="Z36" s="126">
        <f t="shared" si="6"/>
        <v>6</v>
      </c>
      <c r="AA36" s="126">
        <f t="shared" si="6"/>
        <v>6</v>
      </c>
      <c r="AB36" s="126">
        <f t="shared" si="6"/>
        <v>6</v>
      </c>
      <c r="AC36" s="126">
        <f t="shared" si="6"/>
        <v>5</v>
      </c>
      <c r="AD36" s="126">
        <f t="shared" si="6"/>
        <v>7</v>
      </c>
      <c r="AE36" s="126">
        <f t="shared" si="6"/>
        <v>5</v>
      </c>
      <c r="AF36" s="126">
        <f t="shared" si="6"/>
        <v>5</v>
      </c>
      <c r="AG36" s="126">
        <f t="shared" si="6"/>
        <v>7</v>
      </c>
      <c r="AH36" s="126">
        <f t="shared" si="6"/>
        <v>7</v>
      </c>
      <c r="AI36" s="126">
        <f t="shared" si="6"/>
        <v>6</v>
      </c>
      <c r="AJ36" s="71"/>
      <c r="AK36" s="71"/>
      <c r="AL36" s="71"/>
      <c r="AM36" s="71"/>
      <c r="AN36" s="71"/>
      <c r="AO36" s="71"/>
    </row>
    <row r="37" spans="1:41" ht="24.75" thickBot="1">
      <c r="A37" s="71"/>
      <c r="B37" s="396" t="s">
        <v>67</v>
      </c>
      <c r="C37" s="396"/>
      <c r="D37" s="397"/>
      <c r="E37" s="397"/>
      <c r="F37" s="397"/>
      <c r="G37" s="397"/>
      <c r="H37" s="397"/>
      <c r="I37" s="397"/>
      <c r="J37" s="397"/>
      <c r="K37" s="398"/>
      <c r="L37" s="399"/>
      <c r="M37" s="400"/>
      <c r="N37" s="400"/>
      <c r="O37" s="400"/>
      <c r="P37" s="400"/>
      <c r="Q37" s="40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</row>
    <row r="38" spans="1:41" ht="13.5" thickTop="1"/>
    <row r="39" spans="1:41" ht="13.5" thickBot="1">
      <c r="D39" t="s">
        <v>87</v>
      </c>
    </row>
    <row r="40" spans="1:41">
      <c r="D40" s="128" t="s">
        <v>86</v>
      </c>
      <c r="E40" s="391" t="s">
        <v>88</v>
      </c>
      <c r="F40" s="391"/>
      <c r="G40" s="391"/>
      <c r="H40" s="391"/>
      <c r="I40" s="391" t="s">
        <v>89</v>
      </c>
      <c r="J40" s="391"/>
      <c r="K40" s="391"/>
      <c r="L40" s="391"/>
      <c r="M40" s="391" t="s">
        <v>90</v>
      </c>
      <c r="N40" s="391"/>
      <c r="O40" s="391"/>
      <c r="P40" s="391"/>
    </row>
    <row r="41" spans="1:41">
      <c r="D41" s="129" t="s">
        <v>2</v>
      </c>
      <c r="E41" s="391"/>
      <c r="F41" s="391"/>
      <c r="G41" s="391"/>
      <c r="H41" s="391"/>
      <c r="I41" s="391"/>
      <c r="J41" s="391"/>
      <c r="K41" s="391"/>
      <c r="L41" s="391"/>
      <c r="M41" s="391"/>
      <c r="N41" s="391"/>
      <c r="O41" s="391"/>
      <c r="P41" s="391"/>
    </row>
    <row r="42" spans="1:41">
      <c r="D42" s="129" t="s">
        <v>81</v>
      </c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1"/>
      <c r="P42" s="391"/>
    </row>
    <row r="43" spans="1:41">
      <c r="D43" s="129" t="s">
        <v>3</v>
      </c>
      <c r="E43" s="391"/>
      <c r="F43" s="391"/>
      <c r="G43" s="391"/>
      <c r="H43" s="391"/>
      <c r="I43" s="391"/>
      <c r="J43" s="391"/>
      <c r="K43" s="391"/>
      <c r="L43" s="391"/>
      <c r="M43" s="391"/>
      <c r="N43" s="391"/>
      <c r="O43" s="391"/>
      <c r="P43" s="391"/>
    </row>
    <row r="44" spans="1:41">
      <c r="D44" s="129" t="s">
        <v>68</v>
      </c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</row>
    <row r="45" spans="1:41">
      <c r="D45" s="129" t="s">
        <v>69</v>
      </c>
      <c r="E45" s="391"/>
      <c r="F45" s="391"/>
      <c r="G45" s="391"/>
      <c r="H45" s="391"/>
      <c r="I45" s="391"/>
      <c r="J45" s="391"/>
      <c r="K45" s="391"/>
      <c r="L45" s="391"/>
      <c r="M45" s="391"/>
      <c r="N45" s="391"/>
      <c r="O45" s="391"/>
      <c r="P45" s="391"/>
    </row>
    <row r="46" spans="1:41">
      <c r="D46" s="129" t="s">
        <v>83</v>
      </c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1"/>
      <c r="P46" s="391"/>
    </row>
    <row r="47" spans="1:41" ht="13.5" thickBot="1">
      <c r="D47" s="130" t="s">
        <v>29</v>
      </c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1"/>
      <c r="P47" s="391"/>
    </row>
  </sheetData>
  <customSheetViews>
    <customSheetView guid="{44000AF6-2F70-438F-A228-738D1ACAC596}" scale="95" zeroValues="0">
      <pane xSplit="4" topLeftCell="I1" activePane="topRight" state="frozen"/>
      <selection pane="topRight" activeCell="AL11" sqref="AL11"/>
      <colBreaks count="1" manualBreakCount="1">
        <brk id="42" max="1048575" man="1"/>
      </colBreaks>
      <pageMargins left="0" right="0" top="0.57999999999999996" bottom="0" header="0.31496062992125984" footer="0.27559055118110237"/>
      <printOptions horizontalCentered="1"/>
      <pageSetup paperSize="9" scale="69" orientation="landscape" r:id="rId1"/>
      <headerFooter alignWithMargins="0"/>
    </customSheetView>
    <customSheetView guid="{07E4F119-D40A-4771-B80D-03929F6F2FDC}" scale="95" zeroValues="0">
      <pane xSplit="4" topLeftCell="I1" activePane="topRight" state="frozen"/>
      <selection pane="topRight" activeCell="AL11" sqref="AL11"/>
      <colBreaks count="1" manualBreakCount="1">
        <brk id="42" max="1048575" man="1"/>
      </colBreaks>
      <pageMargins left="0" right="0" top="0.57999999999999996" bottom="0" header="0.31496062992125984" footer="0.27559055118110237"/>
      <printOptions horizontalCentered="1"/>
      <pageSetup paperSize="9" scale="69" orientation="landscape" r:id="rId2"/>
      <headerFooter alignWithMargins="0"/>
    </customSheetView>
    <customSheetView guid="{19310C07-343B-4DAF-92D5-946EAA33A2FB}" scale="95" zeroValues="0">
      <pane xSplit="4" topLeftCell="I1" activePane="topRight" state="frozen"/>
      <selection pane="topRight" activeCell="AL11" sqref="AL11"/>
      <colBreaks count="1" manualBreakCount="1">
        <brk id="42" max="1048575" man="1"/>
      </colBreaks>
      <pageMargins left="0" right="0" top="0.57999999999999996" bottom="0" header="0.31496062992125984" footer="0.27559055118110237"/>
      <printOptions horizontalCentered="1"/>
      <pageSetup paperSize="9" scale="69" orientation="landscape" r:id="rId3"/>
      <headerFooter alignWithMargins="0"/>
    </customSheetView>
  </customSheetViews>
  <mergeCells count="50">
    <mergeCell ref="E22:K22"/>
    <mergeCell ref="A9:A10"/>
    <mergeCell ref="C9:C10"/>
    <mergeCell ref="B9:B10"/>
    <mergeCell ref="E4:AB6"/>
    <mergeCell ref="D4:D6"/>
    <mergeCell ref="D9:D10"/>
    <mergeCell ref="E9:AI9"/>
    <mergeCell ref="V22:AA22"/>
    <mergeCell ref="AH1:AN1"/>
    <mergeCell ref="AH2:AN2"/>
    <mergeCell ref="AH3:AN3"/>
    <mergeCell ref="AH4:AN4"/>
    <mergeCell ref="AE23:AH23"/>
    <mergeCell ref="AJ9:AK9"/>
    <mergeCell ref="AI5:AN5"/>
    <mergeCell ref="AH7:AN7"/>
    <mergeCell ref="AE22:AH22"/>
    <mergeCell ref="AN9:AO9"/>
    <mergeCell ref="M41:P41"/>
    <mergeCell ref="V23:AA23"/>
    <mergeCell ref="M40:P40"/>
    <mergeCell ref="B37:K37"/>
    <mergeCell ref="L37:Q37"/>
    <mergeCell ref="E40:H40"/>
    <mergeCell ref="E41:H41"/>
    <mergeCell ref="I41:L41"/>
    <mergeCell ref="I40:L40"/>
    <mergeCell ref="B36:D36"/>
    <mergeCell ref="B35:D35"/>
    <mergeCell ref="E23:K23"/>
    <mergeCell ref="O23:S23"/>
    <mergeCell ref="M42:P42"/>
    <mergeCell ref="E43:H43"/>
    <mergeCell ref="I43:L43"/>
    <mergeCell ref="M43:P43"/>
    <mergeCell ref="E42:H42"/>
    <mergeCell ref="I42:L42"/>
    <mergeCell ref="M44:P44"/>
    <mergeCell ref="E47:H47"/>
    <mergeCell ref="I47:L47"/>
    <mergeCell ref="M47:P47"/>
    <mergeCell ref="E45:H45"/>
    <mergeCell ref="I45:L45"/>
    <mergeCell ref="M45:P45"/>
    <mergeCell ref="E46:H46"/>
    <mergeCell ref="I46:L46"/>
    <mergeCell ref="M46:P46"/>
    <mergeCell ref="E44:H44"/>
    <mergeCell ref="I44:L44"/>
  </mergeCells>
  <phoneticPr fontId="3" type="noConversion"/>
  <conditionalFormatting sqref="E24:AI24 L23:N23 AH23:AJ23 T23:U23 AB23:AD23 L22:AJ22 AF23 Y16:Z16 AF16:AG16 Q15:R15 AE15:AF15 R16:S16 J14:K15 H14:I14 N14:Q14 W18 AI18 L17:Q17 N12 E11:M11 E13 O13 Q11:R12 AE11 X11:Y11 E16:N16 F17:G17 H12:J12 Y14:AI14 AE13 AG17:AI17 AB18:AD18 AC17 T17:AA17 S14:W14 X13:X15 E19:AI21">
    <cfRule type="cellIs" dxfId="2969" priority="59" stopIfTrue="1" operator="equal">
      <formula>"в"</formula>
    </cfRule>
    <cfRule type="cellIs" dxfId="2968" priority="60" stopIfTrue="1" operator="equal">
      <formula>"от"</formula>
    </cfRule>
  </conditionalFormatting>
  <conditionalFormatting sqref="AL22:AM24">
    <cfRule type="cellIs" dxfId="2967" priority="61" stopIfTrue="1" operator="greaterThan">
      <formula>0</formula>
    </cfRule>
    <cfRule type="cellIs" dxfId="2966" priority="62" stopIfTrue="1" operator="lessThanOrEqual">
      <formula>0</formula>
    </cfRule>
  </conditionalFormatting>
  <conditionalFormatting sqref="I18">
    <cfRule type="cellIs" dxfId="2965" priority="57" stopIfTrue="1" operator="equal">
      <formula>"в"</formula>
    </cfRule>
    <cfRule type="cellIs" dxfId="2964" priority="58" stopIfTrue="1" operator="equal">
      <formula>"от"</formula>
    </cfRule>
  </conditionalFormatting>
  <conditionalFormatting sqref="AF18">
    <cfRule type="cellIs" dxfId="2963" priority="49" stopIfTrue="1" operator="equal">
      <formula>"в"</formula>
    </cfRule>
    <cfRule type="cellIs" dxfId="2962" priority="50" stopIfTrue="1" operator="equal">
      <formula>"от"</formula>
    </cfRule>
  </conditionalFormatting>
  <conditionalFormatting sqref="M18">
    <cfRule type="cellIs" dxfId="2961" priority="45" stopIfTrue="1" operator="equal">
      <formula>"в"</formula>
    </cfRule>
    <cfRule type="cellIs" dxfId="2960" priority="46" stopIfTrue="1" operator="equal">
      <formula>"от"</formula>
    </cfRule>
  </conditionalFormatting>
  <conditionalFormatting sqref="E14">
    <cfRule type="cellIs" dxfId="2959" priority="43" stopIfTrue="1" operator="equal">
      <formula>"в"</formula>
    </cfRule>
    <cfRule type="cellIs" dxfId="2958" priority="44" stopIfTrue="1" operator="equal">
      <formula>"от"</formula>
    </cfRule>
  </conditionalFormatting>
  <conditionalFormatting sqref="N18">
    <cfRule type="cellIs" dxfId="2957" priority="41" stopIfTrue="1" operator="equal">
      <formula>"в"</formula>
    </cfRule>
    <cfRule type="cellIs" dxfId="2956" priority="42" stopIfTrue="1" operator="equal">
      <formula>"от"</formula>
    </cfRule>
  </conditionalFormatting>
  <conditionalFormatting sqref="K17">
    <cfRule type="cellIs" dxfId="2955" priority="39" stopIfTrue="1" operator="equal">
      <formula>"в"</formula>
    </cfRule>
    <cfRule type="cellIs" dxfId="2954" priority="40" stopIfTrue="1" operator="equal">
      <formula>"от"</formula>
    </cfRule>
  </conditionalFormatting>
  <conditionalFormatting sqref="J13">
    <cfRule type="cellIs" dxfId="2953" priority="35" stopIfTrue="1" operator="equal">
      <formula>"в"</formula>
    </cfRule>
    <cfRule type="cellIs" dxfId="2952" priority="36" stopIfTrue="1" operator="equal">
      <formula>"от"</formula>
    </cfRule>
  </conditionalFormatting>
  <conditionalFormatting sqref="Z12">
    <cfRule type="cellIs" dxfId="2951" priority="33" stopIfTrue="1" operator="equal">
      <formula>"в"</formula>
    </cfRule>
    <cfRule type="cellIs" dxfId="2950" priority="34" stopIfTrue="1" operator="equal">
      <formula>"от"</formula>
    </cfRule>
  </conditionalFormatting>
  <conditionalFormatting sqref="AA12:AD12">
    <cfRule type="cellIs" dxfId="2949" priority="31" stopIfTrue="1" operator="equal">
      <formula>"в"</formula>
    </cfRule>
    <cfRule type="cellIs" dxfId="2948" priority="32" stopIfTrue="1" operator="equal">
      <formula>"от"</formula>
    </cfRule>
  </conditionalFormatting>
  <conditionalFormatting sqref="V12">
    <cfRule type="cellIs" dxfId="2947" priority="29" stopIfTrue="1" operator="equal">
      <formula>"в"</formula>
    </cfRule>
    <cfRule type="cellIs" dxfId="2946" priority="30" stopIfTrue="1" operator="equal">
      <formula>"от"</formula>
    </cfRule>
  </conditionalFormatting>
  <conditionalFormatting sqref="R18">
    <cfRule type="cellIs" dxfId="2945" priority="25" stopIfTrue="1" operator="equal">
      <formula>"в"</formula>
    </cfRule>
    <cfRule type="cellIs" dxfId="2944" priority="26" stopIfTrue="1" operator="equal">
      <formula>"от"</formula>
    </cfRule>
  </conditionalFormatting>
  <conditionalFormatting sqref="Q13">
    <cfRule type="cellIs" dxfId="2943" priority="23" stopIfTrue="1" operator="equal">
      <formula>"в"</formula>
    </cfRule>
    <cfRule type="cellIs" dxfId="2942" priority="24" stopIfTrue="1" operator="equal">
      <formula>"от"</formula>
    </cfRule>
  </conditionalFormatting>
  <conditionalFormatting sqref="R14">
    <cfRule type="cellIs" dxfId="2941" priority="21" stopIfTrue="1" operator="equal">
      <formula>"в"</formula>
    </cfRule>
    <cfRule type="cellIs" dxfId="2940" priority="22" stopIfTrue="1" operator="equal">
      <formula>"от"</formula>
    </cfRule>
  </conditionalFormatting>
  <conditionalFormatting sqref="S13">
    <cfRule type="cellIs" dxfId="2939" priority="19" stopIfTrue="1" operator="equal">
      <formula>"в"</formula>
    </cfRule>
    <cfRule type="cellIs" dxfId="2938" priority="20" stopIfTrue="1" operator="equal">
      <formula>"от"</formula>
    </cfRule>
  </conditionalFormatting>
  <conditionalFormatting sqref="T13">
    <cfRule type="cellIs" dxfId="2937" priority="17" stopIfTrue="1" operator="equal">
      <formula>"в"</formula>
    </cfRule>
    <cfRule type="cellIs" dxfId="2936" priority="18" stopIfTrue="1" operator="equal">
      <formula>"от"</formula>
    </cfRule>
  </conditionalFormatting>
  <conditionalFormatting sqref="AE17">
    <cfRule type="cellIs" dxfId="2935" priority="15" stopIfTrue="1" operator="equal">
      <formula>"в"</formula>
    </cfRule>
    <cfRule type="cellIs" dxfId="2934" priority="16" stopIfTrue="1" operator="equal">
      <formula>"от"</formula>
    </cfRule>
  </conditionalFormatting>
  <conditionalFormatting sqref="T15">
    <cfRule type="cellIs" dxfId="2933" priority="13" stopIfTrue="1" operator="equal">
      <formula>"в"</formula>
    </cfRule>
    <cfRule type="cellIs" dxfId="2932" priority="14" stopIfTrue="1" operator="equal">
      <formula>"от"</formula>
    </cfRule>
  </conditionalFormatting>
  <conditionalFormatting sqref="AA15">
    <cfRule type="cellIs" dxfId="2931" priority="5" stopIfTrue="1" operator="equal">
      <formula>"в"</formula>
    </cfRule>
    <cfRule type="cellIs" dxfId="2930" priority="6" stopIfTrue="1" operator="equal">
      <formula>"от"</formula>
    </cfRule>
  </conditionalFormatting>
  <conditionalFormatting sqref="AC11">
    <cfRule type="cellIs" dxfId="2929" priority="3" stopIfTrue="1" operator="equal">
      <formula>"в"</formula>
    </cfRule>
    <cfRule type="cellIs" dxfId="2928" priority="4" stopIfTrue="1" operator="equal">
      <formula>"от"</formula>
    </cfRule>
  </conditionalFormatting>
  <conditionalFormatting sqref="AI11">
    <cfRule type="cellIs" dxfId="2927" priority="1" stopIfTrue="1" operator="equal">
      <formula>"в"</formula>
    </cfRule>
    <cfRule type="cellIs" dxfId="2926" priority="2" stopIfTrue="1" operator="equal">
      <formula>"от"</formula>
    </cfRule>
  </conditionalFormatting>
  <printOptions horizontalCentered="1"/>
  <pageMargins left="0" right="0" top="0.57999999999999996" bottom="0" header="0.31496062992125984" footer="0.27559055118110237"/>
  <pageSetup paperSize="9" scale="69" orientation="landscape" r:id="rId4"/>
  <headerFooter alignWithMargins="0"/>
  <colBreaks count="1" manualBreakCount="1">
    <brk id="42" max="1048575" man="1"/>
  </colBreaks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7"/>
  <sheetViews>
    <sheetView showZeros="0" topLeftCell="B1" zoomScale="90" zoomScaleNormal="90" workbookViewId="0">
      <selection activeCell="E10" sqref="E10:AG19"/>
    </sheetView>
  </sheetViews>
  <sheetFormatPr defaultRowHeight="12.75"/>
  <cols>
    <col min="1" max="1" width="4.5703125" customWidth="1"/>
    <col min="2" max="2" width="8.140625" style="4" customWidth="1"/>
    <col min="3" max="3" width="5.140625" style="3" customWidth="1"/>
    <col min="4" max="4" width="39.7109375" customWidth="1"/>
    <col min="5" max="35" width="3.7109375" customWidth="1"/>
    <col min="36" max="36" width="4.28515625" customWidth="1"/>
    <col min="37" max="37" width="5.28515625" customWidth="1"/>
    <col min="38" max="38" width="4.140625" bestFit="1" customWidth="1"/>
    <col min="39" max="39" width="12.140625" customWidth="1"/>
    <col min="40" max="40" width="12" customWidth="1"/>
  </cols>
  <sheetData>
    <row r="1" spans="1:40" ht="15.75">
      <c r="A1" s="68"/>
      <c r="B1" s="69"/>
      <c r="C1" s="69"/>
      <c r="D1" s="70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402" t="s">
        <v>44</v>
      </c>
      <c r="AI1" s="402"/>
      <c r="AJ1" s="402"/>
      <c r="AK1" s="402"/>
      <c r="AL1" s="402"/>
      <c r="AM1" s="402"/>
      <c r="AN1" s="115"/>
    </row>
    <row r="2" spans="1:40" ht="31.5" customHeight="1">
      <c r="A2" s="68"/>
      <c r="B2" s="69"/>
      <c r="C2" s="69"/>
      <c r="D2" s="70"/>
      <c r="E2" s="68"/>
      <c r="F2" s="68"/>
      <c r="G2" s="72" t="s">
        <v>43</v>
      </c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403"/>
      <c r="AI2" s="403"/>
      <c r="AJ2" s="403"/>
      <c r="AK2" s="403"/>
      <c r="AL2" s="403"/>
      <c r="AM2" s="403"/>
      <c r="AN2" s="116"/>
    </row>
    <row r="3" spans="1:40">
      <c r="A3" s="68"/>
      <c r="B3" s="69"/>
      <c r="C3" s="69"/>
      <c r="D3" s="70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404" t="s">
        <v>47</v>
      </c>
      <c r="AI3" s="404"/>
      <c r="AJ3" s="404"/>
      <c r="AK3" s="404"/>
      <c r="AL3" s="404"/>
      <c r="AM3" s="404"/>
      <c r="AN3" s="117"/>
    </row>
    <row r="4" spans="1:40" ht="29.25" customHeight="1">
      <c r="A4" s="68"/>
      <c r="B4" s="69"/>
      <c r="C4" s="69"/>
      <c r="D4" s="411" t="s">
        <v>49</v>
      </c>
      <c r="E4" s="412" t="s">
        <v>111</v>
      </c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2"/>
      <c r="X4" s="412"/>
      <c r="Y4" s="412"/>
      <c r="Z4" s="412"/>
      <c r="AA4" s="412"/>
      <c r="AB4" s="412"/>
      <c r="AC4" s="68"/>
      <c r="AD4" s="68"/>
      <c r="AE4" s="68"/>
      <c r="AF4" s="68"/>
      <c r="AG4" s="68"/>
      <c r="AH4" s="405"/>
      <c r="AI4" s="405"/>
      <c r="AJ4" s="405"/>
      <c r="AK4" s="405"/>
      <c r="AL4" s="405"/>
      <c r="AM4" s="405"/>
      <c r="AN4" s="95"/>
    </row>
    <row r="5" spans="1:40" ht="12.75" customHeight="1">
      <c r="A5" s="68"/>
      <c r="B5" s="69"/>
      <c r="C5" s="69"/>
      <c r="D5" s="411"/>
      <c r="E5" s="412"/>
      <c r="F5" s="412"/>
      <c r="G5" s="412"/>
      <c r="H5" s="412"/>
      <c r="I5" s="412"/>
      <c r="J5" s="412"/>
      <c r="K5" s="412"/>
      <c r="L5" s="412"/>
      <c r="M5" s="412"/>
      <c r="N5" s="412"/>
      <c r="O5" s="412"/>
      <c r="P5" s="412"/>
      <c r="Q5" s="412"/>
      <c r="R5" s="412"/>
      <c r="S5" s="412"/>
      <c r="T5" s="412"/>
      <c r="U5" s="412"/>
      <c r="V5" s="412"/>
      <c r="W5" s="412"/>
      <c r="X5" s="412"/>
      <c r="Y5" s="412"/>
      <c r="Z5" s="412"/>
      <c r="AA5" s="412"/>
      <c r="AB5" s="412"/>
      <c r="AC5" s="68"/>
      <c r="AD5" s="68"/>
      <c r="AE5" s="68"/>
      <c r="AF5" s="68"/>
      <c r="AG5" s="68"/>
      <c r="AH5" s="68"/>
      <c r="AI5" s="404" t="s">
        <v>46</v>
      </c>
      <c r="AJ5" s="404"/>
      <c r="AK5" s="404"/>
      <c r="AL5" s="404"/>
      <c r="AM5" s="404"/>
      <c r="AN5" s="117"/>
    </row>
    <row r="6" spans="1:40" ht="12.75" customHeight="1">
      <c r="A6" s="68"/>
      <c r="B6" s="69"/>
      <c r="C6" s="69"/>
      <c r="D6" s="411"/>
      <c r="E6" s="413"/>
      <c r="F6" s="413"/>
      <c r="G6" s="413"/>
      <c r="H6" s="413"/>
      <c r="I6" s="413"/>
      <c r="J6" s="413"/>
      <c r="K6" s="413"/>
      <c r="L6" s="413"/>
      <c r="M6" s="413"/>
      <c r="N6" s="413"/>
      <c r="O6" s="413"/>
      <c r="P6" s="413"/>
      <c r="Q6" s="413"/>
      <c r="R6" s="413"/>
      <c r="S6" s="413"/>
      <c r="T6" s="413"/>
      <c r="U6" s="413"/>
      <c r="V6" s="413"/>
      <c r="W6" s="413"/>
      <c r="X6" s="413"/>
      <c r="Y6" s="413"/>
      <c r="Z6" s="413"/>
      <c r="AA6" s="413"/>
      <c r="AB6" s="413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74"/>
      <c r="AN6" s="74"/>
    </row>
    <row r="7" spans="1:40">
      <c r="A7" s="68"/>
      <c r="B7" s="69"/>
      <c r="C7" s="69"/>
      <c r="D7" s="73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68"/>
      <c r="AD7" s="68"/>
      <c r="AE7" s="68"/>
      <c r="AF7" s="68"/>
      <c r="AG7" s="68"/>
      <c r="AH7" s="419" t="s">
        <v>85</v>
      </c>
      <c r="AI7" s="419"/>
      <c r="AJ7" s="419"/>
      <c r="AK7" s="419"/>
      <c r="AL7" s="419"/>
      <c r="AM7" s="419"/>
      <c r="AN7" s="69"/>
    </row>
    <row r="8" spans="1:40" ht="21.75" customHeight="1">
      <c r="A8" s="68"/>
      <c r="B8" s="69"/>
      <c r="C8" s="69"/>
      <c r="D8" s="70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</row>
    <row r="9" spans="1:40" s="1" customFormat="1" ht="22.5" customHeight="1">
      <c r="A9" s="420" t="s">
        <v>0</v>
      </c>
      <c r="B9" s="422" t="s">
        <v>6</v>
      </c>
      <c r="C9" s="422" t="s">
        <v>70</v>
      </c>
      <c r="D9" s="423" t="s">
        <v>57</v>
      </c>
      <c r="E9" s="424" t="s">
        <v>114</v>
      </c>
      <c r="F9" s="424"/>
      <c r="G9" s="424"/>
      <c r="H9" s="424"/>
      <c r="I9" s="424"/>
      <c r="J9" s="424"/>
      <c r="K9" s="424"/>
      <c r="L9" s="424"/>
      <c r="M9" s="424"/>
      <c r="N9" s="424"/>
      <c r="O9" s="424"/>
      <c r="P9" s="424"/>
      <c r="Q9" s="424"/>
      <c r="R9" s="424"/>
      <c r="S9" s="424"/>
      <c r="T9" s="424"/>
      <c r="U9" s="424"/>
      <c r="V9" s="424"/>
      <c r="W9" s="424"/>
      <c r="X9" s="424"/>
      <c r="Y9" s="424"/>
      <c r="Z9" s="424"/>
      <c r="AA9" s="424"/>
      <c r="AB9" s="424"/>
      <c r="AC9" s="424"/>
      <c r="AD9" s="424"/>
      <c r="AE9" s="424"/>
      <c r="AF9" s="424"/>
      <c r="AG9" s="424"/>
      <c r="AH9" s="424"/>
      <c r="AI9" s="424"/>
      <c r="AJ9" s="408" t="s">
        <v>55</v>
      </c>
      <c r="AK9" s="409"/>
      <c r="AL9" s="118" t="s">
        <v>56</v>
      </c>
      <c r="AM9" s="414" t="s">
        <v>80</v>
      </c>
      <c r="AN9" s="415"/>
    </row>
    <row r="10" spans="1:40" s="2" customFormat="1" ht="23.25" thickBot="1">
      <c r="A10" s="421"/>
      <c r="B10" s="422"/>
      <c r="C10" s="422"/>
      <c r="D10" s="423"/>
      <c r="E10" s="135">
        <v>1</v>
      </c>
      <c r="F10" s="135">
        <v>2</v>
      </c>
      <c r="G10" s="119">
        <v>3</v>
      </c>
      <c r="H10" s="119">
        <v>4</v>
      </c>
      <c r="I10" s="135">
        <v>5</v>
      </c>
      <c r="J10" s="135">
        <v>6</v>
      </c>
      <c r="K10" s="135">
        <v>7</v>
      </c>
      <c r="L10" s="135">
        <v>8</v>
      </c>
      <c r="M10" s="135">
        <v>9</v>
      </c>
      <c r="N10" s="119">
        <v>10</v>
      </c>
      <c r="O10" s="119">
        <v>11</v>
      </c>
      <c r="P10" s="119">
        <v>12</v>
      </c>
      <c r="Q10" s="135">
        <v>13</v>
      </c>
      <c r="R10" s="135">
        <v>14</v>
      </c>
      <c r="S10" s="135">
        <v>15</v>
      </c>
      <c r="T10" s="135">
        <v>16</v>
      </c>
      <c r="U10" s="119">
        <v>17</v>
      </c>
      <c r="V10" s="119">
        <v>18</v>
      </c>
      <c r="W10" s="135">
        <v>19</v>
      </c>
      <c r="X10" s="135">
        <v>20</v>
      </c>
      <c r="Y10" s="135">
        <v>21</v>
      </c>
      <c r="Z10" s="135">
        <v>22</v>
      </c>
      <c r="AA10" s="135">
        <v>23</v>
      </c>
      <c r="AB10" s="119">
        <v>24</v>
      </c>
      <c r="AC10" s="119">
        <v>25</v>
      </c>
      <c r="AD10" s="135">
        <v>26</v>
      </c>
      <c r="AE10" s="135">
        <v>27</v>
      </c>
      <c r="AF10" s="78">
        <v>28</v>
      </c>
      <c r="AG10" s="78">
        <v>29</v>
      </c>
      <c r="AH10" s="78">
        <v>30</v>
      </c>
      <c r="AI10" s="78"/>
      <c r="AJ10" s="76" t="s">
        <v>31</v>
      </c>
      <c r="AK10" s="77" t="s">
        <v>30</v>
      </c>
      <c r="AL10" s="76" t="s">
        <v>31</v>
      </c>
      <c r="AM10" s="79" t="s">
        <v>35</v>
      </c>
      <c r="AN10" s="79" t="s">
        <v>36</v>
      </c>
    </row>
    <row r="11" spans="1:40" s="20" customFormat="1" ht="15" customHeight="1" thickBot="1">
      <c r="A11" s="82">
        <v>1</v>
      </c>
      <c r="B11" s="168" t="s">
        <v>92</v>
      </c>
      <c r="C11" s="169" t="s">
        <v>93</v>
      </c>
      <c r="D11" s="170" t="s">
        <v>94</v>
      </c>
      <c r="E11" s="195" t="s">
        <v>69</v>
      </c>
      <c r="F11" s="129" t="s">
        <v>2</v>
      </c>
      <c r="G11" s="199" t="s">
        <v>1</v>
      </c>
      <c r="H11" s="199" t="s">
        <v>1</v>
      </c>
      <c r="I11" s="129" t="s">
        <v>2</v>
      </c>
      <c r="J11" s="129" t="s">
        <v>2</v>
      </c>
      <c r="K11" s="129" t="s">
        <v>2</v>
      </c>
      <c r="L11" s="86" t="s">
        <v>108</v>
      </c>
      <c r="M11" s="129" t="s">
        <v>2</v>
      </c>
      <c r="N11" s="199" t="s">
        <v>1</v>
      </c>
      <c r="O11" s="199" t="s">
        <v>1</v>
      </c>
      <c r="P11" s="199" t="s">
        <v>1</v>
      </c>
      <c r="Q11" s="129" t="s">
        <v>2</v>
      </c>
      <c r="R11" s="129" t="s">
        <v>2</v>
      </c>
      <c r="S11" s="129" t="s">
        <v>2</v>
      </c>
      <c r="T11" s="129" t="s">
        <v>2</v>
      </c>
      <c r="U11" s="199" t="s">
        <v>1</v>
      </c>
      <c r="V11" s="199" t="s">
        <v>1</v>
      </c>
      <c r="W11" s="129" t="s">
        <v>2</v>
      </c>
      <c r="X11" s="129" t="s">
        <v>2</v>
      </c>
      <c r="Y11" s="129" t="s">
        <v>2</v>
      </c>
      <c r="Z11" s="129" t="s">
        <v>2</v>
      </c>
      <c r="AA11" s="129" t="s">
        <v>2</v>
      </c>
      <c r="AB11" s="199" t="s">
        <v>1</v>
      </c>
      <c r="AC11" s="199" t="s">
        <v>1</v>
      </c>
      <c r="AD11" s="129" t="s">
        <v>2</v>
      </c>
      <c r="AE11" s="129" t="s">
        <v>2</v>
      </c>
      <c r="AF11" s="86" t="s">
        <v>107</v>
      </c>
      <c r="AG11" s="129" t="s">
        <v>2</v>
      </c>
      <c r="AH11" s="129" t="s">
        <v>2</v>
      </c>
      <c r="AI11" s="86"/>
      <c r="AJ11" s="82">
        <f t="shared" ref="AJ11:AJ21" si="0">COUNTIF(E11:AI11,$B$32)</f>
        <v>9</v>
      </c>
      <c r="AK11" s="83">
        <f>30-AJ11</f>
        <v>21</v>
      </c>
      <c r="AL11" s="207" t="e">
        <f>'Произв календарь'!$D$9-AJ11+май!AL11</f>
        <v>#REF!</v>
      </c>
      <c r="AM11" s="85"/>
      <c r="AN11" s="85"/>
    </row>
    <row r="12" spans="1:40" s="20" customFormat="1" ht="15.75" thickBot="1">
      <c r="A12" s="82">
        <v>2</v>
      </c>
      <c r="B12" s="171">
        <v>8928</v>
      </c>
      <c r="C12" s="172" t="s">
        <v>95</v>
      </c>
      <c r="D12" s="173" t="s">
        <v>96</v>
      </c>
      <c r="E12" s="194" t="s">
        <v>3</v>
      </c>
      <c r="F12" s="129" t="s">
        <v>2</v>
      </c>
      <c r="G12" s="199" t="s">
        <v>1</v>
      </c>
      <c r="H12" s="208" t="s">
        <v>109</v>
      </c>
      <c r="I12" s="129" t="s">
        <v>2</v>
      </c>
      <c r="J12" s="129" t="s">
        <v>2</v>
      </c>
      <c r="K12" s="129" t="s">
        <v>2</v>
      </c>
      <c r="L12" s="129" t="s">
        <v>2</v>
      </c>
      <c r="M12" s="129" t="s">
        <v>2</v>
      </c>
      <c r="N12" s="199" t="s">
        <v>1</v>
      </c>
      <c r="O12" s="199" t="s">
        <v>1</v>
      </c>
      <c r="P12" s="199" t="s">
        <v>1</v>
      </c>
      <c r="Q12" s="129" t="s">
        <v>2</v>
      </c>
      <c r="R12" s="129" t="s">
        <v>2</v>
      </c>
      <c r="S12" s="129" t="s">
        <v>2</v>
      </c>
      <c r="T12" s="129" t="s">
        <v>2</v>
      </c>
      <c r="U12" s="199" t="s">
        <v>1</v>
      </c>
      <c r="V12" s="208" t="s">
        <v>109</v>
      </c>
      <c r="W12" s="199" t="s">
        <v>1</v>
      </c>
      <c r="X12" s="129" t="s">
        <v>2</v>
      </c>
      <c r="Y12" s="129" t="s">
        <v>2</v>
      </c>
      <c r="Z12" s="199" t="s">
        <v>1</v>
      </c>
      <c r="AA12" s="129" t="s">
        <v>2</v>
      </c>
      <c r="AB12" s="199" t="s">
        <v>1</v>
      </c>
      <c r="AC12" s="199" t="s">
        <v>1</v>
      </c>
      <c r="AD12" s="129" t="s">
        <v>2</v>
      </c>
      <c r="AE12" s="129" t="s">
        <v>2</v>
      </c>
      <c r="AF12" s="199" t="s">
        <v>1</v>
      </c>
      <c r="AG12" s="129" t="s">
        <v>2</v>
      </c>
      <c r="AH12" s="129" t="s">
        <v>2</v>
      </c>
      <c r="AI12" s="87"/>
      <c r="AJ12" s="82">
        <f t="shared" si="0"/>
        <v>10</v>
      </c>
      <c r="AK12" s="83">
        <f t="shared" ref="AK12:AK21" si="1">30-AJ12</f>
        <v>20</v>
      </c>
      <c r="AL12" s="207" t="e">
        <f>'Произв календарь'!$D$9-AJ12+май!AL12</f>
        <v>#REF!</v>
      </c>
      <c r="AM12" s="85"/>
      <c r="AN12" s="85"/>
    </row>
    <row r="13" spans="1:40" s="20" customFormat="1" ht="15.75" thickBot="1">
      <c r="A13" s="82">
        <v>3</v>
      </c>
      <c r="B13" s="174">
        <v>11439</v>
      </c>
      <c r="C13" s="172" t="s">
        <v>95</v>
      </c>
      <c r="D13" s="175" t="s">
        <v>97</v>
      </c>
      <c r="E13" s="129" t="s">
        <v>2</v>
      </c>
      <c r="F13" s="199" t="s">
        <v>1</v>
      </c>
      <c r="G13" s="199" t="s">
        <v>1</v>
      </c>
      <c r="H13" s="129" t="s">
        <v>2</v>
      </c>
      <c r="I13" s="129" t="s">
        <v>2</v>
      </c>
      <c r="J13" s="129" t="s">
        <v>2</v>
      </c>
      <c r="K13" s="129" t="s">
        <v>2</v>
      </c>
      <c r="L13" s="190" t="s">
        <v>1</v>
      </c>
      <c r="M13" s="190" t="s">
        <v>1</v>
      </c>
      <c r="N13" s="190" t="s">
        <v>110</v>
      </c>
      <c r="O13" s="190" t="s">
        <v>110</v>
      </c>
      <c r="P13" s="199" t="s">
        <v>110</v>
      </c>
      <c r="Q13" s="199" t="s">
        <v>110</v>
      </c>
      <c r="R13" s="190" t="s">
        <v>110</v>
      </c>
      <c r="S13" s="190" t="s">
        <v>1</v>
      </c>
      <c r="T13" s="190" t="s">
        <v>1</v>
      </c>
      <c r="U13" s="190" t="s">
        <v>110</v>
      </c>
      <c r="V13" s="190" t="s">
        <v>110</v>
      </c>
      <c r="W13" s="199" t="s">
        <v>110</v>
      </c>
      <c r="X13" s="199" t="s">
        <v>110</v>
      </c>
      <c r="Y13" s="199" t="s">
        <v>110</v>
      </c>
      <c r="Z13" s="190" t="s">
        <v>1</v>
      </c>
      <c r="AA13" s="190" t="s">
        <v>1</v>
      </c>
      <c r="AB13" s="199" t="s">
        <v>110</v>
      </c>
      <c r="AC13" s="199" t="s">
        <v>110</v>
      </c>
      <c r="AD13" s="129" t="s">
        <v>2</v>
      </c>
      <c r="AE13" s="129" t="s">
        <v>2</v>
      </c>
      <c r="AF13" s="199" t="s">
        <v>1</v>
      </c>
      <c r="AG13" s="199" t="s">
        <v>1</v>
      </c>
      <c r="AH13" s="129" t="s">
        <v>2</v>
      </c>
      <c r="AI13" s="86"/>
      <c r="AJ13" s="82">
        <f t="shared" si="0"/>
        <v>10</v>
      </c>
      <c r="AK13" s="83">
        <f t="shared" si="1"/>
        <v>20</v>
      </c>
      <c r="AL13" s="207" t="e">
        <f>'Произв календарь'!$D$9-AJ13+май!AL13</f>
        <v>#REF!</v>
      </c>
      <c r="AM13" s="85"/>
      <c r="AN13" s="85"/>
    </row>
    <row r="14" spans="1:40" s="20" customFormat="1" ht="15.75" thickBot="1">
      <c r="A14" s="66">
        <v>4</v>
      </c>
      <c r="B14" s="176">
        <v>5810</v>
      </c>
      <c r="C14" s="177" t="s">
        <v>98</v>
      </c>
      <c r="D14" s="178" t="s">
        <v>99</v>
      </c>
      <c r="E14" s="195" t="s">
        <v>69</v>
      </c>
      <c r="F14" s="192" t="s">
        <v>68</v>
      </c>
      <c r="G14" s="195" t="s">
        <v>69</v>
      </c>
      <c r="H14" s="199" t="s">
        <v>1</v>
      </c>
      <c r="I14" s="129" t="s">
        <v>2</v>
      </c>
      <c r="J14" s="192" t="s">
        <v>68</v>
      </c>
      <c r="K14" s="195" t="s">
        <v>69</v>
      </c>
      <c r="L14" s="194" t="s">
        <v>3</v>
      </c>
      <c r="M14" s="86" t="s">
        <v>1</v>
      </c>
      <c r="N14" s="86" t="s">
        <v>1</v>
      </c>
      <c r="O14" s="86" t="s">
        <v>1</v>
      </c>
      <c r="P14" s="195" t="s">
        <v>69</v>
      </c>
      <c r="Q14" s="194" t="s">
        <v>3</v>
      </c>
      <c r="R14" s="192" t="s">
        <v>68</v>
      </c>
      <c r="S14" s="192" t="s">
        <v>68</v>
      </c>
      <c r="T14" s="199" t="s">
        <v>1</v>
      </c>
      <c r="U14" s="199" t="s">
        <v>1</v>
      </c>
      <c r="V14" s="129" t="s">
        <v>2</v>
      </c>
      <c r="W14" s="129" t="s">
        <v>2</v>
      </c>
      <c r="X14" s="129" t="s">
        <v>2</v>
      </c>
      <c r="Y14" s="199" t="s">
        <v>1</v>
      </c>
      <c r="Z14" s="192" t="s">
        <v>68</v>
      </c>
      <c r="AA14" s="192" t="s">
        <v>68</v>
      </c>
      <c r="AB14" s="192" t="s">
        <v>68</v>
      </c>
      <c r="AC14" s="192" t="s">
        <v>69</v>
      </c>
      <c r="AD14" s="199" t="s">
        <v>1</v>
      </c>
      <c r="AE14" s="129" t="s">
        <v>2</v>
      </c>
      <c r="AF14" s="129" t="s">
        <v>2</v>
      </c>
      <c r="AG14" s="129" t="s">
        <v>2</v>
      </c>
      <c r="AH14" s="129" t="s">
        <v>2</v>
      </c>
      <c r="AI14" s="80"/>
      <c r="AJ14" s="82">
        <f t="shared" si="0"/>
        <v>8</v>
      </c>
      <c r="AK14" s="83">
        <f t="shared" si="1"/>
        <v>22</v>
      </c>
      <c r="AL14" s="207" t="e">
        <f>'Произв календарь'!$D$9-AJ14+май!AL14</f>
        <v>#REF!</v>
      </c>
      <c r="AM14" s="88"/>
      <c r="AN14" s="88"/>
    </row>
    <row r="15" spans="1:40" s="20" customFormat="1" ht="15.75" thickBot="1">
      <c r="A15" s="66">
        <v>5</v>
      </c>
      <c r="B15" s="179" t="s">
        <v>100</v>
      </c>
      <c r="C15" s="177" t="s">
        <v>98</v>
      </c>
      <c r="D15" s="180" t="s">
        <v>101</v>
      </c>
      <c r="E15" s="129" t="s">
        <v>2</v>
      </c>
      <c r="F15" s="129" t="s">
        <v>2</v>
      </c>
      <c r="G15" s="199" t="s">
        <v>1</v>
      </c>
      <c r="H15" s="129" t="s">
        <v>2</v>
      </c>
      <c r="I15" s="129" t="s">
        <v>2</v>
      </c>
      <c r="J15" s="199" t="s">
        <v>1</v>
      </c>
      <c r="K15" s="129" t="s">
        <v>2</v>
      </c>
      <c r="L15" s="129" t="s">
        <v>2</v>
      </c>
      <c r="M15" s="199" t="s">
        <v>1</v>
      </c>
      <c r="N15" s="129" t="s">
        <v>2</v>
      </c>
      <c r="O15" s="129" t="s">
        <v>2</v>
      </c>
      <c r="P15" s="129" t="s">
        <v>2</v>
      </c>
      <c r="Q15" s="199" t="s">
        <v>1</v>
      </c>
      <c r="R15" s="199" t="s">
        <v>1</v>
      </c>
      <c r="S15" s="129" t="s">
        <v>2</v>
      </c>
      <c r="T15" s="129" t="s">
        <v>2</v>
      </c>
      <c r="U15" s="129" t="s">
        <v>2</v>
      </c>
      <c r="V15" s="129" t="s">
        <v>2</v>
      </c>
      <c r="W15" s="199" t="s">
        <v>1</v>
      </c>
      <c r="X15" s="129" t="s">
        <v>2</v>
      </c>
      <c r="Y15" s="129" t="s">
        <v>2</v>
      </c>
      <c r="Z15" s="129" t="s">
        <v>2</v>
      </c>
      <c r="AA15" s="199" t="s">
        <v>1</v>
      </c>
      <c r="AB15" s="129" t="s">
        <v>2</v>
      </c>
      <c r="AC15" s="129" t="s">
        <v>2</v>
      </c>
      <c r="AD15" s="129" t="s">
        <v>2</v>
      </c>
      <c r="AE15" s="199" t="s">
        <v>1</v>
      </c>
      <c r="AF15" s="129" t="s">
        <v>2</v>
      </c>
      <c r="AG15" s="129" t="s">
        <v>2</v>
      </c>
      <c r="AH15" s="129" t="s">
        <v>2</v>
      </c>
      <c r="AI15" s="87"/>
      <c r="AJ15" s="82">
        <f t="shared" si="0"/>
        <v>8</v>
      </c>
      <c r="AK15" s="83">
        <f t="shared" si="1"/>
        <v>22</v>
      </c>
      <c r="AL15" s="207" t="e">
        <f>'Произв календарь'!$D$9-AJ15+май!AL15</f>
        <v>#REF!</v>
      </c>
      <c r="AM15" s="88"/>
      <c r="AN15" s="88"/>
    </row>
    <row r="16" spans="1:40" s="20" customFormat="1" ht="15.75" thickBot="1">
      <c r="A16" s="66">
        <v>6</v>
      </c>
      <c r="B16" s="181">
        <v>3283</v>
      </c>
      <c r="C16" s="177" t="s">
        <v>98</v>
      </c>
      <c r="D16" s="180" t="s">
        <v>102</v>
      </c>
      <c r="E16" s="129" t="s">
        <v>2</v>
      </c>
      <c r="F16" s="129" t="s">
        <v>2</v>
      </c>
      <c r="G16" s="129" t="s">
        <v>2</v>
      </c>
      <c r="H16" s="129" t="s">
        <v>2</v>
      </c>
      <c r="I16" s="199" t="s">
        <v>1</v>
      </c>
      <c r="J16" s="129" t="s">
        <v>2</v>
      </c>
      <c r="K16" s="129" t="s">
        <v>2</v>
      </c>
      <c r="L16" s="129" t="s">
        <v>2</v>
      </c>
      <c r="M16" s="129" t="s">
        <v>2</v>
      </c>
      <c r="N16" s="129" t="s">
        <v>2</v>
      </c>
      <c r="O16" s="129" t="s">
        <v>2</v>
      </c>
      <c r="P16" s="199" t="s">
        <v>1</v>
      </c>
      <c r="Q16" s="190" t="s">
        <v>110</v>
      </c>
      <c r="R16" s="190" t="s">
        <v>110</v>
      </c>
      <c r="S16" s="190" t="s">
        <v>110</v>
      </c>
      <c r="T16" s="190" t="s">
        <v>110</v>
      </c>
      <c r="U16" s="199" t="s">
        <v>1</v>
      </c>
      <c r="V16" s="199" t="s">
        <v>1</v>
      </c>
      <c r="W16" s="190" t="s">
        <v>110</v>
      </c>
      <c r="X16" s="190" t="s">
        <v>110</v>
      </c>
      <c r="Y16" s="190" t="s">
        <v>110</v>
      </c>
      <c r="Z16" s="190" t="s">
        <v>110</v>
      </c>
      <c r="AA16" s="190" t="s">
        <v>110</v>
      </c>
      <c r="AB16" s="199" t="s">
        <v>1</v>
      </c>
      <c r="AC16" s="199" t="s">
        <v>1</v>
      </c>
      <c r="AD16" s="190" t="s">
        <v>110</v>
      </c>
      <c r="AE16" s="199" t="s">
        <v>1</v>
      </c>
      <c r="AF16" s="199" t="s">
        <v>1</v>
      </c>
      <c r="AG16" s="129" t="s">
        <v>2</v>
      </c>
      <c r="AH16" s="129" t="s">
        <v>2</v>
      </c>
      <c r="AI16" s="80"/>
      <c r="AJ16" s="82">
        <f t="shared" si="0"/>
        <v>8</v>
      </c>
      <c r="AK16" s="83">
        <f t="shared" si="1"/>
        <v>22</v>
      </c>
      <c r="AL16" s="207" t="e">
        <f>'Произв календарь'!$D$9-AJ16+май!AL16</f>
        <v>#REF!</v>
      </c>
      <c r="AM16" s="88"/>
      <c r="AN16" s="88"/>
    </row>
    <row r="17" spans="1:40" s="20" customFormat="1" ht="15.75" thickBot="1">
      <c r="A17" s="66">
        <v>7</v>
      </c>
      <c r="B17" s="182">
        <v>41647</v>
      </c>
      <c r="C17" s="183" t="s">
        <v>98</v>
      </c>
      <c r="D17" s="180" t="s">
        <v>103</v>
      </c>
      <c r="E17" s="190" t="s">
        <v>110</v>
      </c>
      <c r="F17" s="190" t="s">
        <v>110</v>
      </c>
      <c r="G17" s="199" t="s">
        <v>1</v>
      </c>
      <c r="H17" s="199" t="s">
        <v>1</v>
      </c>
      <c r="I17" s="190" t="s">
        <v>110</v>
      </c>
      <c r="J17" s="190" t="s">
        <v>110</v>
      </c>
      <c r="K17" s="190" t="s">
        <v>110</v>
      </c>
      <c r="L17" s="199" t="s">
        <v>1</v>
      </c>
      <c r="M17" s="199" t="s">
        <v>1</v>
      </c>
      <c r="N17" s="192" t="s">
        <v>68</v>
      </c>
      <c r="O17" s="195" t="s">
        <v>69</v>
      </c>
      <c r="P17" s="199" t="s">
        <v>1</v>
      </c>
      <c r="Q17" s="199" t="s">
        <v>1</v>
      </c>
      <c r="R17" s="199" t="s">
        <v>1</v>
      </c>
      <c r="S17" s="129" t="s">
        <v>2</v>
      </c>
      <c r="T17" s="129" t="s">
        <v>2</v>
      </c>
      <c r="U17" s="199" t="s">
        <v>1</v>
      </c>
      <c r="V17" s="192" t="s">
        <v>68</v>
      </c>
      <c r="W17" s="195" t="s">
        <v>69</v>
      </c>
      <c r="X17" s="87" t="s">
        <v>1</v>
      </c>
      <c r="Y17" s="129" t="s">
        <v>2</v>
      </c>
      <c r="Z17" s="129" t="s">
        <v>2</v>
      </c>
      <c r="AA17" s="129" t="s">
        <v>2</v>
      </c>
      <c r="AB17" s="129" t="s">
        <v>2</v>
      </c>
      <c r="AC17" s="199" t="s">
        <v>1</v>
      </c>
      <c r="AD17" s="192" t="s">
        <v>68</v>
      </c>
      <c r="AE17" s="195" t="s">
        <v>69</v>
      </c>
      <c r="AF17" s="199" t="s">
        <v>1</v>
      </c>
      <c r="AG17" s="194" t="s">
        <v>3</v>
      </c>
      <c r="AH17" s="192" t="s">
        <v>68</v>
      </c>
      <c r="AI17" s="86"/>
      <c r="AJ17" s="82">
        <f t="shared" si="0"/>
        <v>11</v>
      </c>
      <c r="AK17" s="83">
        <f t="shared" si="1"/>
        <v>19</v>
      </c>
      <c r="AL17" s="207" t="e">
        <f>'Произв календарь'!$D$9-AJ17+май!AL17</f>
        <v>#REF!</v>
      </c>
      <c r="AM17" s="88"/>
      <c r="AN17" s="88"/>
    </row>
    <row r="18" spans="1:40" s="20" customFormat="1" ht="15.75" thickBot="1">
      <c r="A18" s="66">
        <v>8</v>
      </c>
      <c r="B18" s="203"/>
      <c r="C18" s="183" t="s">
        <v>98</v>
      </c>
      <c r="D18" s="204" t="s">
        <v>120</v>
      </c>
      <c r="E18" s="199" t="s">
        <v>1</v>
      </c>
      <c r="F18" s="129" t="s">
        <v>2</v>
      </c>
      <c r="G18" s="129" t="s">
        <v>2</v>
      </c>
      <c r="H18" s="129" t="s">
        <v>2</v>
      </c>
      <c r="I18" s="129" t="s">
        <v>2</v>
      </c>
      <c r="J18" s="129" t="s">
        <v>2</v>
      </c>
      <c r="K18" s="86" t="s">
        <v>1</v>
      </c>
      <c r="L18" s="86" t="s">
        <v>1</v>
      </c>
      <c r="M18" s="129" t="s">
        <v>2</v>
      </c>
      <c r="N18" s="129" t="s">
        <v>2</v>
      </c>
      <c r="O18" s="129" t="s">
        <v>2</v>
      </c>
      <c r="P18" s="80" t="s">
        <v>1</v>
      </c>
      <c r="Q18" s="129" t="s">
        <v>2</v>
      </c>
      <c r="R18" s="129" t="s">
        <v>2</v>
      </c>
      <c r="S18" s="129" t="s">
        <v>2</v>
      </c>
      <c r="T18" s="87" t="s">
        <v>1</v>
      </c>
      <c r="U18" s="129" t="s">
        <v>2</v>
      </c>
      <c r="V18" s="129" t="s">
        <v>2</v>
      </c>
      <c r="W18" s="87" t="s">
        <v>1</v>
      </c>
      <c r="X18" s="87" t="s">
        <v>1</v>
      </c>
      <c r="Y18" s="129" t="s">
        <v>2</v>
      </c>
      <c r="Z18" s="129" t="s">
        <v>2</v>
      </c>
      <c r="AA18" s="129" t="s">
        <v>2</v>
      </c>
      <c r="AB18" s="80" t="s">
        <v>1</v>
      </c>
      <c r="AC18" s="129" t="s">
        <v>2</v>
      </c>
      <c r="AD18" s="129" t="s">
        <v>2</v>
      </c>
      <c r="AE18" s="129" t="s">
        <v>2</v>
      </c>
      <c r="AF18" s="129" t="s">
        <v>2</v>
      </c>
      <c r="AG18" s="86" t="s">
        <v>1</v>
      </c>
      <c r="AH18" s="129" t="s">
        <v>2</v>
      </c>
      <c r="AI18" s="87"/>
      <c r="AJ18" s="82">
        <f t="shared" si="0"/>
        <v>9</v>
      </c>
      <c r="AK18" s="83">
        <f t="shared" si="1"/>
        <v>21</v>
      </c>
      <c r="AL18" s="207" t="e">
        <f>'Произв календарь'!$D$9-AJ18+май!AL18</f>
        <v>#REF!</v>
      </c>
      <c r="AM18" s="88"/>
      <c r="AN18" s="88"/>
    </row>
    <row r="19" spans="1:40" s="20" customFormat="1" ht="15.75" thickBot="1">
      <c r="A19" s="82">
        <v>10</v>
      </c>
      <c r="B19" s="181">
        <v>5381</v>
      </c>
      <c r="C19" s="177" t="s">
        <v>98</v>
      </c>
      <c r="D19" s="184" t="s">
        <v>104</v>
      </c>
      <c r="E19" s="194" t="s">
        <v>3</v>
      </c>
      <c r="F19" s="195" t="s">
        <v>69</v>
      </c>
      <c r="G19" s="199" t="s">
        <v>1</v>
      </c>
      <c r="H19" s="199" t="s">
        <v>1</v>
      </c>
      <c r="I19" s="194" t="s">
        <v>3</v>
      </c>
      <c r="J19" s="195" t="s">
        <v>69</v>
      </c>
      <c r="K19" s="199" t="s">
        <v>1</v>
      </c>
      <c r="L19" s="199" t="s">
        <v>1</v>
      </c>
      <c r="M19" s="194" t="s">
        <v>3</v>
      </c>
      <c r="N19" s="195" t="s">
        <v>69</v>
      </c>
      <c r="O19" s="199" t="s">
        <v>1</v>
      </c>
      <c r="P19" s="199" t="s">
        <v>1</v>
      </c>
      <c r="Q19" s="211" t="s">
        <v>29</v>
      </c>
      <c r="R19" s="199" t="s">
        <v>1</v>
      </c>
      <c r="S19" s="199" t="s">
        <v>1</v>
      </c>
      <c r="T19" s="199" t="s">
        <v>1</v>
      </c>
      <c r="U19" s="194" t="s">
        <v>3</v>
      </c>
      <c r="V19" s="195" t="s">
        <v>69</v>
      </c>
      <c r="W19" s="199" t="s">
        <v>1</v>
      </c>
      <c r="X19" s="199" t="s">
        <v>1</v>
      </c>
      <c r="Y19" s="194" t="s">
        <v>3</v>
      </c>
      <c r="Z19" s="195" t="s">
        <v>69</v>
      </c>
      <c r="AA19" s="199" t="s">
        <v>1</v>
      </c>
      <c r="AB19" s="199" t="s">
        <v>1</v>
      </c>
      <c r="AC19" s="194" t="s">
        <v>3</v>
      </c>
      <c r="AD19" s="195" t="s">
        <v>69</v>
      </c>
      <c r="AE19" s="199" t="s">
        <v>1</v>
      </c>
      <c r="AF19" s="199" t="s">
        <v>1</v>
      </c>
      <c r="AG19" s="194" t="s">
        <v>3</v>
      </c>
      <c r="AH19" s="195" t="s">
        <v>69</v>
      </c>
      <c r="AI19" s="106"/>
      <c r="AJ19" s="82">
        <f t="shared" si="0"/>
        <v>15</v>
      </c>
      <c r="AK19" s="83">
        <f t="shared" si="1"/>
        <v>15</v>
      </c>
      <c r="AL19" s="84"/>
      <c r="AM19" s="85"/>
      <c r="AN19" s="85"/>
    </row>
    <row r="20" spans="1:40" s="20" customFormat="1" ht="15.75" thickBot="1">
      <c r="A20" s="82">
        <v>11</v>
      </c>
      <c r="B20" s="181">
        <v>18739</v>
      </c>
      <c r="C20" s="177" t="s">
        <v>98</v>
      </c>
      <c r="D20" s="185" t="s">
        <v>105</v>
      </c>
      <c r="E20" s="195" t="s">
        <v>69</v>
      </c>
      <c r="F20" s="199" t="s">
        <v>1</v>
      </c>
      <c r="G20" s="194" t="s">
        <v>3</v>
      </c>
      <c r="H20" s="194" t="s">
        <v>3</v>
      </c>
      <c r="I20" s="199" t="s">
        <v>1</v>
      </c>
      <c r="J20" s="199" t="s">
        <v>1</v>
      </c>
      <c r="K20" s="199" t="s">
        <v>1</v>
      </c>
      <c r="L20" s="194" t="s">
        <v>3</v>
      </c>
      <c r="M20" s="195" t="s">
        <v>69</v>
      </c>
      <c r="N20" s="199" t="s">
        <v>1</v>
      </c>
      <c r="O20" s="199" t="s">
        <v>1</v>
      </c>
      <c r="P20" s="194" t="s">
        <v>3</v>
      </c>
      <c r="Q20" s="195" t="s">
        <v>69</v>
      </c>
      <c r="R20" s="195" t="s">
        <v>69</v>
      </c>
      <c r="S20" s="199" t="s">
        <v>1</v>
      </c>
      <c r="T20" s="194" t="s">
        <v>3</v>
      </c>
      <c r="U20" s="195" t="s">
        <v>69</v>
      </c>
      <c r="V20" s="199" t="s">
        <v>1</v>
      </c>
      <c r="W20" s="199" t="s">
        <v>1</v>
      </c>
      <c r="X20" s="194" t="s">
        <v>3</v>
      </c>
      <c r="Y20" s="195" t="s">
        <v>69</v>
      </c>
      <c r="Z20" s="199" t="s">
        <v>1</v>
      </c>
      <c r="AA20" s="199" t="s">
        <v>1</v>
      </c>
      <c r="AB20" s="199" t="s">
        <v>1</v>
      </c>
      <c r="AC20" s="195" t="s">
        <v>69</v>
      </c>
      <c r="AD20" s="199" t="s">
        <v>1</v>
      </c>
      <c r="AE20" s="199" t="s">
        <v>1</v>
      </c>
      <c r="AF20" s="194" t="s">
        <v>3</v>
      </c>
      <c r="AG20" s="195" t="s">
        <v>69</v>
      </c>
      <c r="AH20" s="199" t="s">
        <v>1</v>
      </c>
      <c r="AI20" s="80"/>
      <c r="AJ20" s="82">
        <f t="shared" si="0"/>
        <v>15</v>
      </c>
      <c r="AK20" s="83">
        <f t="shared" si="1"/>
        <v>15</v>
      </c>
      <c r="AL20" s="84"/>
      <c r="AM20" s="85"/>
      <c r="AN20" s="85"/>
    </row>
    <row r="21" spans="1:40" s="20" customFormat="1" ht="15.75" thickBot="1">
      <c r="A21" s="66">
        <v>12</v>
      </c>
      <c r="B21" s="186">
        <v>32359</v>
      </c>
      <c r="C21" s="177" t="s">
        <v>98</v>
      </c>
      <c r="D21" s="187" t="s">
        <v>106</v>
      </c>
      <c r="E21" s="199" t="s">
        <v>1</v>
      </c>
      <c r="F21" s="199" t="s">
        <v>1</v>
      </c>
      <c r="G21" s="199" t="s">
        <v>1</v>
      </c>
      <c r="H21" s="195" t="s">
        <v>69</v>
      </c>
      <c r="I21" s="195" t="s">
        <v>69</v>
      </c>
      <c r="J21" s="199" t="s">
        <v>1</v>
      </c>
      <c r="K21" s="194" t="s">
        <v>3</v>
      </c>
      <c r="L21" s="195" t="s">
        <v>69</v>
      </c>
      <c r="M21" s="199" t="s">
        <v>1</v>
      </c>
      <c r="N21" s="199" t="s">
        <v>1</v>
      </c>
      <c r="O21" s="194" t="s">
        <v>3</v>
      </c>
      <c r="P21" s="129" t="s">
        <v>2</v>
      </c>
      <c r="Q21" s="199" t="s">
        <v>1</v>
      </c>
      <c r="R21" s="199" t="s">
        <v>1</v>
      </c>
      <c r="S21" s="195" t="s">
        <v>69</v>
      </c>
      <c r="T21" s="195" t="s">
        <v>69</v>
      </c>
      <c r="U21" s="199" t="s">
        <v>1</v>
      </c>
      <c r="V21" s="199" t="s">
        <v>1</v>
      </c>
      <c r="W21" s="194" t="s">
        <v>3</v>
      </c>
      <c r="X21" s="195" t="s">
        <v>69</v>
      </c>
      <c r="Y21" s="199" t="s">
        <v>1</v>
      </c>
      <c r="Z21" s="199" t="s">
        <v>1</v>
      </c>
      <c r="AA21" s="195" t="s">
        <v>69</v>
      </c>
      <c r="AB21" s="195" t="s">
        <v>69</v>
      </c>
      <c r="AC21" s="199" t="s">
        <v>1</v>
      </c>
      <c r="AD21" s="199" t="s">
        <v>1</v>
      </c>
      <c r="AE21" s="194" t="s">
        <v>3</v>
      </c>
      <c r="AF21" s="195" t="s">
        <v>69</v>
      </c>
      <c r="AG21" s="199" t="s">
        <v>1</v>
      </c>
      <c r="AH21" s="199" t="s">
        <v>1</v>
      </c>
      <c r="AI21" s="80"/>
      <c r="AJ21" s="82">
        <f t="shared" si="0"/>
        <v>16</v>
      </c>
      <c r="AK21" s="83">
        <f t="shared" si="1"/>
        <v>14</v>
      </c>
      <c r="AL21" s="84"/>
      <c r="AM21" s="88"/>
      <c r="AN21" s="88"/>
    </row>
    <row r="22" spans="1:40" s="20" customFormat="1" ht="27" customHeight="1">
      <c r="A22" s="61"/>
      <c r="B22" s="69"/>
      <c r="C22" s="69"/>
      <c r="D22" s="95" t="s">
        <v>50</v>
      </c>
      <c r="E22" s="429"/>
      <c r="F22" s="429"/>
      <c r="G22" s="429"/>
      <c r="H22" s="429"/>
      <c r="I22" s="429"/>
      <c r="J22" s="429"/>
      <c r="K22" s="429"/>
      <c r="L22" s="96"/>
      <c r="M22" s="96"/>
      <c r="N22" s="96"/>
      <c r="O22" s="97"/>
      <c r="P22" s="97"/>
      <c r="Q22" s="97"/>
      <c r="R22" s="97"/>
      <c r="S22" s="97"/>
      <c r="T22" s="96"/>
      <c r="U22" s="96"/>
      <c r="V22" s="430"/>
      <c r="W22" s="430"/>
      <c r="X22" s="430"/>
      <c r="Y22" s="430"/>
      <c r="Z22" s="430"/>
      <c r="AA22" s="430"/>
      <c r="AB22" s="63"/>
      <c r="AC22" s="63"/>
      <c r="AD22" s="63"/>
      <c r="AE22" s="427"/>
      <c r="AF22" s="428"/>
      <c r="AG22" s="428"/>
      <c r="AH22" s="428"/>
      <c r="AI22" s="63"/>
      <c r="AJ22" s="63"/>
      <c r="AK22" s="93"/>
      <c r="AL22" s="93"/>
      <c r="AM22" s="67"/>
      <c r="AN22" s="67"/>
    </row>
    <row r="23" spans="1:40" s="20" customFormat="1">
      <c r="A23" s="98"/>
      <c r="B23" s="99"/>
      <c r="C23" s="99"/>
      <c r="D23" s="98"/>
      <c r="E23" s="426" t="s">
        <v>47</v>
      </c>
      <c r="F23" s="426"/>
      <c r="G23" s="426"/>
      <c r="H23" s="426"/>
      <c r="I23" s="426"/>
      <c r="J23" s="426"/>
      <c r="K23" s="426"/>
      <c r="L23" s="98"/>
      <c r="M23" s="98"/>
      <c r="N23" s="98"/>
      <c r="O23" s="426" t="s">
        <v>45</v>
      </c>
      <c r="P23" s="426"/>
      <c r="Q23" s="426"/>
      <c r="R23" s="426"/>
      <c r="S23" s="426"/>
      <c r="T23" s="98"/>
      <c r="U23" s="98"/>
      <c r="V23" s="425" t="s">
        <v>51</v>
      </c>
      <c r="W23" s="425"/>
      <c r="X23" s="425"/>
      <c r="Y23" s="425"/>
      <c r="Z23" s="425"/>
      <c r="AA23" s="425"/>
      <c r="AB23" s="98"/>
      <c r="AC23" s="98"/>
      <c r="AD23" s="98"/>
      <c r="AE23" s="426" t="s">
        <v>52</v>
      </c>
      <c r="AF23" s="426"/>
      <c r="AG23" s="426"/>
      <c r="AH23" s="426"/>
      <c r="AI23" s="98"/>
      <c r="AJ23" s="98"/>
      <c r="AK23" s="98"/>
      <c r="AL23" s="100"/>
      <c r="AM23" s="98"/>
      <c r="AN23" s="98"/>
    </row>
    <row r="24" spans="1:40" s="20" customFormat="1">
      <c r="A24" s="61"/>
      <c r="B24" s="101" t="s">
        <v>53</v>
      </c>
      <c r="C24" s="101"/>
      <c r="D24" s="62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93"/>
      <c r="AM24" s="67"/>
      <c r="AN24" s="67"/>
    </row>
    <row r="25" spans="1:40" s="20" customFormat="1" ht="33" customHeight="1">
      <c r="A25" s="64"/>
      <c r="B25" s="102" t="s">
        <v>54</v>
      </c>
      <c r="C25" s="102"/>
      <c r="D25" s="103" t="s">
        <v>91</v>
      </c>
      <c r="E25" s="104">
        <v>1</v>
      </c>
      <c r="F25" s="136">
        <v>2</v>
      </c>
      <c r="G25" s="120">
        <v>3</v>
      </c>
      <c r="H25" s="120">
        <v>4</v>
      </c>
      <c r="I25" s="136">
        <v>5</v>
      </c>
      <c r="J25" s="136">
        <v>6</v>
      </c>
      <c r="K25" s="136">
        <v>7</v>
      </c>
      <c r="L25" s="136">
        <v>8</v>
      </c>
      <c r="M25" s="136">
        <v>9</v>
      </c>
      <c r="N25" s="120">
        <v>10</v>
      </c>
      <c r="O25" s="120">
        <v>11</v>
      </c>
      <c r="P25" s="120">
        <v>12</v>
      </c>
      <c r="Q25" s="136">
        <v>13</v>
      </c>
      <c r="R25" s="136">
        <v>14</v>
      </c>
      <c r="S25" s="136">
        <v>15</v>
      </c>
      <c r="T25" s="136">
        <v>16</v>
      </c>
      <c r="U25" s="120">
        <v>17</v>
      </c>
      <c r="V25" s="120">
        <v>18</v>
      </c>
      <c r="W25" s="136">
        <v>19</v>
      </c>
      <c r="X25" s="136">
        <v>20</v>
      </c>
      <c r="Y25" s="136">
        <v>21</v>
      </c>
      <c r="Z25" s="136">
        <v>22</v>
      </c>
      <c r="AA25" s="136">
        <v>23</v>
      </c>
      <c r="AB25" s="120">
        <v>24</v>
      </c>
      <c r="AC25" s="120">
        <v>25</v>
      </c>
      <c r="AD25" s="136">
        <v>26</v>
      </c>
      <c r="AE25" s="136">
        <v>27</v>
      </c>
      <c r="AF25" s="104">
        <v>28</v>
      </c>
      <c r="AG25" s="104">
        <v>29</v>
      </c>
      <c r="AH25" s="104">
        <v>30</v>
      </c>
      <c r="AI25" s="63"/>
      <c r="AJ25" s="67"/>
      <c r="AK25" s="67"/>
      <c r="AL25" s="67"/>
      <c r="AM25" s="67"/>
      <c r="AN25" s="68"/>
    </row>
    <row r="26" spans="1:40" ht="15" customHeight="1">
      <c r="A26" s="105"/>
      <c r="B26" s="106" t="s">
        <v>2</v>
      </c>
      <c r="C26" s="106"/>
      <c r="D26" s="107" t="s">
        <v>128</v>
      </c>
      <c r="E26" s="108">
        <f t="shared" ref="E26:N34" si="2">COUNTIF(E$11:E$21,$B26)</f>
        <v>3</v>
      </c>
      <c r="F26" s="137">
        <f t="shared" si="2"/>
        <v>5</v>
      </c>
      <c r="G26" s="121">
        <f t="shared" si="2"/>
        <v>2</v>
      </c>
      <c r="H26" s="121">
        <f t="shared" si="2"/>
        <v>4</v>
      </c>
      <c r="I26" s="137">
        <f t="shared" si="2"/>
        <v>6</v>
      </c>
      <c r="J26" s="137">
        <f t="shared" si="2"/>
        <v>5</v>
      </c>
      <c r="K26" s="137">
        <f t="shared" si="2"/>
        <v>5</v>
      </c>
      <c r="L26" s="137">
        <f t="shared" si="2"/>
        <v>3</v>
      </c>
      <c r="M26" s="137">
        <f t="shared" si="2"/>
        <v>4</v>
      </c>
      <c r="N26" s="121">
        <f t="shared" si="2"/>
        <v>3</v>
      </c>
      <c r="O26" s="121">
        <f t="shared" ref="O26:X34" si="3">COUNTIF(O$11:O$21,$B26)</f>
        <v>3</v>
      </c>
      <c r="P26" s="121">
        <f t="shared" ref="P26:P34" si="4">COUNTIF(P$11:P$21,$B26)</f>
        <v>2</v>
      </c>
      <c r="Q26" s="137">
        <f t="shared" si="3"/>
        <v>3</v>
      </c>
      <c r="R26" s="137">
        <f t="shared" si="3"/>
        <v>3</v>
      </c>
      <c r="S26" s="137">
        <f t="shared" si="3"/>
        <v>5</v>
      </c>
      <c r="T26" s="137">
        <f t="shared" si="3"/>
        <v>4</v>
      </c>
      <c r="U26" s="121">
        <f t="shared" si="3"/>
        <v>2</v>
      </c>
      <c r="V26" s="121">
        <f t="shared" si="3"/>
        <v>3</v>
      </c>
      <c r="W26" s="137">
        <f t="shared" si="3"/>
        <v>2</v>
      </c>
      <c r="X26" s="137">
        <f t="shared" si="3"/>
        <v>4</v>
      </c>
      <c r="Y26" s="137">
        <f t="shared" ref="Y26:AH34" si="5">COUNTIF(Y$11:Y$21,$B26)</f>
        <v>5</v>
      </c>
      <c r="Z26" s="137">
        <f t="shared" si="5"/>
        <v>4</v>
      </c>
      <c r="AA26" s="137">
        <f t="shared" si="5"/>
        <v>4</v>
      </c>
      <c r="AB26" s="121">
        <f t="shared" si="5"/>
        <v>2</v>
      </c>
      <c r="AC26" s="121">
        <f t="shared" si="5"/>
        <v>2</v>
      </c>
      <c r="AD26" s="137">
        <f t="shared" si="5"/>
        <v>5</v>
      </c>
      <c r="AE26" s="137">
        <f t="shared" si="5"/>
        <v>5</v>
      </c>
      <c r="AF26" s="108">
        <f t="shared" si="5"/>
        <v>3</v>
      </c>
      <c r="AG26" s="108">
        <f t="shared" si="5"/>
        <v>5</v>
      </c>
      <c r="AH26" s="108">
        <f t="shared" si="5"/>
        <v>7</v>
      </c>
      <c r="AI26" s="63"/>
      <c r="AJ26" s="109"/>
      <c r="AK26" s="109"/>
      <c r="AL26" s="109"/>
      <c r="AM26" s="71" t="s">
        <v>72</v>
      </c>
      <c r="AN26" s="71"/>
    </row>
    <row r="27" spans="1:40" ht="15" customHeight="1">
      <c r="A27" s="105"/>
      <c r="B27" s="106" t="s">
        <v>81</v>
      </c>
      <c r="C27" s="106"/>
      <c r="D27" s="107" t="s">
        <v>127</v>
      </c>
      <c r="E27" s="108">
        <f t="shared" si="2"/>
        <v>0</v>
      </c>
      <c r="F27" s="137">
        <f t="shared" si="2"/>
        <v>0</v>
      </c>
      <c r="G27" s="121">
        <f t="shared" si="2"/>
        <v>0</v>
      </c>
      <c r="H27" s="121">
        <f t="shared" si="2"/>
        <v>0</v>
      </c>
      <c r="I27" s="137">
        <f t="shared" si="2"/>
        <v>0</v>
      </c>
      <c r="J27" s="137">
        <f t="shared" si="2"/>
        <v>0</v>
      </c>
      <c r="K27" s="137">
        <f t="shared" si="2"/>
        <v>0</v>
      </c>
      <c r="L27" s="137">
        <f t="shared" si="2"/>
        <v>0</v>
      </c>
      <c r="M27" s="137">
        <f t="shared" si="2"/>
        <v>0</v>
      </c>
      <c r="N27" s="121">
        <f t="shared" si="2"/>
        <v>0</v>
      </c>
      <c r="O27" s="121">
        <f t="shared" si="3"/>
        <v>0</v>
      </c>
      <c r="P27" s="121">
        <f t="shared" si="4"/>
        <v>0</v>
      </c>
      <c r="Q27" s="137">
        <f t="shared" si="3"/>
        <v>0</v>
      </c>
      <c r="R27" s="137">
        <f t="shared" si="3"/>
        <v>0</v>
      </c>
      <c r="S27" s="137">
        <f t="shared" si="3"/>
        <v>0</v>
      </c>
      <c r="T27" s="137">
        <f t="shared" si="3"/>
        <v>0</v>
      </c>
      <c r="U27" s="121">
        <f t="shared" si="3"/>
        <v>0</v>
      </c>
      <c r="V27" s="121">
        <f t="shared" si="3"/>
        <v>0</v>
      </c>
      <c r="W27" s="137">
        <f t="shared" si="3"/>
        <v>0</v>
      </c>
      <c r="X27" s="137">
        <f t="shared" si="3"/>
        <v>0</v>
      </c>
      <c r="Y27" s="137">
        <f t="shared" si="5"/>
        <v>0</v>
      </c>
      <c r="Z27" s="137">
        <f t="shared" si="5"/>
        <v>0</v>
      </c>
      <c r="AA27" s="137">
        <f t="shared" si="5"/>
        <v>0</v>
      </c>
      <c r="AB27" s="121">
        <f t="shared" si="5"/>
        <v>0</v>
      </c>
      <c r="AC27" s="121">
        <f t="shared" si="5"/>
        <v>0</v>
      </c>
      <c r="AD27" s="137">
        <f t="shared" si="5"/>
        <v>0</v>
      </c>
      <c r="AE27" s="137">
        <f t="shared" si="5"/>
        <v>0</v>
      </c>
      <c r="AF27" s="108">
        <f t="shared" si="5"/>
        <v>0</v>
      </c>
      <c r="AG27" s="108">
        <f t="shared" si="5"/>
        <v>0</v>
      </c>
      <c r="AH27" s="108">
        <f t="shared" si="5"/>
        <v>0</v>
      </c>
      <c r="AI27" s="63"/>
      <c r="AJ27" s="109"/>
      <c r="AK27" s="109"/>
      <c r="AL27" s="109"/>
      <c r="AM27" s="71"/>
      <c r="AN27" s="71"/>
    </row>
    <row r="28" spans="1:40" ht="15" customHeight="1">
      <c r="A28" s="105"/>
      <c r="B28" s="106" t="s">
        <v>3</v>
      </c>
      <c r="C28" s="106"/>
      <c r="D28" s="107" t="s">
        <v>73</v>
      </c>
      <c r="E28" s="108">
        <f t="shared" si="2"/>
        <v>2</v>
      </c>
      <c r="F28" s="137">
        <f t="shared" si="2"/>
        <v>0</v>
      </c>
      <c r="G28" s="121">
        <f t="shared" si="2"/>
        <v>1</v>
      </c>
      <c r="H28" s="121">
        <f t="shared" si="2"/>
        <v>1</v>
      </c>
      <c r="I28" s="137">
        <f t="shared" si="2"/>
        <v>1</v>
      </c>
      <c r="J28" s="137">
        <f t="shared" si="2"/>
        <v>0</v>
      </c>
      <c r="K28" s="137">
        <f t="shared" si="2"/>
        <v>1</v>
      </c>
      <c r="L28" s="137">
        <f t="shared" si="2"/>
        <v>2</v>
      </c>
      <c r="M28" s="137">
        <f t="shared" si="2"/>
        <v>1</v>
      </c>
      <c r="N28" s="121">
        <f t="shared" si="2"/>
        <v>0</v>
      </c>
      <c r="O28" s="121">
        <f t="shared" si="3"/>
        <v>1</v>
      </c>
      <c r="P28" s="121">
        <f t="shared" si="4"/>
        <v>1</v>
      </c>
      <c r="Q28" s="137">
        <f t="shared" si="3"/>
        <v>1</v>
      </c>
      <c r="R28" s="137">
        <f t="shared" si="3"/>
        <v>0</v>
      </c>
      <c r="S28" s="137">
        <f t="shared" si="3"/>
        <v>0</v>
      </c>
      <c r="T28" s="137">
        <f t="shared" si="3"/>
        <v>1</v>
      </c>
      <c r="U28" s="121">
        <f t="shared" si="3"/>
        <v>1</v>
      </c>
      <c r="V28" s="121">
        <f t="shared" si="3"/>
        <v>0</v>
      </c>
      <c r="W28" s="137">
        <f t="shared" si="3"/>
        <v>1</v>
      </c>
      <c r="X28" s="137">
        <f t="shared" si="3"/>
        <v>1</v>
      </c>
      <c r="Y28" s="137">
        <f t="shared" si="5"/>
        <v>1</v>
      </c>
      <c r="Z28" s="137">
        <f t="shared" si="5"/>
        <v>0</v>
      </c>
      <c r="AA28" s="137">
        <f t="shared" si="5"/>
        <v>0</v>
      </c>
      <c r="AB28" s="121">
        <f t="shared" si="5"/>
        <v>0</v>
      </c>
      <c r="AC28" s="121">
        <f t="shared" si="5"/>
        <v>1</v>
      </c>
      <c r="AD28" s="137">
        <f t="shared" si="5"/>
        <v>0</v>
      </c>
      <c r="AE28" s="137">
        <f t="shared" si="5"/>
        <v>1</v>
      </c>
      <c r="AF28" s="108">
        <f t="shared" si="5"/>
        <v>1</v>
      </c>
      <c r="AG28" s="108">
        <f t="shared" si="5"/>
        <v>2</v>
      </c>
      <c r="AH28" s="108">
        <f t="shared" si="5"/>
        <v>0</v>
      </c>
      <c r="AI28" s="63"/>
      <c r="AJ28" s="109"/>
      <c r="AK28" s="109"/>
      <c r="AL28" s="109"/>
      <c r="AM28" s="71"/>
      <c r="AN28" s="71"/>
    </row>
    <row r="29" spans="1:40" s="36" customFormat="1" ht="15" customHeight="1">
      <c r="A29" s="105"/>
      <c r="B29" s="106" t="s">
        <v>68</v>
      </c>
      <c r="C29" s="106"/>
      <c r="D29" s="107" t="s">
        <v>74</v>
      </c>
      <c r="E29" s="108">
        <f t="shared" si="2"/>
        <v>0</v>
      </c>
      <c r="F29" s="137">
        <f t="shared" si="2"/>
        <v>1</v>
      </c>
      <c r="G29" s="121">
        <f t="shared" si="2"/>
        <v>0</v>
      </c>
      <c r="H29" s="121">
        <f t="shared" si="2"/>
        <v>0</v>
      </c>
      <c r="I29" s="137">
        <f t="shared" si="2"/>
        <v>0</v>
      </c>
      <c r="J29" s="137">
        <f t="shared" si="2"/>
        <v>1</v>
      </c>
      <c r="K29" s="137">
        <f t="shared" si="2"/>
        <v>0</v>
      </c>
      <c r="L29" s="137">
        <f t="shared" si="2"/>
        <v>0</v>
      </c>
      <c r="M29" s="137">
        <f t="shared" si="2"/>
        <v>0</v>
      </c>
      <c r="N29" s="121">
        <f t="shared" si="2"/>
        <v>1</v>
      </c>
      <c r="O29" s="121">
        <f t="shared" si="3"/>
        <v>0</v>
      </c>
      <c r="P29" s="121">
        <f t="shared" si="4"/>
        <v>0</v>
      </c>
      <c r="Q29" s="137">
        <f t="shared" si="3"/>
        <v>0</v>
      </c>
      <c r="R29" s="137">
        <f t="shared" si="3"/>
        <v>1</v>
      </c>
      <c r="S29" s="137">
        <f t="shared" si="3"/>
        <v>1</v>
      </c>
      <c r="T29" s="137">
        <f t="shared" si="3"/>
        <v>0</v>
      </c>
      <c r="U29" s="121">
        <f t="shared" si="3"/>
        <v>0</v>
      </c>
      <c r="V29" s="121">
        <f t="shared" si="3"/>
        <v>1</v>
      </c>
      <c r="W29" s="137">
        <f t="shared" si="3"/>
        <v>0</v>
      </c>
      <c r="X29" s="137">
        <f t="shared" si="3"/>
        <v>0</v>
      </c>
      <c r="Y29" s="137">
        <f t="shared" si="5"/>
        <v>0</v>
      </c>
      <c r="Z29" s="137">
        <f t="shared" si="5"/>
        <v>1</v>
      </c>
      <c r="AA29" s="137">
        <f t="shared" si="5"/>
        <v>1</v>
      </c>
      <c r="AB29" s="121">
        <f t="shared" si="5"/>
        <v>1</v>
      </c>
      <c r="AC29" s="121">
        <f t="shared" si="5"/>
        <v>0</v>
      </c>
      <c r="AD29" s="137">
        <f t="shared" si="5"/>
        <v>1</v>
      </c>
      <c r="AE29" s="137">
        <f t="shared" si="5"/>
        <v>0</v>
      </c>
      <c r="AF29" s="108">
        <f t="shared" si="5"/>
        <v>0</v>
      </c>
      <c r="AG29" s="108">
        <f t="shared" si="5"/>
        <v>0</v>
      </c>
      <c r="AH29" s="108">
        <f t="shared" si="5"/>
        <v>1</v>
      </c>
      <c r="AI29" s="63"/>
      <c r="AJ29" s="109"/>
      <c r="AK29" s="109"/>
      <c r="AL29" s="109"/>
      <c r="AM29" s="71"/>
      <c r="AN29" s="71"/>
    </row>
    <row r="30" spans="1:40" ht="15" customHeight="1">
      <c r="A30" s="105"/>
      <c r="B30" s="110" t="s">
        <v>69</v>
      </c>
      <c r="C30" s="110"/>
      <c r="D30" s="107" t="s">
        <v>75</v>
      </c>
      <c r="E30" s="108">
        <f t="shared" si="2"/>
        <v>3</v>
      </c>
      <c r="F30" s="137">
        <f t="shared" si="2"/>
        <v>1</v>
      </c>
      <c r="G30" s="121">
        <f t="shared" si="2"/>
        <v>1</v>
      </c>
      <c r="H30" s="121">
        <f t="shared" si="2"/>
        <v>1</v>
      </c>
      <c r="I30" s="137">
        <f t="shared" si="2"/>
        <v>1</v>
      </c>
      <c r="J30" s="137">
        <f t="shared" si="2"/>
        <v>1</v>
      </c>
      <c r="K30" s="137">
        <f t="shared" si="2"/>
        <v>1</v>
      </c>
      <c r="L30" s="137">
        <f t="shared" si="2"/>
        <v>1</v>
      </c>
      <c r="M30" s="137">
        <f t="shared" si="2"/>
        <v>1</v>
      </c>
      <c r="N30" s="121">
        <f t="shared" si="2"/>
        <v>1</v>
      </c>
      <c r="O30" s="121">
        <f t="shared" si="3"/>
        <v>1</v>
      </c>
      <c r="P30" s="121">
        <f t="shared" si="4"/>
        <v>1</v>
      </c>
      <c r="Q30" s="137">
        <f t="shared" si="3"/>
        <v>1</v>
      </c>
      <c r="R30" s="137">
        <f t="shared" si="3"/>
        <v>1</v>
      </c>
      <c r="S30" s="137">
        <f t="shared" si="3"/>
        <v>1</v>
      </c>
      <c r="T30" s="137">
        <f t="shared" si="3"/>
        <v>1</v>
      </c>
      <c r="U30" s="121">
        <f t="shared" si="3"/>
        <v>1</v>
      </c>
      <c r="V30" s="121">
        <f t="shared" si="3"/>
        <v>1</v>
      </c>
      <c r="W30" s="137">
        <f t="shared" si="3"/>
        <v>1</v>
      </c>
      <c r="X30" s="137">
        <f t="shared" si="3"/>
        <v>1</v>
      </c>
      <c r="Y30" s="137">
        <f t="shared" si="5"/>
        <v>1</v>
      </c>
      <c r="Z30" s="137">
        <f t="shared" si="5"/>
        <v>1</v>
      </c>
      <c r="AA30" s="137">
        <f t="shared" si="5"/>
        <v>1</v>
      </c>
      <c r="AB30" s="121">
        <f t="shared" si="5"/>
        <v>1</v>
      </c>
      <c r="AC30" s="121">
        <f t="shared" si="5"/>
        <v>2</v>
      </c>
      <c r="AD30" s="137">
        <f t="shared" si="5"/>
        <v>1</v>
      </c>
      <c r="AE30" s="137">
        <f t="shared" si="5"/>
        <v>1</v>
      </c>
      <c r="AF30" s="108">
        <f t="shared" si="5"/>
        <v>1</v>
      </c>
      <c r="AG30" s="108">
        <f t="shared" si="5"/>
        <v>1</v>
      </c>
      <c r="AH30" s="108">
        <f t="shared" si="5"/>
        <v>1</v>
      </c>
      <c r="AI30" s="63"/>
      <c r="AJ30" s="109"/>
      <c r="AK30" s="109"/>
      <c r="AL30" s="109"/>
      <c r="AM30" s="71"/>
      <c r="AN30" s="71"/>
    </row>
    <row r="31" spans="1:40" ht="15" customHeight="1">
      <c r="A31" s="105"/>
      <c r="B31" s="110" t="s">
        <v>83</v>
      </c>
      <c r="C31" s="110"/>
      <c r="D31" s="107" t="s">
        <v>84</v>
      </c>
      <c r="E31" s="108">
        <f t="shared" si="2"/>
        <v>0</v>
      </c>
      <c r="F31" s="137">
        <f t="shared" si="2"/>
        <v>0</v>
      </c>
      <c r="G31" s="121">
        <f t="shared" si="2"/>
        <v>0</v>
      </c>
      <c r="H31" s="121">
        <f t="shared" si="2"/>
        <v>0</v>
      </c>
      <c r="I31" s="137">
        <f t="shared" si="2"/>
        <v>0</v>
      </c>
      <c r="J31" s="137">
        <f t="shared" si="2"/>
        <v>0</v>
      </c>
      <c r="K31" s="137">
        <f t="shared" si="2"/>
        <v>0</v>
      </c>
      <c r="L31" s="137">
        <f t="shared" si="2"/>
        <v>0</v>
      </c>
      <c r="M31" s="137">
        <f t="shared" si="2"/>
        <v>0</v>
      </c>
      <c r="N31" s="121">
        <f t="shared" si="2"/>
        <v>0</v>
      </c>
      <c r="O31" s="121">
        <f t="shared" si="3"/>
        <v>0</v>
      </c>
      <c r="P31" s="121">
        <f t="shared" si="4"/>
        <v>0</v>
      </c>
      <c r="Q31" s="137">
        <f t="shared" si="3"/>
        <v>0</v>
      </c>
      <c r="R31" s="137">
        <f t="shared" si="3"/>
        <v>0</v>
      </c>
      <c r="S31" s="137">
        <f t="shared" si="3"/>
        <v>0</v>
      </c>
      <c r="T31" s="137">
        <f t="shared" si="3"/>
        <v>0</v>
      </c>
      <c r="U31" s="121">
        <f t="shared" si="3"/>
        <v>0</v>
      </c>
      <c r="V31" s="121">
        <f t="shared" si="3"/>
        <v>0</v>
      </c>
      <c r="W31" s="137">
        <f t="shared" si="3"/>
        <v>0</v>
      </c>
      <c r="X31" s="137">
        <f t="shared" si="3"/>
        <v>0</v>
      </c>
      <c r="Y31" s="137">
        <f t="shared" si="5"/>
        <v>0</v>
      </c>
      <c r="Z31" s="137">
        <f t="shared" si="5"/>
        <v>0</v>
      </c>
      <c r="AA31" s="137">
        <f t="shared" si="5"/>
        <v>0</v>
      </c>
      <c r="AB31" s="121">
        <f t="shared" si="5"/>
        <v>0</v>
      </c>
      <c r="AC31" s="121">
        <f t="shared" si="5"/>
        <v>0</v>
      </c>
      <c r="AD31" s="137">
        <f t="shared" si="5"/>
        <v>0</v>
      </c>
      <c r="AE31" s="137">
        <f t="shared" si="5"/>
        <v>0</v>
      </c>
      <c r="AF31" s="108">
        <f t="shared" si="5"/>
        <v>0</v>
      </c>
      <c r="AG31" s="108">
        <f t="shared" si="5"/>
        <v>0</v>
      </c>
      <c r="AH31" s="108">
        <f t="shared" si="5"/>
        <v>0</v>
      </c>
      <c r="AI31" s="63"/>
      <c r="AJ31" s="109"/>
      <c r="AK31" s="109"/>
      <c r="AL31" s="109"/>
      <c r="AM31" s="71"/>
      <c r="AN31" s="71"/>
    </row>
    <row r="32" spans="1:40" ht="15" customHeight="1">
      <c r="A32" s="105"/>
      <c r="B32" s="106" t="s">
        <v>65</v>
      </c>
      <c r="C32" s="106"/>
      <c r="D32" s="111" t="s">
        <v>76</v>
      </c>
      <c r="E32" s="108">
        <f t="shared" si="2"/>
        <v>2</v>
      </c>
      <c r="F32" s="137">
        <f t="shared" si="2"/>
        <v>3</v>
      </c>
      <c r="G32" s="121">
        <f t="shared" si="2"/>
        <v>7</v>
      </c>
      <c r="H32" s="121">
        <f t="shared" si="2"/>
        <v>4</v>
      </c>
      <c r="I32" s="137">
        <f t="shared" si="2"/>
        <v>2</v>
      </c>
      <c r="J32" s="137">
        <f t="shared" si="2"/>
        <v>3</v>
      </c>
      <c r="K32" s="137">
        <f t="shared" si="2"/>
        <v>3</v>
      </c>
      <c r="L32" s="137">
        <f t="shared" si="2"/>
        <v>4</v>
      </c>
      <c r="M32" s="137">
        <f t="shared" si="2"/>
        <v>5</v>
      </c>
      <c r="N32" s="121">
        <f t="shared" si="2"/>
        <v>5</v>
      </c>
      <c r="O32" s="121">
        <f t="shared" si="3"/>
        <v>5</v>
      </c>
      <c r="P32" s="121">
        <f t="shared" si="4"/>
        <v>6</v>
      </c>
      <c r="Q32" s="137">
        <f t="shared" si="3"/>
        <v>3</v>
      </c>
      <c r="R32" s="137">
        <f t="shared" si="3"/>
        <v>4</v>
      </c>
      <c r="S32" s="137">
        <f t="shared" si="3"/>
        <v>3</v>
      </c>
      <c r="T32" s="137">
        <f t="shared" si="3"/>
        <v>4</v>
      </c>
      <c r="U32" s="121">
        <f t="shared" si="3"/>
        <v>6</v>
      </c>
      <c r="V32" s="121">
        <f t="shared" si="3"/>
        <v>4</v>
      </c>
      <c r="W32" s="137">
        <f t="shared" si="3"/>
        <v>5</v>
      </c>
      <c r="X32" s="137">
        <f t="shared" si="3"/>
        <v>3</v>
      </c>
      <c r="Y32" s="137">
        <f t="shared" si="5"/>
        <v>2</v>
      </c>
      <c r="Z32" s="137">
        <f t="shared" si="5"/>
        <v>4</v>
      </c>
      <c r="AA32" s="137">
        <f t="shared" si="5"/>
        <v>4</v>
      </c>
      <c r="AB32" s="121">
        <f t="shared" si="5"/>
        <v>6</v>
      </c>
      <c r="AC32" s="121">
        <f t="shared" si="5"/>
        <v>5</v>
      </c>
      <c r="AD32" s="137">
        <f t="shared" si="5"/>
        <v>3</v>
      </c>
      <c r="AE32" s="137">
        <f t="shared" si="5"/>
        <v>4</v>
      </c>
      <c r="AF32" s="108">
        <f t="shared" si="5"/>
        <v>5</v>
      </c>
      <c r="AG32" s="108">
        <f t="shared" si="5"/>
        <v>3</v>
      </c>
      <c r="AH32" s="108">
        <f t="shared" si="5"/>
        <v>2</v>
      </c>
      <c r="AI32" s="63"/>
      <c r="AJ32" s="109"/>
      <c r="AK32" s="109"/>
      <c r="AL32" s="109"/>
      <c r="AM32" s="71"/>
      <c r="AN32" s="71"/>
    </row>
    <row r="33" spans="1:40" ht="15" customHeight="1">
      <c r="A33" s="105"/>
      <c r="B33" s="106" t="s">
        <v>64</v>
      </c>
      <c r="C33" s="106"/>
      <c r="D33" s="112" t="s">
        <v>66</v>
      </c>
      <c r="E33" s="108">
        <f t="shared" si="2"/>
        <v>1</v>
      </c>
      <c r="F33" s="137">
        <f t="shared" si="2"/>
        <v>1</v>
      </c>
      <c r="G33" s="121">
        <f t="shared" si="2"/>
        <v>0</v>
      </c>
      <c r="H33" s="121">
        <f t="shared" si="2"/>
        <v>0</v>
      </c>
      <c r="I33" s="137">
        <f t="shared" si="2"/>
        <v>1</v>
      </c>
      <c r="J33" s="137">
        <f t="shared" si="2"/>
        <v>1</v>
      </c>
      <c r="K33" s="137">
        <f t="shared" si="2"/>
        <v>1</v>
      </c>
      <c r="L33" s="137">
        <f t="shared" si="2"/>
        <v>0</v>
      </c>
      <c r="M33" s="137">
        <f t="shared" si="2"/>
        <v>0</v>
      </c>
      <c r="N33" s="121">
        <f t="shared" si="2"/>
        <v>1</v>
      </c>
      <c r="O33" s="121">
        <f t="shared" si="3"/>
        <v>1</v>
      </c>
      <c r="P33" s="121">
        <f t="shared" si="4"/>
        <v>1</v>
      </c>
      <c r="Q33" s="137">
        <f t="shared" si="3"/>
        <v>2</v>
      </c>
      <c r="R33" s="137">
        <f t="shared" si="3"/>
        <v>2</v>
      </c>
      <c r="S33" s="137">
        <f t="shared" si="3"/>
        <v>1</v>
      </c>
      <c r="T33" s="137">
        <f t="shared" si="3"/>
        <v>1</v>
      </c>
      <c r="U33" s="121">
        <f t="shared" si="3"/>
        <v>1</v>
      </c>
      <c r="V33" s="121">
        <f t="shared" si="3"/>
        <v>1</v>
      </c>
      <c r="W33" s="137">
        <f t="shared" si="3"/>
        <v>2</v>
      </c>
      <c r="X33" s="137">
        <f t="shared" si="3"/>
        <v>2</v>
      </c>
      <c r="Y33" s="137">
        <f t="shared" si="5"/>
        <v>2</v>
      </c>
      <c r="Z33" s="137">
        <f t="shared" si="5"/>
        <v>1</v>
      </c>
      <c r="AA33" s="137">
        <f t="shared" si="5"/>
        <v>1</v>
      </c>
      <c r="AB33" s="121">
        <f t="shared" si="5"/>
        <v>1</v>
      </c>
      <c r="AC33" s="121">
        <f t="shared" si="5"/>
        <v>1</v>
      </c>
      <c r="AD33" s="137">
        <f t="shared" si="5"/>
        <v>1</v>
      </c>
      <c r="AE33" s="137">
        <f t="shared" si="5"/>
        <v>0</v>
      </c>
      <c r="AF33" s="108">
        <f t="shared" si="5"/>
        <v>0</v>
      </c>
      <c r="AG33" s="108">
        <f t="shared" si="5"/>
        <v>0</v>
      </c>
      <c r="AH33" s="108">
        <f t="shared" si="5"/>
        <v>0</v>
      </c>
      <c r="AI33" s="63"/>
      <c r="AJ33" s="71"/>
      <c r="AK33" s="71"/>
      <c r="AL33" s="71"/>
      <c r="AM33" s="71"/>
      <c r="AN33" s="71"/>
    </row>
    <row r="34" spans="1:40" ht="15" customHeight="1">
      <c r="A34" s="71"/>
      <c r="B34" s="106" t="s">
        <v>29</v>
      </c>
      <c r="C34" s="106"/>
      <c r="D34" s="113" t="s">
        <v>77</v>
      </c>
      <c r="E34" s="108">
        <f t="shared" si="2"/>
        <v>0</v>
      </c>
      <c r="F34" s="137">
        <f t="shared" si="2"/>
        <v>0</v>
      </c>
      <c r="G34" s="121">
        <f t="shared" si="2"/>
        <v>0</v>
      </c>
      <c r="H34" s="121">
        <f t="shared" si="2"/>
        <v>0</v>
      </c>
      <c r="I34" s="137">
        <f t="shared" si="2"/>
        <v>0</v>
      </c>
      <c r="J34" s="137">
        <f t="shared" si="2"/>
        <v>0</v>
      </c>
      <c r="K34" s="137">
        <f t="shared" si="2"/>
        <v>0</v>
      </c>
      <c r="L34" s="137">
        <f t="shared" si="2"/>
        <v>0</v>
      </c>
      <c r="M34" s="137">
        <f t="shared" si="2"/>
        <v>0</v>
      </c>
      <c r="N34" s="121">
        <f t="shared" si="2"/>
        <v>0</v>
      </c>
      <c r="O34" s="121">
        <f t="shared" si="3"/>
        <v>0</v>
      </c>
      <c r="P34" s="121">
        <f t="shared" si="4"/>
        <v>0</v>
      </c>
      <c r="Q34" s="137">
        <f t="shared" si="3"/>
        <v>1</v>
      </c>
      <c r="R34" s="137">
        <f t="shared" si="3"/>
        <v>0</v>
      </c>
      <c r="S34" s="137">
        <f t="shared" si="3"/>
        <v>0</v>
      </c>
      <c r="T34" s="137">
        <f t="shared" si="3"/>
        <v>0</v>
      </c>
      <c r="U34" s="121">
        <f t="shared" si="3"/>
        <v>0</v>
      </c>
      <c r="V34" s="121">
        <f t="shared" si="3"/>
        <v>0</v>
      </c>
      <c r="W34" s="137">
        <f t="shared" si="3"/>
        <v>0</v>
      </c>
      <c r="X34" s="137">
        <f t="shared" si="3"/>
        <v>0</v>
      </c>
      <c r="Y34" s="137">
        <f t="shared" si="5"/>
        <v>0</v>
      </c>
      <c r="Z34" s="137">
        <f t="shared" si="5"/>
        <v>0</v>
      </c>
      <c r="AA34" s="137">
        <f t="shared" si="5"/>
        <v>0</v>
      </c>
      <c r="AB34" s="121">
        <f t="shared" si="5"/>
        <v>0</v>
      </c>
      <c r="AC34" s="121">
        <f t="shared" si="5"/>
        <v>0</v>
      </c>
      <c r="AD34" s="137">
        <f t="shared" si="5"/>
        <v>0</v>
      </c>
      <c r="AE34" s="137">
        <f t="shared" si="5"/>
        <v>0</v>
      </c>
      <c r="AF34" s="108">
        <f t="shared" si="5"/>
        <v>0</v>
      </c>
      <c r="AG34" s="108">
        <f t="shared" si="5"/>
        <v>0</v>
      </c>
      <c r="AH34" s="108">
        <f t="shared" si="5"/>
        <v>0</v>
      </c>
      <c r="AI34" s="63"/>
      <c r="AJ34" s="71"/>
      <c r="AK34" s="71"/>
      <c r="AL34" s="71"/>
      <c r="AM34" s="71"/>
      <c r="AN34" s="71"/>
    </row>
    <row r="35" spans="1:40" ht="15" customHeight="1">
      <c r="A35" s="71"/>
      <c r="B35" s="392" t="s">
        <v>78</v>
      </c>
      <c r="C35" s="393"/>
      <c r="D35" s="393"/>
      <c r="E35" s="114">
        <f>E32+E33</f>
        <v>3</v>
      </c>
      <c r="F35" s="138">
        <f t="shared" ref="F35:AH35" si="6">F32+F33</f>
        <v>4</v>
      </c>
      <c r="G35" s="138">
        <f t="shared" si="6"/>
        <v>7</v>
      </c>
      <c r="H35" s="138">
        <f t="shared" si="6"/>
        <v>4</v>
      </c>
      <c r="I35" s="138">
        <f t="shared" si="6"/>
        <v>3</v>
      </c>
      <c r="J35" s="138">
        <f t="shared" si="6"/>
        <v>4</v>
      </c>
      <c r="K35" s="138">
        <f t="shared" si="6"/>
        <v>4</v>
      </c>
      <c r="L35" s="138">
        <f t="shared" si="6"/>
        <v>4</v>
      </c>
      <c r="M35" s="138">
        <f t="shared" si="6"/>
        <v>5</v>
      </c>
      <c r="N35" s="138">
        <f t="shared" si="6"/>
        <v>6</v>
      </c>
      <c r="O35" s="138">
        <f t="shared" si="6"/>
        <v>6</v>
      </c>
      <c r="P35" s="138">
        <f t="shared" si="6"/>
        <v>7</v>
      </c>
      <c r="Q35" s="138">
        <f t="shared" si="6"/>
        <v>5</v>
      </c>
      <c r="R35" s="138">
        <f t="shared" si="6"/>
        <v>6</v>
      </c>
      <c r="S35" s="138">
        <f t="shared" si="6"/>
        <v>4</v>
      </c>
      <c r="T35" s="138">
        <f t="shared" si="6"/>
        <v>5</v>
      </c>
      <c r="U35" s="138">
        <f t="shared" si="6"/>
        <v>7</v>
      </c>
      <c r="V35" s="138">
        <f t="shared" si="6"/>
        <v>5</v>
      </c>
      <c r="W35" s="138">
        <f t="shared" si="6"/>
        <v>7</v>
      </c>
      <c r="X35" s="138">
        <f t="shared" si="6"/>
        <v>5</v>
      </c>
      <c r="Y35" s="138">
        <f t="shared" si="6"/>
        <v>4</v>
      </c>
      <c r="Z35" s="138">
        <f t="shared" si="6"/>
        <v>5</v>
      </c>
      <c r="AA35" s="138">
        <f t="shared" si="6"/>
        <v>5</v>
      </c>
      <c r="AB35" s="138">
        <f t="shared" si="6"/>
        <v>7</v>
      </c>
      <c r="AC35" s="138">
        <f t="shared" si="6"/>
        <v>6</v>
      </c>
      <c r="AD35" s="138">
        <f t="shared" si="6"/>
        <v>4</v>
      </c>
      <c r="AE35" s="138">
        <f t="shared" si="6"/>
        <v>4</v>
      </c>
      <c r="AF35" s="114">
        <f t="shared" si="6"/>
        <v>5</v>
      </c>
      <c r="AG35" s="114">
        <f t="shared" si="6"/>
        <v>3</v>
      </c>
      <c r="AH35" s="114">
        <f t="shared" si="6"/>
        <v>2</v>
      </c>
      <c r="AI35" s="63"/>
      <c r="AJ35" s="71"/>
      <c r="AK35" s="71"/>
      <c r="AL35" s="71"/>
      <c r="AM35" s="71"/>
      <c r="AN35" s="71"/>
    </row>
    <row r="36" spans="1:40" ht="15" customHeight="1">
      <c r="A36" s="71"/>
      <c r="B36" s="394" t="s">
        <v>79</v>
      </c>
      <c r="C36" s="395"/>
      <c r="D36" s="395"/>
      <c r="E36" s="126">
        <f>E26+E28+E29+E30</f>
        <v>8</v>
      </c>
      <c r="F36" s="126">
        <f t="shared" ref="F36:AH36" si="7">F26+F28+F29+F30</f>
        <v>7</v>
      </c>
      <c r="G36" s="126">
        <f t="shared" si="7"/>
        <v>4</v>
      </c>
      <c r="H36" s="126">
        <f t="shared" si="7"/>
        <v>6</v>
      </c>
      <c r="I36" s="126">
        <f t="shared" si="7"/>
        <v>8</v>
      </c>
      <c r="J36" s="126">
        <f t="shared" si="7"/>
        <v>7</v>
      </c>
      <c r="K36" s="126">
        <f t="shared" si="7"/>
        <v>7</v>
      </c>
      <c r="L36" s="126">
        <f t="shared" si="7"/>
        <v>6</v>
      </c>
      <c r="M36" s="126">
        <f t="shared" si="7"/>
        <v>6</v>
      </c>
      <c r="N36" s="126">
        <f t="shared" si="7"/>
        <v>5</v>
      </c>
      <c r="O36" s="126">
        <f t="shared" si="7"/>
        <v>5</v>
      </c>
      <c r="P36" s="126">
        <f t="shared" si="7"/>
        <v>4</v>
      </c>
      <c r="Q36" s="126">
        <f t="shared" si="7"/>
        <v>5</v>
      </c>
      <c r="R36" s="126">
        <f t="shared" si="7"/>
        <v>5</v>
      </c>
      <c r="S36" s="126">
        <f t="shared" si="7"/>
        <v>7</v>
      </c>
      <c r="T36" s="126">
        <f t="shared" si="7"/>
        <v>6</v>
      </c>
      <c r="U36" s="126">
        <f t="shared" si="7"/>
        <v>4</v>
      </c>
      <c r="V36" s="126">
        <f t="shared" si="7"/>
        <v>5</v>
      </c>
      <c r="W36" s="126">
        <f t="shared" si="7"/>
        <v>4</v>
      </c>
      <c r="X36" s="126">
        <f t="shared" si="7"/>
        <v>6</v>
      </c>
      <c r="Y36" s="126">
        <f t="shared" si="7"/>
        <v>7</v>
      </c>
      <c r="Z36" s="126">
        <f t="shared" si="7"/>
        <v>6</v>
      </c>
      <c r="AA36" s="126">
        <f t="shared" si="7"/>
        <v>6</v>
      </c>
      <c r="AB36" s="126">
        <f t="shared" si="7"/>
        <v>4</v>
      </c>
      <c r="AC36" s="126">
        <f t="shared" si="7"/>
        <v>5</v>
      </c>
      <c r="AD36" s="126">
        <f t="shared" si="7"/>
        <v>7</v>
      </c>
      <c r="AE36" s="126">
        <f t="shared" si="7"/>
        <v>7</v>
      </c>
      <c r="AF36" s="126">
        <f t="shared" si="7"/>
        <v>5</v>
      </c>
      <c r="AG36" s="126">
        <f t="shared" si="7"/>
        <v>8</v>
      </c>
      <c r="AH36" s="126">
        <f t="shared" si="7"/>
        <v>9</v>
      </c>
      <c r="AI36" s="63"/>
      <c r="AJ36" s="71"/>
      <c r="AK36" s="71"/>
      <c r="AL36" s="71"/>
      <c r="AM36" s="71"/>
      <c r="AN36" s="71"/>
    </row>
    <row r="37" spans="1:40" ht="24.75" thickBot="1">
      <c r="A37" s="71"/>
      <c r="B37" s="396" t="s">
        <v>67</v>
      </c>
      <c r="C37" s="396"/>
      <c r="D37" s="397"/>
      <c r="E37" s="397"/>
      <c r="F37" s="397"/>
      <c r="G37" s="397"/>
      <c r="H37" s="397"/>
      <c r="I37" s="397"/>
      <c r="J37" s="397"/>
      <c r="K37" s="398"/>
      <c r="L37" s="399"/>
      <c r="M37" s="400"/>
      <c r="N37" s="400"/>
      <c r="O37" s="400"/>
      <c r="P37" s="400"/>
      <c r="Q37" s="40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63"/>
      <c r="AJ37" s="71"/>
      <c r="AK37" s="71"/>
      <c r="AL37" s="71"/>
      <c r="AM37" s="71"/>
      <c r="AN37" s="71"/>
    </row>
    <row r="38" spans="1:40" ht="13.5" thickTop="1"/>
    <row r="39" spans="1:40" ht="13.5" thickBot="1">
      <c r="D39" t="s">
        <v>87</v>
      </c>
    </row>
    <row r="40" spans="1:40">
      <c r="D40" s="128" t="s">
        <v>86</v>
      </c>
      <c r="E40" s="391" t="s">
        <v>88</v>
      </c>
      <c r="F40" s="391"/>
      <c r="G40" s="391"/>
      <c r="H40" s="391"/>
      <c r="I40" s="391" t="s">
        <v>89</v>
      </c>
      <c r="J40" s="391"/>
      <c r="K40" s="391"/>
      <c r="L40" s="391"/>
      <c r="M40" s="391" t="s">
        <v>90</v>
      </c>
      <c r="N40" s="391"/>
      <c r="O40" s="391"/>
      <c r="P40" s="391"/>
    </row>
    <row r="41" spans="1:40">
      <c r="D41" s="129" t="s">
        <v>2</v>
      </c>
      <c r="E41" s="391"/>
      <c r="F41" s="391"/>
      <c r="G41" s="391"/>
      <c r="H41" s="391"/>
      <c r="I41" s="391"/>
      <c r="J41" s="391"/>
      <c r="K41" s="391"/>
      <c r="L41" s="391"/>
      <c r="M41" s="391"/>
      <c r="N41" s="391"/>
      <c r="O41" s="391"/>
      <c r="P41" s="391"/>
    </row>
    <row r="42" spans="1:40">
      <c r="D42" s="129" t="s">
        <v>81</v>
      </c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1"/>
      <c r="P42" s="391"/>
    </row>
    <row r="43" spans="1:40">
      <c r="D43" s="129" t="s">
        <v>3</v>
      </c>
      <c r="E43" s="391"/>
      <c r="F43" s="391"/>
      <c r="G43" s="391"/>
      <c r="H43" s="391"/>
      <c r="I43" s="391"/>
      <c r="J43" s="391"/>
      <c r="K43" s="391"/>
      <c r="L43" s="391"/>
      <c r="M43" s="391"/>
      <c r="N43" s="391"/>
      <c r="O43" s="391"/>
      <c r="P43" s="391"/>
    </row>
    <row r="44" spans="1:40">
      <c r="D44" s="129" t="s">
        <v>68</v>
      </c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</row>
    <row r="45" spans="1:40">
      <c r="D45" s="129" t="s">
        <v>69</v>
      </c>
      <c r="E45" s="391"/>
      <c r="F45" s="391"/>
      <c r="G45" s="391"/>
      <c r="H45" s="391"/>
      <c r="I45" s="391"/>
      <c r="J45" s="391"/>
      <c r="K45" s="391"/>
      <c r="L45" s="391"/>
      <c r="M45" s="391"/>
      <c r="N45" s="391"/>
      <c r="O45" s="391"/>
      <c r="P45" s="391"/>
    </row>
    <row r="46" spans="1:40">
      <c r="D46" s="129" t="s">
        <v>83</v>
      </c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1"/>
      <c r="P46" s="391"/>
    </row>
    <row r="47" spans="1:40" ht="13.5" thickBot="1">
      <c r="D47" s="130" t="s">
        <v>29</v>
      </c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1"/>
      <c r="P47" s="391"/>
    </row>
  </sheetData>
  <customSheetViews>
    <customSheetView guid="{44000AF6-2F70-438F-A228-738D1ACAC596}" scale="90" showPageBreaks="1" zeroValues="0" topLeftCell="B1">
      <selection activeCell="AL11" sqref="AL11"/>
      <pageMargins left="0" right="0" top="0.57999999999999996" bottom="0" header="0.31496062992125984" footer="0.27559055118110237"/>
      <printOptions horizontalCentered="1"/>
      <pageSetup paperSize="9" scale="70" orientation="landscape" r:id="rId1"/>
      <headerFooter alignWithMargins="0"/>
    </customSheetView>
    <customSheetView guid="{07E4F119-D40A-4771-B80D-03929F6F2FDC}" scale="90" showPageBreaks="1" zeroValues="0" topLeftCell="B1">
      <selection activeCell="AL11" sqref="AL11"/>
      <pageMargins left="0" right="0" top="0.57999999999999996" bottom="0" header="0.31496062992125984" footer="0.27559055118110237"/>
      <printOptions horizontalCentered="1"/>
      <pageSetup paperSize="9" scale="70" orientation="landscape" r:id="rId2"/>
      <headerFooter alignWithMargins="0"/>
    </customSheetView>
    <customSheetView guid="{19310C07-343B-4DAF-92D5-946EAA33A2FB}" scale="90" zeroValues="0" topLeftCell="B1">
      <selection activeCell="AL11" sqref="AL11"/>
      <pageMargins left="0" right="0" top="0.57999999999999996" bottom="0" header="0.31496062992125984" footer="0.27559055118110237"/>
      <printOptions horizontalCentered="1"/>
      <pageSetup paperSize="9" scale="70" orientation="landscape" r:id="rId3"/>
      <headerFooter alignWithMargins="0"/>
    </customSheetView>
  </customSheetViews>
  <mergeCells count="50">
    <mergeCell ref="AH7:AM7"/>
    <mergeCell ref="AI5:AM5"/>
    <mergeCell ref="AH1:AM1"/>
    <mergeCell ref="AH2:AM2"/>
    <mergeCell ref="AH3:AM3"/>
    <mergeCell ref="AH4:AM4"/>
    <mergeCell ref="E4:AB6"/>
    <mergeCell ref="A9:A10"/>
    <mergeCell ref="C9:C10"/>
    <mergeCell ref="B9:B10"/>
    <mergeCell ref="D9:D10"/>
    <mergeCell ref="D4:D6"/>
    <mergeCell ref="E42:H42"/>
    <mergeCell ref="I42:L42"/>
    <mergeCell ref="M44:P44"/>
    <mergeCell ref="AE23:AH23"/>
    <mergeCell ref="E22:K22"/>
    <mergeCell ref="V23:AA23"/>
    <mergeCell ref="AE22:AH22"/>
    <mergeCell ref="E23:K23"/>
    <mergeCell ref="O23:S23"/>
    <mergeCell ref="E40:H40"/>
    <mergeCell ref="I40:L40"/>
    <mergeCell ref="V22:AA22"/>
    <mergeCell ref="E44:H44"/>
    <mergeCell ref="I44:L44"/>
    <mergeCell ref="M42:P42"/>
    <mergeCell ref="E43:H43"/>
    <mergeCell ref="AM9:AN9"/>
    <mergeCell ref="M40:P40"/>
    <mergeCell ref="M41:P41"/>
    <mergeCell ref="B37:K37"/>
    <mergeCell ref="L37:Q37"/>
    <mergeCell ref="E41:H41"/>
    <mergeCell ref="I41:L41"/>
    <mergeCell ref="B35:D35"/>
    <mergeCell ref="AJ9:AK9"/>
    <mergeCell ref="E9:AI9"/>
    <mergeCell ref="B36:D36"/>
    <mergeCell ref="I43:L43"/>
    <mergeCell ref="M43:P43"/>
    <mergeCell ref="E47:H47"/>
    <mergeCell ref="I47:L47"/>
    <mergeCell ref="M47:P47"/>
    <mergeCell ref="E45:H45"/>
    <mergeCell ref="I45:L45"/>
    <mergeCell ref="M45:P45"/>
    <mergeCell ref="E46:H46"/>
    <mergeCell ref="I46:L46"/>
    <mergeCell ref="M46:P46"/>
  </mergeCells>
  <phoneticPr fontId="3" type="noConversion"/>
  <conditionalFormatting sqref="E24:AI24 L23:N23 AH23:AJ23 T23:U23 AB23:AD23 L22:AJ22 AF23 AI25:AI37 E18 U12:V12 L13:X13 K18:L18 P18 T18 X18 AB18 AI11:AI18 E17:Q17 U17 P16:AF16 W17:X17 AC17 AE17:AF17 G11:H12 L11 N11:P12 G15 F14:H14 J14:O14 E20:AI20 E19:AH19 E21:O21 Y14:AD14 Q14:T14 Q21:AI21 AB11:AC12 I16">
    <cfRule type="cellIs" dxfId="2925" priority="91" stopIfTrue="1" operator="equal">
      <formula>"в"</formula>
    </cfRule>
    <cfRule type="cellIs" dxfId="2924" priority="92" stopIfTrue="1" operator="equal">
      <formula>"от"</formula>
    </cfRule>
  </conditionalFormatting>
  <conditionalFormatting sqref="AL22:AL24">
    <cfRule type="cellIs" dxfId="2923" priority="93" stopIfTrue="1" operator="greaterThan">
      <formula>0</formula>
    </cfRule>
    <cfRule type="cellIs" dxfId="2922" priority="94" stopIfTrue="1" operator="lessThanOrEqual">
      <formula>0</formula>
    </cfRule>
  </conditionalFormatting>
  <conditionalFormatting sqref="V17">
    <cfRule type="cellIs" dxfId="2921" priority="87" stopIfTrue="1" operator="equal">
      <formula>"в"</formula>
    </cfRule>
    <cfRule type="cellIs" dxfId="2920" priority="88" stopIfTrue="1" operator="equal">
      <formula>"от"</formula>
    </cfRule>
  </conditionalFormatting>
  <conditionalFormatting sqref="AD17">
    <cfRule type="cellIs" dxfId="2919" priority="85" stopIfTrue="1" operator="equal">
      <formula>"в"</formula>
    </cfRule>
    <cfRule type="cellIs" dxfId="2918" priority="86" stopIfTrue="1" operator="equal">
      <formula>"от"</formula>
    </cfRule>
  </conditionalFormatting>
  <conditionalFormatting sqref="AG17">
    <cfRule type="cellIs" dxfId="2917" priority="83" stopIfTrue="1" operator="equal">
      <formula>"в"</formula>
    </cfRule>
    <cfRule type="cellIs" dxfId="2916" priority="84" stopIfTrue="1" operator="equal">
      <formula>"от"</formula>
    </cfRule>
  </conditionalFormatting>
  <conditionalFormatting sqref="F13">
    <cfRule type="cellIs" dxfId="2915" priority="79" stopIfTrue="1" operator="equal">
      <formula>"в"</formula>
    </cfRule>
    <cfRule type="cellIs" dxfId="2914" priority="80" stopIfTrue="1" operator="equal">
      <formula>"от"</formula>
    </cfRule>
  </conditionalFormatting>
  <conditionalFormatting sqref="Y13">
    <cfRule type="cellIs" dxfId="2913" priority="77" stopIfTrue="1" operator="equal">
      <formula>"в"</formula>
    </cfRule>
    <cfRule type="cellIs" dxfId="2912" priority="78" stopIfTrue="1" operator="equal">
      <formula>"от"</formula>
    </cfRule>
  </conditionalFormatting>
  <conditionalFormatting sqref="Z13:AA13">
    <cfRule type="cellIs" dxfId="2911" priority="75" stopIfTrue="1" operator="equal">
      <formula>"в"</formula>
    </cfRule>
    <cfRule type="cellIs" dxfId="2910" priority="76" stopIfTrue="1" operator="equal">
      <formula>"от"</formula>
    </cfRule>
  </conditionalFormatting>
  <conditionalFormatting sqref="R17">
    <cfRule type="cellIs" dxfId="2909" priority="73" stopIfTrue="1" operator="equal">
      <formula>"в"</formula>
    </cfRule>
    <cfRule type="cellIs" dxfId="2908" priority="74" stopIfTrue="1" operator="equal">
      <formula>"от"</formula>
    </cfRule>
  </conditionalFormatting>
  <conditionalFormatting sqref="E11">
    <cfRule type="cellIs" dxfId="2907" priority="71" stopIfTrue="1" operator="equal">
      <formula>"в"</formula>
    </cfRule>
    <cfRule type="cellIs" dxfId="2906" priority="72" stopIfTrue="1" operator="equal">
      <formula>"от"</formula>
    </cfRule>
  </conditionalFormatting>
  <conditionalFormatting sqref="G13">
    <cfRule type="cellIs" dxfId="2905" priority="61" stopIfTrue="1" operator="equal">
      <formula>"в"</formula>
    </cfRule>
    <cfRule type="cellIs" dxfId="2904" priority="62" stopIfTrue="1" operator="equal">
      <formula>"от"</formula>
    </cfRule>
  </conditionalFormatting>
  <conditionalFormatting sqref="J15">
    <cfRule type="cellIs" dxfId="2903" priority="59" stopIfTrue="1" operator="equal">
      <formula>"в"</formula>
    </cfRule>
    <cfRule type="cellIs" dxfId="2902" priority="60" stopIfTrue="1" operator="equal">
      <formula>"от"</formula>
    </cfRule>
  </conditionalFormatting>
  <conditionalFormatting sqref="Q15:R15">
    <cfRule type="cellIs" dxfId="2901" priority="57" stopIfTrue="1" operator="equal">
      <formula>"в"</formula>
    </cfRule>
    <cfRule type="cellIs" dxfId="2900" priority="58" stopIfTrue="1" operator="equal">
      <formula>"от"</formula>
    </cfRule>
  </conditionalFormatting>
  <conditionalFormatting sqref="E12">
    <cfRule type="cellIs" dxfId="2899" priority="55" stopIfTrue="1" operator="equal">
      <formula>"в"</formula>
    </cfRule>
    <cfRule type="cellIs" dxfId="2898" priority="56" stopIfTrue="1" operator="equal">
      <formula>"от"</formula>
    </cfRule>
  </conditionalFormatting>
  <conditionalFormatting sqref="AE15">
    <cfRule type="cellIs" dxfId="2897" priority="49" stopIfTrue="1" operator="equal">
      <formula>"в"</formula>
    </cfRule>
    <cfRule type="cellIs" dxfId="2896" priority="50" stopIfTrue="1" operator="equal">
      <formula>"от"</formula>
    </cfRule>
  </conditionalFormatting>
  <conditionalFormatting sqref="E14">
    <cfRule type="cellIs" dxfId="2895" priority="47" stopIfTrue="1" operator="equal">
      <formula>"в"</formula>
    </cfRule>
    <cfRule type="cellIs" dxfId="2894" priority="48" stopIfTrue="1" operator="equal">
      <formula>"от"</formula>
    </cfRule>
  </conditionalFormatting>
  <conditionalFormatting sqref="AG18">
    <cfRule type="cellIs" dxfId="2893" priority="45" stopIfTrue="1" operator="equal">
      <formula>"в"</formula>
    </cfRule>
    <cfRule type="cellIs" dxfId="2892" priority="46" stopIfTrue="1" operator="equal">
      <formula>"от"</formula>
    </cfRule>
  </conditionalFormatting>
  <conditionalFormatting sqref="M15">
    <cfRule type="cellIs" dxfId="2891" priority="43" stopIfTrue="1" operator="equal">
      <formula>"в"</formula>
    </cfRule>
    <cfRule type="cellIs" dxfId="2890" priority="44" stopIfTrue="1" operator="equal">
      <formula>"от"</formula>
    </cfRule>
  </conditionalFormatting>
  <conditionalFormatting sqref="AK23">
    <cfRule type="cellIs" dxfId="2889" priority="41" stopIfTrue="1" operator="equal">
      <formula>"в"</formula>
    </cfRule>
    <cfRule type="cellIs" dxfId="2888" priority="42" stopIfTrue="1" operator="equal">
      <formula>"от"</formula>
    </cfRule>
  </conditionalFormatting>
  <conditionalFormatting sqref="P14">
    <cfRule type="cellIs" dxfId="2887" priority="39" stopIfTrue="1" operator="equal">
      <formula>"в"</formula>
    </cfRule>
    <cfRule type="cellIs" dxfId="2886" priority="40" stopIfTrue="1" operator="equal">
      <formula>"от"</formula>
    </cfRule>
  </conditionalFormatting>
  <conditionalFormatting sqref="W18">
    <cfRule type="cellIs" dxfId="2885" priority="37" stopIfTrue="1" operator="equal">
      <formula>"в"</formula>
    </cfRule>
    <cfRule type="cellIs" dxfId="2884" priority="38" stopIfTrue="1" operator="equal">
      <formula>"от"</formula>
    </cfRule>
  </conditionalFormatting>
  <conditionalFormatting sqref="U14">
    <cfRule type="cellIs" dxfId="2883" priority="35" stopIfTrue="1" operator="equal">
      <formula>"в"</formula>
    </cfRule>
    <cfRule type="cellIs" dxfId="2882" priority="36" stopIfTrue="1" operator="equal">
      <formula>"от"</formula>
    </cfRule>
  </conditionalFormatting>
  <conditionalFormatting sqref="AF11">
    <cfRule type="cellIs" dxfId="2881" priority="33" stopIfTrue="1" operator="equal">
      <formula>"в"</formula>
    </cfRule>
    <cfRule type="cellIs" dxfId="2880" priority="34" stopIfTrue="1" operator="equal">
      <formula>"от"</formula>
    </cfRule>
  </conditionalFormatting>
  <conditionalFormatting sqref="U11">
    <cfRule type="cellIs" dxfId="2879" priority="31" stopIfTrue="1" operator="equal">
      <formula>"в"</formula>
    </cfRule>
    <cfRule type="cellIs" dxfId="2878" priority="32" stopIfTrue="1" operator="equal">
      <formula>"от"</formula>
    </cfRule>
  </conditionalFormatting>
  <conditionalFormatting sqref="V11">
    <cfRule type="cellIs" dxfId="2877" priority="29" stopIfTrue="1" operator="equal">
      <formula>"в"</formula>
    </cfRule>
    <cfRule type="cellIs" dxfId="2876" priority="30" stopIfTrue="1" operator="equal">
      <formula>"от"</formula>
    </cfRule>
  </conditionalFormatting>
  <conditionalFormatting sqref="Z12">
    <cfRule type="cellIs" dxfId="2875" priority="25" stopIfTrue="1" operator="equal">
      <formula>"в"</formula>
    </cfRule>
    <cfRule type="cellIs" dxfId="2874" priority="26" stopIfTrue="1" operator="equal">
      <formula>"от"</formula>
    </cfRule>
  </conditionalFormatting>
  <conditionalFormatting sqref="W15">
    <cfRule type="cellIs" dxfId="2873" priority="23" stopIfTrue="1" operator="equal">
      <formula>"в"</formula>
    </cfRule>
    <cfRule type="cellIs" dxfId="2872" priority="24" stopIfTrue="1" operator="equal">
      <formula>"от"</formula>
    </cfRule>
  </conditionalFormatting>
  <conditionalFormatting sqref="W12">
    <cfRule type="cellIs" dxfId="2871" priority="21" stopIfTrue="1" operator="equal">
      <formula>"в"</formula>
    </cfRule>
    <cfRule type="cellIs" dxfId="2870" priority="22" stopIfTrue="1" operator="equal">
      <formula>"от"</formula>
    </cfRule>
  </conditionalFormatting>
  <conditionalFormatting sqref="AA15">
    <cfRule type="cellIs" dxfId="2869" priority="17" stopIfTrue="1" operator="equal">
      <formula>"в"</formula>
    </cfRule>
    <cfRule type="cellIs" dxfId="2868" priority="18" stopIfTrue="1" operator="equal">
      <formula>"от"</formula>
    </cfRule>
  </conditionalFormatting>
  <conditionalFormatting sqref="AB13">
    <cfRule type="cellIs" dxfId="2867" priority="15" stopIfTrue="1" operator="equal">
      <formula>"в"</formula>
    </cfRule>
    <cfRule type="cellIs" dxfId="2866" priority="16" stopIfTrue="1" operator="equal">
      <formula>"от"</formula>
    </cfRule>
  </conditionalFormatting>
  <conditionalFormatting sqref="AC13">
    <cfRule type="cellIs" dxfId="2865" priority="13" stopIfTrue="1" operator="equal">
      <formula>"в"</formula>
    </cfRule>
    <cfRule type="cellIs" dxfId="2864" priority="14" stopIfTrue="1" operator="equal">
      <formula>"от"</formula>
    </cfRule>
  </conditionalFormatting>
  <conditionalFormatting sqref="AF12">
    <cfRule type="cellIs" dxfId="2863" priority="7" stopIfTrue="1" operator="equal">
      <formula>"в"</formula>
    </cfRule>
    <cfRule type="cellIs" dxfId="2862" priority="8" stopIfTrue="1" operator="equal">
      <formula>"от"</formula>
    </cfRule>
  </conditionalFormatting>
  <conditionalFormatting sqref="AF13:AG13">
    <cfRule type="cellIs" dxfId="2861" priority="5" stopIfTrue="1" operator="equal">
      <formula>"в"</formula>
    </cfRule>
    <cfRule type="cellIs" dxfId="2860" priority="6" stopIfTrue="1" operator="equal">
      <formula>"от"</formula>
    </cfRule>
  </conditionalFormatting>
  <conditionalFormatting sqref="AH17">
    <cfRule type="cellIs" dxfId="2859" priority="1" stopIfTrue="1" operator="equal">
      <formula>"в"</formula>
    </cfRule>
    <cfRule type="cellIs" dxfId="2858" priority="2" stopIfTrue="1" operator="equal">
      <formula>"от"</formula>
    </cfRule>
  </conditionalFormatting>
  <printOptions horizontalCentered="1"/>
  <pageMargins left="0" right="0" top="0.57999999999999996" bottom="0" header="0.31496062992125984" footer="0.27559055118110237"/>
  <pageSetup paperSize="9" scale="70" orientation="landscape" r:id="rId4"/>
  <headerFooter alignWithMargins="0"/>
  <legacy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7"/>
  <sheetViews>
    <sheetView showZeros="0" view="pageBreakPreview" topLeftCell="B1" zoomScale="84" zoomScaleNormal="75" zoomScaleSheetLayoutView="84" workbookViewId="0">
      <selection activeCell="AG15" sqref="AG15"/>
    </sheetView>
  </sheetViews>
  <sheetFormatPr defaultRowHeight="12.75"/>
  <cols>
    <col min="1" max="1" width="4.5703125" customWidth="1"/>
    <col min="2" max="2" width="8.140625" style="4" customWidth="1"/>
    <col min="3" max="3" width="5.140625" style="3" customWidth="1"/>
    <col min="4" max="4" width="38.85546875" customWidth="1"/>
    <col min="5" max="35" width="3.7109375" customWidth="1"/>
    <col min="36" max="36" width="4.28515625" customWidth="1"/>
    <col min="37" max="37" width="5.28515625" customWidth="1"/>
    <col min="38" max="38" width="4.140625" bestFit="1" customWidth="1"/>
    <col min="39" max="39" width="12.140625" customWidth="1"/>
    <col min="40" max="40" width="12" customWidth="1"/>
  </cols>
  <sheetData>
    <row r="1" spans="1:40" ht="15.75">
      <c r="A1" s="68"/>
      <c r="B1" s="69"/>
      <c r="C1" s="69"/>
      <c r="D1" s="70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402" t="s">
        <v>44</v>
      </c>
      <c r="AI1" s="402"/>
      <c r="AJ1" s="402"/>
      <c r="AK1" s="402"/>
      <c r="AL1" s="402"/>
      <c r="AM1" s="402"/>
      <c r="AN1" s="115"/>
    </row>
    <row r="2" spans="1:40" ht="31.5" customHeight="1">
      <c r="A2" s="68"/>
      <c r="B2" s="69"/>
      <c r="C2" s="69"/>
      <c r="D2" s="70"/>
      <c r="E2" s="68"/>
      <c r="F2" s="68"/>
      <c r="H2" s="68"/>
      <c r="I2" s="68"/>
      <c r="J2" s="68"/>
      <c r="K2" s="68"/>
      <c r="L2" s="68"/>
      <c r="M2" s="72" t="s">
        <v>43</v>
      </c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403"/>
      <c r="AI2" s="403"/>
      <c r="AJ2" s="403"/>
      <c r="AK2" s="403"/>
      <c r="AL2" s="403"/>
      <c r="AM2" s="403"/>
      <c r="AN2" s="116"/>
    </row>
    <row r="3" spans="1:40">
      <c r="A3" s="68"/>
      <c r="B3" s="69"/>
      <c r="C3" s="69"/>
      <c r="D3" s="70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404" t="s">
        <v>47</v>
      </c>
      <c r="AI3" s="404"/>
      <c r="AJ3" s="404"/>
      <c r="AK3" s="404"/>
      <c r="AL3" s="404"/>
      <c r="AM3" s="404"/>
      <c r="AN3" s="117"/>
    </row>
    <row r="4" spans="1:40" ht="29.25" customHeight="1">
      <c r="A4" s="68"/>
      <c r="B4" s="69"/>
      <c r="C4" s="69"/>
      <c r="D4" s="411" t="s">
        <v>49</v>
      </c>
      <c r="E4" s="412" t="s">
        <v>111</v>
      </c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2"/>
      <c r="X4" s="412"/>
      <c r="Y4" s="412"/>
      <c r="Z4" s="412"/>
      <c r="AA4" s="412"/>
      <c r="AB4" s="412"/>
      <c r="AC4" s="68"/>
      <c r="AD4" s="68"/>
      <c r="AE4" s="68"/>
      <c r="AF4" s="68"/>
      <c r="AG4" s="68"/>
      <c r="AH4" s="405"/>
      <c r="AI4" s="405"/>
      <c r="AJ4" s="405"/>
      <c r="AK4" s="405"/>
      <c r="AL4" s="405"/>
      <c r="AM4" s="405"/>
      <c r="AN4" s="95"/>
    </row>
    <row r="5" spans="1:40">
      <c r="A5" s="68"/>
      <c r="B5" s="69"/>
      <c r="C5" s="69"/>
      <c r="D5" s="411"/>
      <c r="E5" s="412"/>
      <c r="F5" s="412"/>
      <c r="G5" s="412"/>
      <c r="H5" s="412"/>
      <c r="I5" s="412"/>
      <c r="J5" s="412"/>
      <c r="K5" s="412"/>
      <c r="L5" s="412"/>
      <c r="M5" s="412"/>
      <c r="N5" s="412"/>
      <c r="O5" s="412"/>
      <c r="P5" s="412"/>
      <c r="Q5" s="412"/>
      <c r="R5" s="412"/>
      <c r="S5" s="412"/>
      <c r="T5" s="412"/>
      <c r="U5" s="412"/>
      <c r="V5" s="412"/>
      <c r="W5" s="412"/>
      <c r="X5" s="412"/>
      <c r="Y5" s="412"/>
      <c r="Z5" s="412"/>
      <c r="AA5" s="412"/>
      <c r="AB5" s="412"/>
      <c r="AC5" s="68"/>
      <c r="AD5" s="68"/>
      <c r="AE5" s="68"/>
      <c r="AF5" s="68"/>
      <c r="AG5" s="68"/>
      <c r="AH5" s="68"/>
      <c r="AI5" s="404" t="s">
        <v>46</v>
      </c>
      <c r="AJ5" s="404"/>
      <c r="AK5" s="404"/>
      <c r="AL5" s="404"/>
      <c r="AM5" s="404"/>
      <c r="AN5" s="117"/>
    </row>
    <row r="6" spans="1:40">
      <c r="A6" s="68"/>
      <c r="B6" s="69"/>
      <c r="C6" s="69"/>
      <c r="D6" s="411"/>
      <c r="E6" s="413"/>
      <c r="F6" s="413"/>
      <c r="G6" s="413"/>
      <c r="H6" s="413"/>
      <c r="I6" s="413"/>
      <c r="J6" s="413"/>
      <c r="K6" s="413"/>
      <c r="L6" s="413"/>
      <c r="M6" s="413"/>
      <c r="N6" s="413"/>
      <c r="O6" s="413"/>
      <c r="P6" s="413"/>
      <c r="Q6" s="413"/>
      <c r="R6" s="413"/>
      <c r="S6" s="413"/>
      <c r="T6" s="413"/>
      <c r="U6" s="413"/>
      <c r="V6" s="413"/>
      <c r="W6" s="413"/>
      <c r="X6" s="413"/>
      <c r="Y6" s="413"/>
      <c r="Z6" s="413"/>
      <c r="AA6" s="413"/>
      <c r="AB6" s="413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74"/>
      <c r="AN6" s="74"/>
    </row>
    <row r="7" spans="1:40">
      <c r="A7" s="68"/>
      <c r="B7" s="69"/>
      <c r="C7" s="69"/>
      <c r="D7" s="73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68"/>
      <c r="AD7" s="68"/>
      <c r="AE7" s="68"/>
      <c r="AF7" s="68"/>
      <c r="AG7" s="68"/>
      <c r="AH7" s="419" t="s">
        <v>122</v>
      </c>
      <c r="AI7" s="419"/>
      <c r="AJ7" s="419"/>
      <c r="AK7" s="419"/>
      <c r="AL7" s="419"/>
      <c r="AM7" s="419"/>
      <c r="AN7" s="69"/>
    </row>
    <row r="8" spans="1:40" ht="21.75" customHeight="1">
      <c r="A8" s="68"/>
      <c r="B8" s="69"/>
      <c r="C8" s="69"/>
      <c r="D8" s="70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</row>
    <row r="9" spans="1:40" s="1" customFormat="1" ht="22.5" customHeight="1">
      <c r="A9" s="420" t="s">
        <v>0</v>
      </c>
      <c r="B9" s="422" t="s">
        <v>6</v>
      </c>
      <c r="C9" s="422" t="s">
        <v>70</v>
      </c>
      <c r="D9" s="423" t="s">
        <v>57</v>
      </c>
      <c r="E9" s="424" t="s">
        <v>115</v>
      </c>
      <c r="F9" s="424"/>
      <c r="G9" s="424"/>
      <c r="H9" s="424"/>
      <c r="I9" s="424"/>
      <c r="J9" s="424"/>
      <c r="K9" s="424"/>
      <c r="L9" s="424"/>
      <c r="M9" s="424"/>
      <c r="N9" s="424"/>
      <c r="O9" s="424"/>
      <c r="P9" s="424"/>
      <c r="Q9" s="424"/>
      <c r="R9" s="424"/>
      <c r="S9" s="424"/>
      <c r="T9" s="424"/>
      <c r="U9" s="424"/>
      <c r="V9" s="424"/>
      <c r="W9" s="424"/>
      <c r="X9" s="424"/>
      <c r="Y9" s="424"/>
      <c r="Z9" s="424"/>
      <c r="AA9" s="424"/>
      <c r="AB9" s="424"/>
      <c r="AC9" s="424"/>
      <c r="AD9" s="424"/>
      <c r="AE9" s="424"/>
      <c r="AF9" s="424"/>
      <c r="AG9" s="424"/>
      <c r="AH9" s="424"/>
      <c r="AI9" s="424"/>
      <c r="AJ9" s="408" t="s">
        <v>55</v>
      </c>
      <c r="AK9" s="409"/>
      <c r="AL9" s="118" t="s">
        <v>56</v>
      </c>
      <c r="AM9" s="414" t="s">
        <v>80</v>
      </c>
      <c r="AN9" s="415"/>
    </row>
    <row r="10" spans="1:40" s="2" customFormat="1" ht="23.25" thickBot="1">
      <c r="A10" s="421"/>
      <c r="B10" s="422"/>
      <c r="C10" s="422"/>
      <c r="D10" s="423"/>
      <c r="E10" s="119">
        <v>1</v>
      </c>
      <c r="F10" s="119">
        <v>2</v>
      </c>
      <c r="G10" s="135">
        <v>3</v>
      </c>
      <c r="H10" s="135">
        <v>4</v>
      </c>
      <c r="I10" s="135">
        <v>5</v>
      </c>
      <c r="J10" s="135">
        <v>6</v>
      </c>
      <c r="K10" s="135">
        <v>7</v>
      </c>
      <c r="L10" s="119">
        <v>8</v>
      </c>
      <c r="M10" s="119">
        <v>9</v>
      </c>
      <c r="N10" s="135">
        <v>10</v>
      </c>
      <c r="O10" s="135">
        <v>11</v>
      </c>
      <c r="P10" s="135">
        <v>12</v>
      </c>
      <c r="Q10" s="135">
        <v>13</v>
      </c>
      <c r="R10" s="135">
        <v>14</v>
      </c>
      <c r="S10" s="119">
        <v>15</v>
      </c>
      <c r="T10" s="119">
        <v>16</v>
      </c>
      <c r="U10" s="135">
        <v>17</v>
      </c>
      <c r="V10" s="135">
        <v>18</v>
      </c>
      <c r="W10" s="135">
        <v>19</v>
      </c>
      <c r="X10" s="135">
        <v>20</v>
      </c>
      <c r="Y10" s="135">
        <v>21</v>
      </c>
      <c r="Z10" s="119">
        <v>22</v>
      </c>
      <c r="AA10" s="119">
        <v>23</v>
      </c>
      <c r="AB10" s="135">
        <v>24</v>
      </c>
      <c r="AC10" s="135">
        <v>25</v>
      </c>
      <c r="AD10" s="135">
        <v>26</v>
      </c>
      <c r="AE10" s="135">
        <v>27</v>
      </c>
      <c r="AF10" s="135">
        <v>28</v>
      </c>
      <c r="AG10" s="119">
        <v>29</v>
      </c>
      <c r="AH10" s="119">
        <v>30</v>
      </c>
      <c r="AI10" s="135">
        <v>31</v>
      </c>
      <c r="AJ10" s="76" t="s">
        <v>31</v>
      </c>
      <c r="AK10" s="77" t="s">
        <v>30</v>
      </c>
      <c r="AL10" s="76" t="s">
        <v>31</v>
      </c>
      <c r="AM10" s="79" t="s">
        <v>35</v>
      </c>
      <c r="AN10" s="79" t="s">
        <v>36</v>
      </c>
    </row>
    <row r="11" spans="1:40" s="20" customFormat="1" ht="15" customHeight="1" thickBot="1">
      <c r="A11" s="82">
        <v>1</v>
      </c>
      <c r="B11" s="168" t="s">
        <v>92</v>
      </c>
      <c r="C11" s="169" t="s">
        <v>93</v>
      </c>
      <c r="D11" s="170" t="s">
        <v>94</v>
      </c>
      <c r="E11" s="199" t="s">
        <v>1</v>
      </c>
      <c r="F11" s="199" t="s">
        <v>1</v>
      </c>
      <c r="G11" s="210" t="s">
        <v>110</v>
      </c>
      <c r="H11" s="210" t="s">
        <v>110</v>
      </c>
      <c r="I11" s="210" t="s">
        <v>110</v>
      </c>
      <c r="J11" s="210" t="s">
        <v>110</v>
      </c>
      <c r="K11" s="210" t="s">
        <v>110</v>
      </c>
      <c r="L11" s="199" t="s">
        <v>1</v>
      </c>
      <c r="M11" s="199" t="s">
        <v>1</v>
      </c>
      <c r="N11" s="210" t="s">
        <v>110</v>
      </c>
      <c r="O11" s="210" t="s">
        <v>110</v>
      </c>
      <c r="P11" s="190" t="s">
        <v>110</v>
      </c>
      <c r="Q11" s="190" t="s">
        <v>110</v>
      </c>
      <c r="R11" s="190" t="s">
        <v>110</v>
      </c>
      <c r="S11" s="199" t="s">
        <v>1</v>
      </c>
      <c r="T11" s="199" t="s">
        <v>1</v>
      </c>
      <c r="U11" s="190" t="s">
        <v>110</v>
      </c>
      <c r="V11" s="190" t="s">
        <v>110</v>
      </c>
      <c r="W11" s="190" t="s">
        <v>110</v>
      </c>
      <c r="X11" s="190" t="s">
        <v>110</v>
      </c>
      <c r="Y11" s="190" t="s">
        <v>110</v>
      </c>
      <c r="Z11" s="199" t="s">
        <v>1</v>
      </c>
      <c r="AA11" s="199" t="s">
        <v>1</v>
      </c>
      <c r="AB11" s="210" t="s">
        <v>110</v>
      </c>
      <c r="AC11" s="210" t="s">
        <v>110</v>
      </c>
      <c r="AD11" s="108" t="s">
        <v>2</v>
      </c>
      <c r="AE11" s="87" t="s">
        <v>2</v>
      </c>
      <c r="AF11" s="87" t="s">
        <v>2</v>
      </c>
      <c r="AG11" s="199" t="s">
        <v>1</v>
      </c>
      <c r="AH11" s="199" t="s">
        <v>1</v>
      </c>
      <c r="AI11" s="86" t="s">
        <v>2</v>
      </c>
      <c r="AJ11" s="82">
        <f t="shared" ref="AJ11:AJ21" si="0">COUNTIF(E11:AI11,$B$32)</f>
        <v>10</v>
      </c>
      <c r="AK11" s="83">
        <f>31-AJ11</f>
        <v>21</v>
      </c>
      <c r="AL11" s="207" t="e">
        <f>'Произв календарь'!$B$14-AJ11+июнь!AL11</f>
        <v>#REF!</v>
      </c>
      <c r="AM11" s="85"/>
      <c r="AN11" s="85"/>
    </row>
    <row r="12" spans="1:40" s="20" customFormat="1" ht="15.75" thickBot="1">
      <c r="A12" s="82">
        <v>2</v>
      </c>
      <c r="B12" s="171">
        <v>8928</v>
      </c>
      <c r="C12" s="172" t="s">
        <v>95</v>
      </c>
      <c r="D12" s="173" t="s">
        <v>96</v>
      </c>
      <c r="E12" s="199" t="s">
        <v>1</v>
      </c>
      <c r="F12" s="199" t="s">
        <v>1</v>
      </c>
      <c r="G12" s="199" t="s">
        <v>1</v>
      </c>
      <c r="H12" s="81" t="s">
        <v>2</v>
      </c>
      <c r="I12" s="81" t="s">
        <v>2</v>
      </c>
      <c r="J12" s="81" t="s">
        <v>2</v>
      </c>
      <c r="K12" s="81" t="s">
        <v>2</v>
      </c>
      <c r="L12" s="81" t="s">
        <v>2</v>
      </c>
      <c r="M12" s="199" t="s">
        <v>1</v>
      </c>
      <c r="N12" s="81" t="s">
        <v>2</v>
      </c>
      <c r="O12" s="81" t="s">
        <v>2</v>
      </c>
      <c r="P12" s="81" t="s">
        <v>2</v>
      </c>
      <c r="Q12" s="81" t="s">
        <v>2</v>
      </c>
      <c r="R12" s="81" t="s">
        <v>2</v>
      </c>
      <c r="S12" s="199" t="s">
        <v>1</v>
      </c>
      <c r="T12" s="81" t="s">
        <v>2</v>
      </c>
      <c r="U12" s="81" t="s">
        <v>2</v>
      </c>
      <c r="V12" s="81" t="s">
        <v>2</v>
      </c>
      <c r="W12" s="81" t="s">
        <v>2</v>
      </c>
      <c r="X12" s="81" t="s">
        <v>109</v>
      </c>
      <c r="Y12" s="199" t="s">
        <v>1</v>
      </c>
      <c r="Z12" s="199" t="s">
        <v>1</v>
      </c>
      <c r="AA12" s="199" t="s">
        <v>1</v>
      </c>
      <c r="AB12" s="210" t="s">
        <v>110</v>
      </c>
      <c r="AC12" s="210" t="s">
        <v>110</v>
      </c>
      <c r="AD12" s="210" t="s">
        <v>110</v>
      </c>
      <c r="AE12" s="210" t="s">
        <v>110</v>
      </c>
      <c r="AF12" s="210" t="s">
        <v>110</v>
      </c>
      <c r="AG12" s="199" t="s">
        <v>1</v>
      </c>
      <c r="AH12" s="199" t="s">
        <v>1</v>
      </c>
      <c r="AI12" s="210" t="s">
        <v>110</v>
      </c>
      <c r="AJ12" s="82">
        <f t="shared" si="0"/>
        <v>10</v>
      </c>
      <c r="AK12" s="83">
        <f t="shared" ref="AK12:AK21" si="1">31-AJ12</f>
        <v>21</v>
      </c>
      <c r="AL12" s="207" t="e">
        <f>'Произв календарь'!$B$14-AJ12+июнь!AL12</f>
        <v>#REF!</v>
      </c>
      <c r="AM12" s="85"/>
      <c r="AN12" s="85"/>
    </row>
    <row r="13" spans="1:40" s="20" customFormat="1" ht="15.75" thickBot="1">
      <c r="A13" s="82">
        <v>3</v>
      </c>
      <c r="B13" s="174">
        <v>11439</v>
      </c>
      <c r="C13" s="172" t="s">
        <v>95</v>
      </c>
      <c r="D13" s="175" t="s">
        <v>97</v>
      </c>
      <c r="E13" s="81" t="s">
        <v>2</v>
      </c>
      <c r="F13" s="81" t="s">
        <v>2</v>
      </c>
      <c r="G13" s="210" t="s">
        <v>110</v>
      </c>
      <c r="H13" s="210" t="s">
        <v>110</v>
      </c>
      <c r="I13" s="210" t="s">
        <v>110</v>
      </c>
      <c r="J13" s="210" t="s">
        <v>110</v>
      </c>
      <c r="K13" s="190" t="s">
        <v>110</v>
      </c>
      <c r="L13" s="199" t="s">
        <v>1</v>
      </c>
      <c r="M13" s="199" t="s">
        <v>1</v>
      </c>
      <c r="N13" s="190" t="s">
        <v>110</v>
      </c>
      <c r="O13" s="190" t="s">
        <v>110</v>
      </c>
      <c r="P13" s="190" t="s">
        <v>110</v>
      </c>
      <c r="Q13" s="190" t="s">
        <v>110</v>
      </c>
      <c r="R13" s="190" t="s">
        <v>110</v>
      </c>
      <c r="S13" s="199" t="s">
        <v>1</v>
      </c>
      <c r="T13" s="199" t="s">
        <v>1</v>
      </c>
      <c r="U13" s="190" t="s">
        <v>110</v>
      </c>
      <c r="V13" s="199" t="s">
        <v>1</v>
      </c>
      <c r="W13" s="199" t="s">
        <v>1</v>
      </c>
      <c r="X13" s="199" t="s">
        <v>1</v>
      </c>
      <c r="Y13" s="81" t="s">
        <v>2</v>
      </c>
      <c r="Z13" s="199" t="s">
        <v>1</v>
      </c>
      <c r="AA13" s="199" t="s">
        <v>1</v>
      </c>
      <c r="AB13" s="81" t="s">
        <v>2</v>
      </c>
      <c r="AC13" s="81" t="s">
        <v>2</v>
      </c>
      <c r="AD13" s="81" t="s">
        <v>2</v>
      </c>
      <c r="AE13" s="81" t="s">
        <v>2</v>
      </c>
      <c r="AF13" s="81" t="s">
        <v>3</v>
      </c>
      <c r="AG13" s="199" t="s">
        <v>1</v>
      </c>
      <c r="AH13" s="199" t="s">
        <v>1</v>
      </c>
      <c r="AI13" s="81" t="s">
        <v>2</v>
      </c>
      <c r="AJ13" s="82">
        <f t="shared" si="0"/>
        <v>11</v>
      </c>
      <c r="AK13" s="83">
        <f t="shared" si="1"/>
        <v>20</v>
      </c>
      <c r="AL13" s="207" t="e">
        <f>'Произв календарь'!$B$14-AJ13+июнь!AL13</f>
        <v>#REF!</v>
      </c>
      <c r="AM13" s="85"/>
      <c r="AN13" s="85"/>
    </row>
    <row r="14" spans="1:40" s="20" customFormat="1" ht="15.75" thickBot="1">
      <c r="A14" s="66">
        <v>4</v>
      </c>
      <c r="B14" s="176">
        <v>5810</v>
      </c>
      <c r="C14" s="177" t="s">
        <v>98</v>
      </c>
      <c r="D14" s="178" t="s">
        <v>99</v>
      </c>
      <c r="E14" s="199" t="s">
        <v>1</v>
      </c>
      <c r="F14" s="199" t="s">
        <v>1</v>
      </c>
      <c r="G14" s="210" t="s">
        <v>110</v>
      </c>
      <c r="H14" s="210" t="s">
        <v>110</v>
      </c>
      <c r="I14" s="210" t="s">
        <v>110</v>
      </c>
      <c r="J14" s="210" t="s">
        <v>110</v>
      </c>
      <c r="K14" s="210" t="s">
        <v>110</v>
      </c>
      <c r="L14" s="199" t="s">
        <v>1</v>
      </c>
      <c r="M14" s="199" t="s">
        <v>1</v>
      </c>
      <c r="N14" s="199" t="s">
        <v>1</v>
      </c>
      <c r="O14" s="81" t="s">
        <v>2</v>
      </c>
      <c r="P14" s="195" t="s">
        <v>69</v>
      </c>
      <c r="Q14" s="195" t="s">
        <v>69</v>
      </c>
      <c r="R14" s="199" t="s">
        <v>1</v>
      </c>
      <c r="S14" s="208" t="s">
        <v>1</v>
      </c>
      <c r="T14" s="195" t="s">
        <v>68</v>
      </c>
      <c r="U14" s="195" t="s">
        <v>69</v>
      </c>
      <c r="V14" s="199" t="s">
        <v>1</v>
      </c>
      <c r="W14" s="195" t="s">
        <v>69</v>
      </c>
      <c r="X14" s="195" t="s">
        <v>68</v>
      </c>
      <c r="Y14" s="195" t="s">
        <v>69</v>
      </c>
      <c r="Z14" s="199" t="s">
        <v>1</v>
      </c>
      <c r="AA14" s="81" t="s">
        <v>2</v>
      </c>
      <c r="AB14" s="81" t="s">
        <v>2</v>
      </c>
      <c r="AC14" s="195" t="s">
        <v>68</v>
      </c>
      <c r="AD14" s="195" t="s">
        <v>68</v>
      </c>
      <c r="AE14" s="199" t="s">
        <v>1</v>
      </c>
      <c r="AF14" s="195" t="s">
        <v>68</v>
      </c>
      <c r="AG14" s="195" t="s">
        <v>69</v>
      </c>
      <c r="AH14" s="199" t="s">
        <v>1</v>
      </c>
      <c r="AI14" s="81" t="s">
        <v>2</v>
      </c>
      <c r="AJ14" s="82">
        <f t="shared" si="0"/>
        <v>11</v>
      </c>
      <c r="AK14" s="83">
        <f t="shared" si="1"/>
        <v>20</v>
      </c>
      <c r="AL14" s="207" t="e">
        <f>'Произв календарь'!$B$14-AJ14+июнь!AL14</f>
        <v>#REF!</v>
      </c>
      <c r="AM14" s="88"/>
      <c r="AN14" s="88"/>
    </row>
    <row r="15" spans="1:40" s="20" customFormat="1" ht="15.75" thickBot="1">
      <c r="A15" s="66">
        <v>5</v>
      </c>
      <c r="B15" s="179" t="s">
        <v>100</v>
      </c>
      <c r="C15" s="177" t="s">
        <v>98</v>
      </c>
      <c r="D15" s="180" t="s">
        <v>101</v>
      </c>
      <c r="E15" s="81" t="s">
        <v>2</v>
      </c>
      <c r="F15" s="81" t="s">
        <v>2</v>
      </c>
      <c r="G15" s="81" t="s">
        <v>2</v>
      </c>
      <c r="H15" s="81" t="s">
        <v>2</v>
      </c>
      <c r="I15" s="199" t="s">
        <v>1</v>
      </c>
      <c r="J15" s="81" t="s">
        <v>2</v>
      </c>
      <c r="K15" s="81" t="s">
        <v>2</v>
      </c>
      <c r="L15" s="199" t="s">
        <v>1</v>
      </c>
      <c r="M15" s="81" t="s">
        <v>2</v>
      </c>
      <c r="N15" s="81" t="s">
        <v>2</v>
      </c>
      <c r="O15" s="199" t="s">
        <v>1</v>
      </c>
      <c r="P15" s="81" t="s">
        <v>2</v>
      </c>
      <c r="Q15" s="81" t="s">
        <v>2</v>
      </c>
      <c r="R15" s="199" t="s">
        <v>1</v>
      </c>
      <c r="S15" s="81" t="s">
        <v>2</v>
      </c>
      <c r="T15" s="81" t="s">
        <v>2</v>
      </c>
      <c r="U15" s="81" t="s">
        <v>2</v>
      </c>
      <c r="V15" s="199" t="s">
        <v>1</v>
      </c>
      <c r="W15" s="81" t="s">
        <v>2</v>
      </c>
      <c r="X15" s="81" t="s">
        <v>136</v>
      </c>
      <c r="Y15" s="81" t="s">
        <v>2</v>
      </c>
      <c r="Z15" s="208" t="s">
        <v>135</v>
      </c>
      <c r="AA15" s="81" t="s">
        <v>2</v>
      </c>
      <c r="AB15" s="81" t="s">
        <v>2</v>
      </c>
      <c r="AC15" s="199" t="s">
        <v>1</v>
      </c>
      <c r="AD15" s="81" t="s">
        <v>2</v>
      </c>
      <c r="AE15" s="199" t="s">
        <v>1</v>
      </c>
      <c r="AF15" s="199" t="s">
        <v>1</v>
      </c>
      <c r="AG15" s="81" t="s">
        <v>2</v>
      </c>
      <c r="AH15" s="199" t="s">
        <v>1</v>
      </c>
      <c r="AI15" s="199" t="s">
        <v>1</v>
      </c>
      <c r="AJ15" s="82">
        <f t="shared" si="0"/>
        <v>10</v>
      </c>
      <c r="AK15" s="83">
        <f t="shared" si="1"/>
        <v>21</v>
      </c>
      <c r="AL15" s="207" t="e">
        <f>'Произв календарь'!$B$14-AJ15+июнь!AL15</f>
        <v>#REF!</v>
      </c>
      <c r="AM15" s="88"/>
      <c r="AN15" s="88"/>
    </row>
    <row r="16" spans="1:40" s="20" customFormat="1" ht="15.75" thickBot="1">
      <c r="A16" s="66">
        <v>6</v>
      </c>
      <c r="B16" s="181">
        <v>3283</v>
      </c>
      <c r="C16" s="177" t="s">
        <v>98</v>
      </c>
      <c r="D16" s="180" t="s">
        <v>102</v>
      </c>
      <c r="E16" s="81" t="s">
        <v>2</v>
      </c>
      <c r="F16" s="199" t="s">
        <v>1</v>
      </c>
      <c r="G16" s="199" t="s">
        <v>1</v>
      </c>
      <c r="H16" s="81" t="s">
        <v>2</v>
      </c>
      <c r="I16" s="81" t="s">
        <v>2</v>
      </c>
      <c r="J16" s="81" t="s">
        <v>2</v>
      </c>
      <c r="K16" s="81" t="s">
        <v>2</v>
      </c>
      <c r="L16" s="81" t="s">
        <v>2</v>
      </c>
      <c r="M16" s="199" t="s">
        <v>1</v>
      </c>
      <c r="N16" s="199" t="s">
        <v>1</v>
      </c>
      <c r="O16" s="81" t="s">
        <v>2</v>
      </c>
      <c r="P16" s="81" t="s">
        <v>2</v>
      </c>
      <c r="Q16" s="81" t="s">
        <v>2</v>
      </c>
      <c r="R16" s="81" t="s">
        <v>2</v>
      </c>
      <c r="S16" s="81" t="s">
        <v>2</v>
      </c>
      <c r="T16" s="199" t="s">
        <v>1</v>
      </c>
      <c r="U16" s="199" t="s">
        <v>1</v>
      </c>
      <c r="V16" s="81" t="s">
        <v>2</v>
      </c>
      <c r="W16" s="81" t="s">
        <v>2</v>
      </c>
      <c r="X16" s="81" t="s">
        <v>2</v>
      </c>
      <c r="Y16" s="81" t="s">
        <v>2</v>
      </c>
      <c r="Z16" s="81" t="s">
        <v>2</v>
      </c>
      <c r="AA16" s="199" t="s">
        <v>1</v>
      </c>
      <c r="AB16" s="199" t="s">
        <v>1</v>
      </c>
      <c r="AC16" s="81" t="s">
        <v>2</v>
      </c>
      <c r="AD16" s="81" t="s">
        <v>2</v>
      </c>
      <c r="AE16" s="81" t="s">
        <v>2</v>
      </c>
      <c r="AF16" s="81" t="s">
        <v>2</v>
      </c>
      <c r="AG16" s="81" t="s">
        <v>2</v>
      </c>
      <c r="AH16" s="199" t="s">
        <v>1</v>
      </c>
      <c r="AI16" s="199" t="s">
        <v>1</v>
      </c>
      <c r="AJ16" s="82">
        <f t="shared" si="0"/>
        <v>10</v>
      </c>
      <c r="AK16" s="83">
        <f t="shared" si="1"/>
        <v>21</v>
      </c>
      <c r="AL16" s="207" t="e">
        <f>'Произв календарь'!$B$14-AJ16+июнь!AL16</f>
        <v>#REF!</v>
      </c>
      <c r="AM16" s="88"/>
      <c r="AN16" s="88"/>
    </row>
    <row r="17" spans="1:40" s="20" customFormat="1" ht="15.75" thickBot="1">
      <c r="A17" s="66">
        <v>7</v>
      </c>
      <c r="B17" s="182">
        <v>41647</v>
      </c>
      <c r="C17" s="183" t="s">
        <v>98</v>
      </c>
      <c r="D17" s="180" t="s">
        <v>103</v>
      </c>
      <c r="E17" s="195" t="s">
        <v>69</v>
      </c>
      <c r="F17" s="199" t="s">
        <v>1</v>
      </c>
      <c r="G17" s="81" t="s">
        <v>2</v>
      </c>
      <c r="H17" s="195" t="s">
        <v>68</v>
      </c>
      <c r="I17" s="195" t="s">
        <v>69</v>
      </c>
      <c r="J17" s="199" t="s">
        <v>1</v>
      </c>
      <c r="K17" s="199" t="s">
        <v>1</v>
      </c>
      <c r="L17" s="195" t="s">
        <v>68</v>
      </c>
      <c r="M17" s="195" t="s">
        <v>69</v>
      </c>
      <c r="N17" s="199" t="s">
        <v>1</v>
      </c>
      <c r="O17" s="199" t="s">
        <v>1</v>
      </c>
      <c r="P17" s="81" t="s">
        <v>2</v>
      </c>
      <c r="Q17" s="195" t="s">
        <v>68</v>
      </c>
      <c r="R17" s="199" t="s">
        <v>1</v>
      </c>
      <c r="S17" s="195" t="s">
        <v>68</v>
      </c>
      <c r="T17" s="195" t="s">
        <v>69</v>
      </c>
      <c r="U17" s="81" t="s">
        <v>2</v>
      </c>
      <c r="V17" s="194" t="s">
        <v>3</v>
      </c>
      <c r="W17" s="195" t="s">
        <v>68</v>
      </c>
      <c r="X17" s="195" t="s">
        <v>69</v>
      </c>
      <c r="Y17" s="199" t="s">
        <v>1</v>
      </c>
      <c r="Z17" s="199" t="s">
        <v>1</v>
      </c>
      <c r="AA17" s="195" t="s">
        <v>68</v>
      </c>
      <c r="AB17" s="195" t="s">
        <v>69</v>
      </c>
      <c r="AC17" s="199" t="s">
        <v>1</v>
      </c>
      <c r="AD17" s="199" t="s">
        <v>1</v>
      </c>
      <c r="AE17" s="195" t="s">
        <v>68</v>
      </c>
      <c r="AF17" s="195" t="s">
        <v>69</v>
      </c>
      <c r="AG17" s="199" t="s">
        <v>1</v>
      </c>
      <c r="AH17" s="81" t="s">
        <v>2</v>
      </c>
      <c r="AI17" s="195" t="s">
        <v>68</v>
      </c>
      <c r="AJ17" s="82">
        <f t="shared" si="0"/>
        <v>11</v>
      </c>
      <c r="AK17" s="83">
        <f t="shared" si="1"/>
        <v>20</v>
      </c>
      <c r="AL17" s="207" t="e">
        <f>'Произв календарь'!$B$14-AJ17+июнь!AL17</f>
        <v>#REF!</v>
      </c>
      <c r="AM17" s="88"/>
      <c r="AN17" s="88"/>
    </row>
    <row r="18" spans="1:40" s="20" customFormat="1" ht="15.75" thickBot="1">
      <c r="A18" s="66">
        <v>8</v>
      </c>
      <c r="B18" s="203"/>
      <c r="C18" s="183" t="s">
        <v>98</v>
      </c>
      <c r="D18" s="204" t="s">
        <v>120</v>
      </c>
      <c r="E18" s="199" t="s">
        <v>1</v>
      </c>
      <c r="F18" s="199" t="s">
        <v>1</v>
      </c>
      <c r="G18" s="81" t="s">
        <v>2</v>
      </c>
      <c r="H18" s="81" t="s">
        <v>2</v>
      </c>
      <c r="I18" s="81" t="s">
        <v>2</v>
      </c>
      <c r="J18" s="199" t="s">
        <v>1</v>
      </c>
      <c r="K18" s="81" t="s">
        <v>2</v>
      </c>
      <c r="L18" s="81" t="s">
        <v>2</v>
      </c>
      <c r="M18" s="81" t="s">
        <v>2</v>
      </c>
      <c r="N18" s="199" t="s">
        <v>1</v>
      </c>
      <c r="O18" s="81" t="s">
        <v>2</v>
      </c>
      <c r="P18" s="81" t="s">
        <v>2</v>
      </c>
      <c r="Q18" s="199" t="s">
        <v>1</v>
      </c>
      <c r="R18" s="199" t="s">
        <v>1</v>
      </c>
      <c r="S18" s="199" t="s">
        <v>1</v>
      </c>
      <c r="T18" s="199" t="s">
        <v>1</v>
      </c>
      <c r="U18" s="81" t="s">
        <v>2</v>
      </c>
      <c r="V18" s="81" t="s">
        <v>2</v>
      </c>
      <c r="W18" s="199" t="s">
        <v>1</v>
      </c>
      <c r="X18" s="199" t="s">
        <v>1</v>
      </c>
      <c r="Y18" s="81" t="s">
        <v>2</v>
      </c>
      <c r="Z18" s="81" t="s">
        <v>2</v>
      </c>
      <c r="AA18" s="199" t="s">
        <v>1</v>
      </c>
      <c r="AB18" s="199" t="s">
        <v>1</v>
      </c>
      <c r="AC18" s="81" t="s">
        <v>2</v>
      </c>
      <c r="AD18" s="81" t="s">
        <v>2</v>
      </c>
      <c r="AE18" s="199" t="s">
        <v>1</v>
      </c>
      <c r="AF18" s="199" t="s">
        <v>1</v>
      </c>
      <c r="AG18" s="81" t="s">
        <v>2</v>
      </c>
      <c r="AH18" s="81" t="s">
        <v>2</v>
      </c>
      <c r="AI18" s="199" t="s">
        <v>1</v>
      </c>
      <c r="AJ18" s="82">
        <f t="shared" si="0"/>
        <v>15</v>
      </c>
      <c r="AK18" s="83">
        <f t="shared" si="1"/>
        <v>16</v>
      </c>
      <c r="AL18" s="207" t="e">
        <f>'Произв календарь'!$B$14-AJ18+июнь!AL18</f>
        <v>#REF!</v>
      </c>
      <c r="AM18" s="88"/>
      <c r="AN18" s="88"/>
    </row>
    <row r="19" spans="1:40" s="20" customFormat="1" ht="15.75" thickBot="1">
      <c r="A19" s="82">
        <v>10</v>
      </c>
      <c r="B19" s="181">
        <v>5381</v>
      </c>
      <c r="C19" s="177" t="s">
        <v>98</v>
      </c>
      <c r="D19" s="184" t="s">
        <v>104</v>
      </c>
      <c r="E19" s="199" t="s">
        <v>1</v>
      </c>
      <c r="F19" s="199" t="s">
        <v>1</v>
      </c>
      <c r="G19" s="194" t="s">
        <v>3</v>
      </c>
      <c r="H19" s="195" t="s">
        <v>69</v>
      </c>
      <c r="I19" s="199" t="s">
        <v>1</v>
      </c>
      <c r="J19" s="199" t="s">
        <v>1</v>
      </c>
      <c r="K19" s="194" t="s">
        <v>3</v>
      </c>
      <c r="L19" s="195" t="s">
        <v>69</v>
      </c>
      <c r="M19" s="199" t="s">
        <v>1</v>
      </c>
      <c r="N19" s="199" t="s">
        <v>1</v>
      </c>
      <c r="O19" s="194" t="s">
        <v>3</v>
      </c>
      <c r="P19" s="195" t="s">
        <v>69</v>
      </c>
      <c r="Q19" s="199" t="s">
        <v>1</v>
      </c>
      <c r="R19" s="199" t="s">
        <v>1</v>
      </c>
      <c r="S19" s="199" t="s">
        <v>1</v>
      </c>
      <c r="T19" s="199" t="s">
        <v>1</v>
      </c>
      <c r="U19" s="190" t="s">
        <v>110</v>
      </c>
      <c r="V19" s="190" t="s">
        <v>110</v>
      </c>
      <c r="W19" s="190" t="s">
        <v>110</v>
      </c>
      <c r="X19" s="190" t="s">
        <v>110</v>
      </c>
      <c r="Y19" s="190" t="s">
        <v>110</v>
      </c>
      <c r="Z19" s="199" t="s">
        <v>1</v>
      </c>
      <c r="AA19" s="199" t="s">
        <v>1</v>
      </c>
      <c r="AB19" s="190" t="s">
        <v>110</v>
      </c>
      <c r="AC19" s="190" t="s">
        <v>110</v>
      </c>
      <c r="AD19" s="190" t="s">
        <v>110</v>
      </c>
      <c r="AE19" s="190" t="s">
        <v>110</v>
      </c>
      <c r="AF19" s="190" t="s">
        <v>110</v>
      </c>
      <c r="AG19" s="199" t="str">
        <f>U13</f>
        <v>ОТ</v>
      </c>
      <c r="AH19" s="199" t="s">
        <v>1</v>
      </c>
      <c r="AI19" s="199" t="s">
        <v>1</v>
      </c>
      <c r="AJ19" s="82">
        <f t="shared" si="0"/>
        <v>14</v>
      </c>
      <c r="AK19" s="83">
        <f t="shared" si="1"/>
        <v>17</v>
      </c>
      <c r="AL19" s="84"/>
      <c r="AM19" s="85"/>
      <c r="AN19" s="85"/>
    </row>
    <row r="20" spans="1:40" s="20" customFormat="1" ht="15.75" thickBot="1">
      <c r="A20" s="82">
        <v>11</v>
      </c>
      <c r="B20" s="181">
        <v>18739</v>
      </c>
      <c r="C20" s="177" t="s">
        <v>98</v>
      </c>
      <c r="D20" s="185" t="s">
        <v>105</v>
      </c>
      <c r="E20" s="199" t="s">
        <v>1</v>
      </c>
      <c r="F20" s="194" t="s">
        <v>3</v>
      </c>
      <c r="G20" s="195" t="s">
        <v>69</v>
      </c>
      <c r="H20" s="199" t="s">
        <v>1</v>
      </c>
      <c r="I20" s="199" t="s">
        <v>1</v>
      </c>
      <c r="J20" s="194" t="s">
        <v>3</v>
      </c>
      <c r="K20" s="195" t="s">
        <v>69</v>
      </c>
      <c r="L20" s="199" t="s">
        <v>1</v>
      </c>
      <c r="M20" s="199" t="s">
        <v>1</v>
      </c>
      <c r="N20" s="194" t="s">
        <v>3</v>
      </c>
      <c r="O20" s="195" t="s">
        <v>69</v>
      </c>
      <c r="P20" s="199" t="s">
        <v>1</v>
      </c>
      <c r="Q20" s="199" t="s">
        <v>1</v>
      </c>
      <c r="R20" s="194" t="s">
        <v>3</v>
      </c>
      <c r="S20" s="195" t="s">
        <v>69</v>
      </c>
      <c r="T20" s="199" t="s">
        <v>1</v>
      </c>
      <c r="U20" s="199" t="s">
        <v>1</v>
      </c>
      <c r="V20" s="194" t="s">
        <v>3</v>
      </c>
      <c r="W20" s="195" t="s">
        <v>69</v>
      </c>
      <c r="X20" s="199" t="s">
        <v>1</v>
      </c>
      <c r="Y20" s="199" t="s">
        <v>1</v>
      </c>
      <c r="Z20" s="194" t="s">
        <v>3</v>
      </c>
      <c r="AA20" s="195" t="s">
        <v>69</v>
      </c>
      <c r="AB20" s="194" t="s">
        <v>3</v>
      </c>
      <c r="AC20" s="199" t="s">
        <v>1</v>
      </c>
      <c r="AD20" s="195" t="s">
        <v>130</v>
      </c>
      <c r="AE20" s="195" t="s">
        <v>69</v>
      </c>
      <c r="AF20" s="199" t="s">
        <v>1</v>
      </c>
      <c r="AG20" s="199" t="s">
        <v>1</v>
      </c>
      <c r="AH20" s="194" t="s">
        <v>3</v>
      </c>
      <c r="AI20" s="195" t="s">
        <v>69</v>
      </c>
      <c r="AJ20" s="82">
        <f t="shared" si="0"/>
        <v>14</v>
      </c>
      <c r="AK20" s="83">
        <f t="shared" si="1"/>
        <v>17</v>
      </c>
      <c r="AL20" s="84"/>
      <c r="AM20" s="85"/>
      <c r="AN20" s="85"/>
    </row>
    <row r="21" spans="1:40" s="20" customFormat="1" ht="15.75" thickBot="1">
      <c r="A21" s="66">
        <v>12</v>
      </c>
      <c r="B21" s="186">
        <v>32359</v>
      </c>
      <c r="C21" s="177" t="s">
        <v>98</v>
      </c>
      <c r="D21" s="187" t="s">
        <v>106</v>
      </c>
      <c r="E21" s="194" t="s">
        <v>3</v>
      </c>
      <c r="F21" s="195" t="s">
        <v>69</v>
      </c>
      <c r="G21" s="199" t="s">
        <v>1</v>
      </c>
      <c r="H21" s="199" t="s">
        <v>1</v>
      </c>
      <c r="I21" s="194" t="s">
        <v>3</v>
      </c>
      <c r="J21" s="195" t="s">
        <v>69</v>
      </c>
      <c r="K21" s="199" t="s">
        <v>1</v>
      </c>
      <c r="L21" s="199" t="s">
        <v>1</v>
      </c>
      <c r="M21" s="194" t="s">
        <v>3</v>
      </c>
      <c r="N21" s="195" t="s">
        <v>69</v>
      </c>
      <c r="O21" s="199" t="s">
        <v>1</v>
      </c>
      <c r="P21" s="199" t="s">
        <v>1</v>
      </c>
      <c r="Q21" s="199" t="s">
        <v>1</v>
      </c>
      <c r="R21" s="195" t="s">
        <v>69</v>
      </c>
      <c r="S21" s="199" t="s">
        <v>1</v>
      </c>
      <c r="T21" s="199" t="s">
        <v>1</v>
      </c>
      <c r="U21" s="194" t="s">
        <v>3</v>
      </c>
      <c r="V21" s="195" t="s">
        <v>69</v>
      </c>
      <c r="W21" s="199" t="s">
        <v>1</v>
      </c>
      <c r="X21" s="199" t="s">
        <v>1</v>
      </c>
      <c r="Y21" s="194" t="s">
        <v>3</v>
      </c>
      <c r="Z21" s="195" t="s">
        <v>69</v>
      </c>
      <c r="AA21" s="199" t="s">
        <v>1</v>
      </c>
      <c r="AB21" s="199" t="s">
        <v>1</v>
      </c>
      <c r="AC21" s="195" t="s">
        <v>69</v>
      </c>
      <c r="AD21" s="195" t="s">
        <v>69</v>
      </c>
      <c r="AE21" s="199" t="s">
        <v>1</v>
      </c>
      <c r="AF21" s="199" t="s">
        <v>1</v>
      </c>
      <c r="AG21" s="194" t="s">
        <v>3</v>
      </c>
      <c r="AH21" s="195" t="s">
        <v>69</v>
      </c>
      <c r="AI21" s="199" t="s">
        <v>1</v>
      </c>
      <c r="AJ21" s="82">
        <f t="shared" si="0"/>
        <v>16</v>
      </c>
      <c r="AK21" s="83">
        <f t="shared" si="1"/>
        <v>15</v>
      </c>
      <c r="AL21" s="84"/>
      <c r="AM21" s="88"/>
      <c r="AN21" s="88"/>
    </row>
    <row r="22" spans="1:40" s="20" customFormat="1" ht="27" customHeight="1">
      <c r="A22" s="61"/>
      <c r="B22" s="69"/>
      <c r="C22" s="69"/>
      <c r="D22" s="95" t="s">
        <v>50</v>
      </c>
      <c r="E22" s="429"/>
      <c r="F22" s="429"/>
      <c r="G22" s="429"/>
      <c r="H22" s="429"/>
      <c r="I22" s="429"/>
      <c r="J22" s="429"/>
      <c r="K22" s="429"/>
      <c r="L22" s="96"/>
      <c r="M22" s="96"/>
      <c r="N22" s="96"/>
      <c r="O22" s="97"/>
      <c r="P22" s="97"/>
      <c r="Q22" s="97"/>
      <c r="R22" s="97"/>
      <c r="S22" s="97"/>
      <c r="T22" s="96"/>
      <c r="U22" s="96"/>
      <c r="V22" s="97"/>
      <c r="W22" s="97"/>
      <c r="X22" s="97"/>
      <c r="Y22" s="97"/>
      <c r="Z22" s="97"/>
      <c r="AA22" s="97"/>
      <c r="AB22" s="63"/>
      <c r="AC22" s="63"/>
      <c r="AD22" s="63"/>
      <c r="AE22" s="427"/>
      <c r="AF22" s="428"/>
      <c r="AG22" s="428"/>
      <c r="AH22" s="428"/>
      <c r="AI22" s="63"/>
      <c r="AJ22" s="63"/>
      <c r="AK22" s="93"/>
      <c r="AL22" s="93"/>
      <c r="AM22" s="67"/>
      <c r="AN22" s="67"/>
    </row>
    <row r="23" spans="1:40" s="20" customFormat="1">
      <c r="A23" s="98"/>
      <c r="B23" s="99"/>
      <c r="C23" s="99"/>
      <c r="D23" s="98"/>
      <c r="E23" s="426" t="s">
        <v>47</v>
      </c>
      <c r="F23" s="426"/>
      <c r="G23" s="426"/>
      <c r="H23" s="426"/>
      <c r="I23" s="426"/>
      <c r="J23" s="426"/>
      <c r="K23" s="426"/>
      <c r="L23" s="98"/>
      <c r="M23" s="98"/>
      <c r="N23" s="98"/>
      <c r="O23" s="426" t="s">
        <v>45</v>
      </c>
      <c r="P23" s="426"/>
      <c r="Q23" s="426"/>
      <c r="R23" s="426"/>
      <c r="S23" s="426"/>
      <c r="T23" s="98"/>
      <c r="U23" s="98"/>
      <c r="V23" s="209" t="s">
        <v>51</v>
      </c>
      <c r="W23" s="209"/>
      <c r="X23" s="209"/>
      <c r="Y23" s="209"/>
      <c r="Z23" s="209"/>
      <c r="AA23" s="209"/>
      <c r="AB23" s="98"/>
      <c r="AC23" s="98"/>
      <c r="AD23" s="98"/>
      <c r="AE23" s="426" t="s">
        <v>52</v>
      </c>
      <c r="AF23" s="426"/>
      <c r="AG23" s="426"/>
      <c r="AH23" s="426"/>
      <c r="AI23" s="98"/>
      <c r="AJ23" s="98"/>
      <c r="AK23" s="100"/>
      <c r="AL23" s="100"/>
      <c r="AM23" s="98"/>
      <c r="AN23" s="98"/>
    </row>
    <row r="24" spans="1:40" s="20" customFormat="1">
      <c r="A24" s="61"/>
      <c r="B24" s="101" t="s">
        <v>53</v>
      </c>
      <c r="C24" s="101"/>
      <c r="D24" s="62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93"/>
      <c r="AL24" s="93"/>
      <c r="AM24" s="67"/>
      <c r="AN24" s="67"/>
    </row>
    <row r="25" spans="1:40" s="20" customFormat="1" ht="33" customHeight="1">
      <c r="A25" s="64"/>
      <c r="B25" s="102" t="s">
        <v>54</v>
      </c>
      <c r="C25" s="102"/>
      <c r="D25" s="103" t="s">
        <v>91</v>
      </c>
      <c r="E25" s="120">
        <v>1</v>
      </c>
      <c r="F25" s="120">
        <v>2</v>
      </c>
      <c r="G25" s="136">
        <v>3</v>
      </c>
      <c r="H25" s="136">
        <v>4</v>
      </c>
      <c r="I25" s="136">
        <v>5</v>
      </c>
      <c r="J25" s="136">
        <v>6</v>
      </c>
      <c r="K25" s="136">
        <v>7</v>
      </c>
      <c r="L25" s="120">
        <v>8</v>
      </c>
      <c r="M25" s="120">
        <v>9</v>
      </c>
      <c r="N25" s="136">
        <v>10</v>
      </c>
      <c r="O25" s="136">
        <v>11</v>
      </c>
      <c r="P25" s="136">
        <v>12</v>
      </c>
      <c r="Q25" s="136">
        <v>13</v>
      </c>
      <c r="R25" s="136">
        <v>14</v>
      </c>
      <c r="S25" s="120">
        <v>15</v>
      </c>
      <c r="T25" s="120">
        <v>16</v>
      </c>
      <c r="U25" s="136">
        <v>17</v>
      </c>
      <c r="V25" s="136">
        <v>18</v>
      </c>
      <c r="W25" s="136">
        <v>19</v>
      </c>
      <c r="X25" s="136">
        <v>20</v>
      </c>
      <c r="Y25" s="136">
        <v>21</v>
      </c>
      <c r="Z25" s="120">
        <v>22</v>
      </c>
      <c r="AA25" s="120">
        <v>23</v>
      </c>
      <c r="AB25" s="136">
        <v>24</v>
      </c>
      <c r="AC25" s="136">
        <v>25</v>
      </c>
      <c r="AD25" s="136">
        <v>26</v>
      </c>
      <c r="AE25" s="136">
        <v>27</v>
      </c>
      <c r="AF25" s="136">
        <v>28</v>
      </c>
      <c r="AG25" s="120">
        <v>29</v>
      </c>
      <c r="AH25" s="120">
        <v>30</v>
      </c>
      <c r="AI25" s="136">
        <v>31</v>
      </c>
      <c r="AJ25" s="67"/>
      <c r="AK25" s="67"/>
      <c r="AL25" s="67"/>
      <c r="AM25" s="68"/>
      <c r="AN25" s="68"/>
    </row>
    <row r="26" spans="1:40" ht="15" customHeight="1">
      <c r="A26" s="105"/>
      <c r="B26" s="106" t="s">
        <v>2</v>
      </c>
      <c r="C26" s="106"/>
      <c r="D26" s="107" t="s">
        <v>71</v>
      </c>
      <c r="E26" s="121">
        <f t="shared" ref="E26:N34" si="2">COUNTIF(E$11:E$21,$B26)</f>
        <v>3</v>
      </c>
      <c r="F26" s="121">
        <f t="shared" si="2"/>
        <v>2</v>
      </c>
      <c r="G26" s="137">
        <f t="shared" si="2"/>
        <v>3</v>
      </c>
      <c r="H26" s="137">
        <f t="shared" si="2"/>
        <v>4</v>
      </c>
      <c r="I26" s="137">
        <f t="shared" si="2"/>
        <v>3</v>
      </c>
      <c r="J26" s="137">
        <f t="shared" si="2"/>
        <v>3</v>
      </c>
      <c r="K26" s="137">
        <f t="shared" si="2"/>
        <v>4</v>
      </c>
      <c r="L26" s="121">
        <f t="shared" si="2"/>
        <v>3</v>
      </c>
      <c r="M26" s="121">
        <f t="shared" si="2"/>
        <v>2</v>
      </c>
      <c r="N26" s="137">
        <f t="shared" si="2"/>
        <v>2</v>
      </c>
      <c r="O26" s="137">
        <f t="shared" ref="O26:X34" si="3">COUNTIF(O$11:O$21,$B26)</f>
        <v>4</v>
      </c>
      <c r="P26" s="137">
        <f t="shared" si="3"/>
        <v>5</v>
      </c>
      <c r="Q26" s="137">
        <f t="shared" si="3"/>
        <v>3</v>
      </c>
      <c r="R26" s="137">
        <f t="shared" si="3"/>
        <v>2</v>
      </c>
      <c r="S26" s="121">
        <f t="shared" si="3"/>
        <v>2</v>
      </c>
      <c r="T26" s="121">
        <f t="shared" si="3"/>
        <v>2</v>
      </c>
      <c r="U26" s="137">
        <f t="shared" si="3"/>
        <v>4</v>
      </c>
      <c r="V26" s="137">
        <f t="shared" si="3"/>
        <v>3</v>
      </c>
      <c r="W26" s="137">
        <f t="shared" si="3"/>
        <v>3</v>
      </c>
      <c r="X26" s="137">
        <f t="shared" si="3"/>
        <v>1</v>
      </c>
      <c r="Y26" s="137">
        <f t="shared" ref="Y26:AI34" si="4">COUNTIF(Y$11:Y$21,$B26)</f>
        <v>4</v>
      </c>
      <c r="Z26" s="121">
        <f t="shared" si="4"/>
        <v>2</v>
      </c>
      <c r="AA26" s="121">
        <f t="shared" si="4"/>
        <v>2</v>
      </c>
      <c r="AB26" s="137">
        <f t="shared" si="4"/>
        <v>3</v>
      </c>
      <c r="AC26" s="137">
        <f t="shared" si="4"/>
        <v>3</v>
      </c>
      <c r="AD26" s="137">
        <f t="shared" si="4"/>
        <v>5</v>
      </c>
      <c r="AE26" s="137">
        <f t="shared" si="4"/>
        <v>3</v>
      </c>
      <c r="AF26" s="137">
        <f t="shared" si="4"/>
        <v>2</v>
      </c>
      <c r="AG26" s="121">
        <f t="shared" si="4"/>
        <v>3</v>
      </c>
      <c r="AH26" s="121">
        <f t="shared" si="4"/>
        <v>2</v>
      </c>
      <c r="AI26" s="137">
        <f t="shared" si="4"/>
        <v>3</v>
      </c>
      <c r="AJ26" s="109"/>
      <c r="AK26" s="109"/>
      <c r="AL26" s="109"/>
      <c r="AM26" s="71" t="s">
        <v>72</v>
      </c>
      <c r="AN26" s="71"/>
    </row>
    <row r="27" spans="1:40" ht="15" customHeight="1">
      <c r="A27" s="105"/>
      <c r="B27" s="106" t="s">
        <v>81</v>
      </c>
      <c r="C27" s="106"/>
      <c r="D27" s="107" t="s">
        <v>82</v>
      </c>
      <c r="E27" s="121">
        <f t="shared" si="2"/>
        <v>0</v>
      </c>
      <c r="F27" s="121">
        <f t="shared" si="2"/>
        <v>0</v>
      </c>
      <c r="G27" s="137">
        <f t="shared" si="2"/>
        <v>0</v>
      </c>
      <c r="H27" s="137">
        <f t="shared" si="2"/>
        <v>0</v>
      </c>
      <c r="I27" s="137">
        <f t="shared" si="2"/>
        <v>0</v>
      </c>
      <c r="J27" s="137">
        <f t="shared" si="2"/>
        <v>0</v>
      </c>
      <c r="K27" s="137">
        <f t="shared" si="2"/>
        <v>0</v>
      </c>
      <c r="L27" s="121">
        <f t="shared" si="2"/>
        <v>0</v>
      </c>
      <c r="M27" s="121">
        <f t="shared" si="2"/>
        <v>0</v>
      </c>
      <c r="N27" s="137">
        <f t="shared" si="2"/>
        <v>0</v>
      </c>
      <c r="O27" s="137">
        <f t="shared" si="3"/>
        <v>0</v>
      </c>
      <c r="P27" s="137">
        <f t="shared" si="3"/>
        <v>0</v>
      </c>
      <c r="Q27" s="137">
        <f t="shared" si="3"/>
        <v>0</v>
      </c>
      <c r="R27" s="137">
        <f t="shared" si="3"/>
        <v>0</v>
      </c>
      <c r="S27" s="121">
        <f t="shared" si="3"/>
        <v>0</v>
      </c>
      <c r="T27" s="121">
        <f t="shared" si="3"/>
        <v>0</v>
      </c>
      <c r="U27" s="137">
        <f t="shared" si="3"/>
        <v>0</v>
      </c>
      <c r="V27" s="137">
        <f t="shared" si="3"/>
        <v>0</v>
      </c>
      <c r="W27" s="137">
        <f t="shared" si="3"/>
        <v>0</v>
      </c>
      <c r="X27" s="137">
        <f t="shared" si="3"/>
        <v>0</v>
      </c>
      <c r="Y27" s="137">
        <f t="shared" si="4"/>
        <v>0</v>
      </c>
      <c r="Z27" s="121">
        <f t="shared" si="4"/>
        <v>0</v>
      </c>
      <c r="AA27" s="121">
        <f t="shared" si="4"/>
        <v>0</v>
      </c>
      <c r="AB27" s="137">
        <f t="shared" si="4"/>
        <v>0</v>
      </c>
      <c r="AC27" s="137">
        <f t="shared" si="4"/>
        <v>0</v>
      </c>
      <c r="AD27" s="137">
        <f t="shared" si="4"/>
        <v>0</v>
      </c>
      <c r="AE27" s="137">
        <f t="shared" si="4"/>
        <v>0</v>
      </c>
      <c r="AF27" s="137">
        <f t="shared" si="4"/>
        <v>0</v>
      </c>
      <c r="AG27" s="121">
        <f t="shared" si="4"/>
        <v>0</v>
      </c>
      <c r="AH27" s="121">
        <f t="shared" si="4"/>
        <v>0</v>
      </c>
      <c r="AI27" s="137">
        <f t="shared" si="4"/>
        <v>0</v>
      </c>
      <c r="AJ27" s="109"/>
      <c r="AK27" s="109"/>
      <c r="AL27" s="109"/>
      <c r="AM27" s="71"/>
      <c r="AN27" s="71"/>
    </row>
    <row r="28" spans="1:40" ht="15" customHeight="1">
      <c r="A28" s="105"/>
      <c r="B28" s="106" t="s">
        <v>3</v>
      </c>
      <c r="C28" s="106"/>
      <c r="D28" s="107" t="s">
        <v>73</v>
      </c>
      <c r="E28" s="121">
        <f t="shared" si="2"/>
        <v>1</v>
      </c>
      <c r="F28" s="121">
        <f t="shared" si="2"/>
        <v>1</v>
      </c>
      <c r="G28" s="137">
        <f t="shared" si="2"/>
        <v>1</v>
      </c>
      <c r="H28" s="137">
        <f t="shared" si="2"/>
        <v>0</v>
      </c>
      <c r="I28" s="137">
        <f t="shared" si="2"/>
        <v>1</v>
      </c>
      <c r="J28" s="137">
        <f t="shared" si="2"/>
        <v>1</v>
      </c>
      <c r="K28" s="137">
        <f t="shared" si="2"/>
        <v>1</v>
      </c>
      <c r="L28" s="121">
        <f t="shared" si="2"/>
        <v>0</v>
      </c>
      <c r="M28" s="121">
        <f t="shared" si="2"/>
        <v>1</v>
      </c>
      <c r="N28" s="137">
        <f t="shared" si="2"/>
        <v>1</v>
      </c>
      <c r="O28" s="137">
        <f t="shared" si="3"/>
        <v>1</v>
      </c>
      <c r="P28" s="137">
        <f t="shared" si="3"/>
        <v>0</v>
      </c>
      <c r="Q28" s="137">
        <f t="shared" si="3"/>
        <v>0</v>
      </c>
      <c r="R28" s="137">
        <f t="shared" si="3"/>
        <v>1</v>
      </c>
      <c r="S28" s="121">
        <f t="shared" si="3"/>
        <v>0</v>
      </c>
      <c r="T28" s="121">
        <f t="shared" si="3"/>
        <v>0</v>
      </c>
      <c r="U28" s="137">
        <f t="shared" si="3"/>
        <v>1</v>
      </c>
      <c r="V28" s="137">
        <f t="shared" si="3"/>
        <v>2</v>
      </c>
      <c r="W28" s="137">
        <f t="shared" si="3"/>
        <v>0</v>
      </c>
      <c r="X28" s="137">
        <f t="shared" si="3"/>
        <v>0</v>
      </c>
      <c r="Y28" s="137">
        <f t="shared" si="4"/>
        <v>1</v>
      </c>
      <c r="Z28" s="121">
        <f t="shared" si="4"/>
        <v>1</v>
      </c>
      <c r="AA28" s="121">
        <f t="shared" si="4"/>
        <v>0</v>
      </c>
      <c r="AB28" s="137">
        <f t="shared" si="4"/>
        <v>1</v>
      </c>
      <c r="AC28" s="137">
        <f t="shared" si="4"/>
        <v>0</v>
      </c>
      <c r="AD28" s="137">
        <f t="shared" si="4"/>
        <v>0</v>
      </c>
      <c r="AE28" s="137">
        <f t="shared" si="4"/>
        <v>0</v>
      </c>
      <c r="AF28" s="137">
        <f t="shared" si="4"/>
        <v>1</v>
      </c>
      <c r="AG28" s="121">
        <f t="shared" si="4"/>
        <v>1</v>
      </c>
      <c r="AH28" s="121">
        <f t="shared" si="4"/>
        <v>1</v>
      </c>
      <c r="AI28" s="137">
        <f t="shared" si="4"/>
        <v>0</v>
      </c>
      <c r="AJ28" s="109"/>
      <c r="AK28" s="109"/>
      <c r="AL28" s="109"/>
      <c r="AM28" s="71"/>
      <c r="AN28" s="71"/>
    </row>
    <row r="29" spans="1:40" s="36" customFormat="1" ht="15" customHeight="1">
      <c r="A29" s="105"/>
      <c r="B29" s="106" t="s">
        <v>68</v>
      </c>
      <c r="C29" s="106"/>
      <c r="D29" s="107" t="s">
        <v>74</v>
      </c>
      <c r="E29" s="121">
        <f t="shared" si="2"/>
        <v>0</v>
      </c>
      <c r="F29" s="121">
        <f t="shared" si="2"/>
        <v>0</v>
      </c>
      <c r="G29" s="137">
        <f t="shared" si="2"/>
        <v>0</v>
      </c>
      <c r="H29" s="137">
        <f t="shared" si="2"/>
        <v>1</v>
      </c>
      <c r="I29" s="137">
        <f t="shared" si="2"/>
        <v>0</v>
      </c>
      <c r="J29" s="137">
        <f t="shared" si="2"/>
        <v>0</v>
      </c>
      <c r="K29" s="137">
        <f t="shared" si="2"/>
        <v>0</v>
      </c>
      <c r="L29" s="121">
        <f t="shared" si="2"/>
        <v>1</v>
      </c>
      <c r="M29" s="121">
        <f t="shared" si="2"/>
        <v>0</v>
      </c>
      <c r="N29" s="137">
        <f t="shared" si="2"/>
        <v>0</v>
      </c>
      <c r="O29" s="137">
        <f t="shared" si="3"/>
        <v>0</v>
      </c>
      <c r="P29" s="137">
        <f t="shared" si="3"/>
        <v>0</v>
      </c>
      <c r="Q29" s="137">
        <f t="shared" si="3"/>
        <v>1</v>
      </c>
      <c r="R29" s="137">
        <f t="shared" si="3"/>
        <v>0</v>
      </c>
      <c r="S29" s="121">
        <f t="shared" si="3"/>
        <v>1</v>
      </c>
      <c r="T29" s="121">
        <f t="shared" si="3"/>
        <v>1</v>
      </c>
      <c r="U29" s="137">
        <f t="shared" si="3"/>
        <v>0</v>
      </c>
      <c r="V29" s="137">
        <f t="shared" si="3"/>
        <v>0</v>
      </c>
      <c r="W29" s="137">
        <f t="shared" si="3"/>
        <v>1</v>
      </c>
      <c r="X29" s="137">
        <f t="shared" si="3"/>
        <v>1</v>
      </c>
      <c r="Y29" s="137">
        <f t="shared" si="4"/>
        <v>0</v>
      </c>
      <c r="Z29" s="121">
        <f t="shared" si="4"/>
        <v>0</v>
      </c>
      <c r="AA29" s="121">
        <f t="shared" si="4"/>
        <v>1</v>
      </c>
      <c r="AB29" s="137">
        <f t="shared" si="4"/>
        <v>0</v>
      </c>
      <c r="AC29" s="137">
        <f t="shared" si="4"/>
        <v>1</v>
      </c>
      <c r="AD29" s="137">
        <f t="shared" si="4"/>
        <v>1</v>
      </c>
      <c r="AE29" s="137">
        <f t="shared" si="4"/>
        <v>1</v>
      </c>
      <c r="AF29" s="137">
        <f t="shared" si="4"/>
        <v>1</v>
      </c>
      <c r="AG29" s="121">
        <f t="shared" si="4"/>
        <v>0</v>
      </c>
      <c r="AH29" s="121">
        <f t="shared" si="4"/>
        <v>0</v>
      </c>
      <c r="AI29" s="137">
        <f t="shared" si="4"/>
        <v>1</v>
      </c>
      <c r="AJ29" s="109"/>
      <c r="AK29" s="109"/>
      <c r="AL29" s="109"/>
      <c r="AM29" s="71"/>
      <c r="AN29" s="71"/>
    </row>
    <row r="30" spans="1:40" ht="15" customHeight="1">
      <c r="A30" s="105"/>
      <c r="B30" s="110" t="s">
        <v>69</v>
      </c>
      <c r="C30" s="110"/>
      <c r="D30" s="107" t="s">
        <v>75</v>
      </c>
      <c r="E30" s="121">
        <f t="shared" si="2"/>
        <v>1</v>
      </c>
      <c r="F30" s="121">
        <f t="shared" si="2"/>
        <v>1</v>
      </c>
      <c r="G30" s="137">
        <f t="shared" si="2"/>
        <v>1</v>
      </c>
      <c r="H30" s="137">
        <f t="shared" si="2"/>
        <v>1</v>
      </c>
      <c r="I30" s="137">
        <f t="shared" si="2"/>
        <v>1</v>
      </c>
      <c r="J30" s="137">
        <f t="shared" si="2"/>
        <v>1</v>
      </c>
      <c r="K30" s="137">
        <f t="shared" si="2"/>
        <v>1</v>
      </c>
      <c r="L30" s="121">
        <f t="shared" si="2"/>
        <v>1</v>
      </c>
      <c r="M30" s="121">
        <f t="shared" si="2"/>
        <v>1</v>
      </c>
      <c r="N30" s="137">
        <f t="shared" si="2"/>
        <v>1</v>
      </c>
      <c r="O30" s="137">
        <f t="shared" si="3"/>
        <v>1</v>
      </c>
      <c r="P30" s="137">
        <f t="shared" si="3"/>
        <v>2</v>
      </c>
      <c r="Q30" s="137">
        <f t="shared" si="3"/>
        <v>1</v>
      </c>
      <c r="R30" s="137">
        <f t="shared" si="3"/>
        <v>1</v>
      </c>
      <c r="S30" s="121">
        <f t="shared" si="3"/>
        <v>1</v>
      </c>
      <c r="T30" s="121">
        <f t="shared" si="3"/>
        <v>1</v>
      </c>
      <c r="U30" s="137">
        <f t="shared" si="3"/>
        <v>1</v>
      </c>
      <c r="V30" s="137">
        <f t="shared" si="3"/>
        <v>1</v>
      </c>
      <c r="W30" s="137">
        <f t="shared" si="3"/>
        <v>2</v>
      </c>
      <c r="X30" s="137">
        <f t="shared" si="3"/>
        <v>1</v>
      </c>
      <c r="Y30" s="137">
        <f t="shared" si="4"/>
        <v>1</v>
      </c>
      <c r="Z30" s="121">
        <f t="shared" si="4"/>
        <v>1</v>
      </c>
      <c r="AA30" s="121">
        <f t="shared" si="4"/>
        <v>1</v>
      </c>
      <c r="AB30" s="137">
        <f t="shared" si="4"/>
        <v>1</v>
      </c>
      <c r="AC30" s="137">
        <f t="shared" si="4"/>
        <v>1</v>
      </c>
      <c r="AD30" s="137">
        <f t="shared" si="4"/>
        <v>1</v>
      </c>
      <c r="AE30" s="137">
        <f t="shared" si="4"/>
        <v>1</v>
      </c>
      <c r="AF30" s="137">
        <f t="shared" si="4"/>
        <v>1</v>
      </c>
      <c r="AG30" s="121">
        <f t="shared" si="4"/>
        <v>1</v>
      </c>
      <c r="AH30" s="121">
        <f t="shared" si="4"/>
        <v>1</v>
      </c>
      <c r="AI30" s="137">
        <f t="shared" si="4"/>
        <v>1</v>
      </c>
      <c r="AJ30" s="109"/>
      <c r="AK30" s="109"/>
      <c r="AL30" s="109"/>
      <c r="AM30" s="71"/>
      <c r="AN30" s="71"/>
    </row>
    <row r="31" spans="1:40" ht="15" customHeight="1">
      <c r="A31" s="105"/>
      <c r="B31" s="110" t="s">
        <v>83</v>
      </c>
      <c r="C31" s="110"/>
      <c r="D31" s="107" t="s">
        <v>84</v>
      </c>
      <c r="E31" s="121">
        <f t="shared" si="2"/>
        <v>0</v>
      </c>
      <c r="F31" s="121">
        <f t="shared" si="2"/>
        <v>0</v>
      </c>
      <c r="G31" s="137">
        <f t="shared" si="2"/>
        <v>0</v>
      </c>
      <c r="H31" s="137">
        <f t="shared" si="2"/>
        <v>0</v>
      </c>
      <c r="I31" s="137">
        <f t="shared" si="2"/>
        <v>0</v>
      </c>
      <c r="J31" s="137">
        <f t="shared" si="2"/>
        <v>0</v>
      </c>
      <c r="K31" s="137">
        <f t="shared" si="2"/>
        <v>0</v>
      </c>
      <c r="L31" s="121">
        <f t="shared" si="2"/>
        <v>0</v>
      </c>
      <c r="M31" s="121">
        <f t="shared" si="2"/>
        <v>0</v>
      </c>
      <c r="N31" s="137">
        <f t="shared" si="2"/>
        <v>0</v>
      </c>
      <c r="O31" s="137">
        <f t="shared" si="3"/>
        <v>0</v>
      </c>
      <c r="P31" s="137">
        <f t="shared" si="3"/>
        <v>0</v>
      </c>
      <c r="Q31" s="137">
        <f t="shared" si="3"/>
        <v>0</v>
      </c>
      <c r="R31" s="137">
        <f t="shared" si="3"/>
        <v>0</v>
      </c>
      <c r="S31" s="121">
        <f t="shared" si="3"/>
        <v>0</v>
      </c>
      <c r="T31" s="121">
        <f t="shared" si="3"/>
        <v>0</v>
      </c>
      <c r="U31" s="137">
        <f t="shared" si="3"/>
        <v>0</v>
      </c>
      <c r="V31" s="137">
        <f t="shared" si="3"/>
        <v>0</v>
      </c>
      <c r="W31" s="137">
        <f t="shared" si="3"/>
        <v>0</v>
      </c>
      <c r="X31" s="137">
        <f t="shared" si="3"/>
        <v>0</v>
      </c>
      <c r="Y31" s="137">
        <f t="shared" si="4"/>
        <v>0</v>
      </c>
      <c r="Z31" s="121">
        <f t="shared" si="4"/>
        <v>0</v>
      </c>
      <c r="AA31" s="121">
        <f t="shared" si="4"/>
        <v>0</v>
      </c>
      <c r="AB31" s="137">
        <f t="shared" si="4"/>
        <v>0</v>
      </c>
      <c r="AC31" s="137">
        <f t="shared" si="4"/>
        <v>0</v>
      </c>
      <c r="AD31" s="137">
        <f t="shared" si="4"/>
        <v>0</v>
      </c>
      <c r="AE31" s="137">
        <f t="shared" si="4"/>
        <v>0</v>
      </c>
      <c r="AF31" s="137">
        <f t="shared" si="4"/>
        <v>0</v>
      </c>
      <c r="AG31" s="121">
        <f t="shared" si="4"/>
        <v>0</v>
      </c>
      <c r="AH31" s="121">
        <f t="shared" si="4"/>
        <v>0</v>
      </c>
      <c r="AI31" s="137">
        <f t="shared" si="4"/>
        <v>0</v>
      </c>
      <c r="AJ31" s="109"/>
      <c r="AK31" s="109"/>
      <c r="AL31" s="109"/>
      <c r="AM31" s="71"/>
      <c r="AN31" s="71"/>
    </row>
    <row r="32" spans="1:40" ht="15" customHeight="1">
      <c r="A32" s="105"/>
      <c r="B32" s="106" t="s">
        <v>65</v>
      </c>
      <c r="C32" s="106"/>
      <c r="D32" s="111" t="s">
        <v>76</v>
      </c>
      <c r="E32" s="121">
        <f t="shared" si="2"/>
        <v>6</v>
      </c>
      <c r="F32" s="121">
        <f t="shared" si="2"/>
        <v>7</v>
      </c>
      <c r="G32" s="137">
        <f t="shared" si="2"/>
        <v>3</v>
      </c>
      <c r="H32" s="137">
        <f t="shared" si="2"/>
        <v>2</v>
      </c>
      <c r="I32" s="137">
        <f t="shared" si="2"/>
        <v>3</v>
      </c>
      <c r="J32" s="137">
        <f t="shared" si="2"/>
        <v>3</v>
      </c>
      <c r="K32" s="137">
        <f t="shared" si="2"/>
        <v>2</v>
      </c>
      <c r="L32" s="121">
        <f t="shared" si="2"/>
        <v>6</v>
      </c>
      <c r="M32" s="121">
        <f t="shared" si="2"/>
        <v>7</v>
      </c>
      <c r="N32" s="137">
        <f t="shared" si="2"/>
        <v>5</v>
      </c>
      <c r="O32" s="137">
        <f t="shared" si="3"/>
        <v>3</v>
      </c>
      <c r="P32" s="137">
        <f t="shared" si="3"/>
        <v>2</v>
      </c>
      <c r="Q32" s="137">
        <f t="shared" si="3"/>
        <v>4</v>
      </c>
      <c r="R32" s="137">
        <f t="shared" si="3"/>
        <v>5</v>
      </c>
      <c r="S32" s="121">
        <f t="shared" si="3"/>
        <v>7</v>
      </c>
      <c r="T32" s="121">
        <f t="shared" si="3"/>
        <v>7</v>
      </c>
      <c r="U32" s="137">
        <f t="shared" si="3"/>
        <v>2</v>
      </c>
      <c r="V32" s="137">
        <f t="shared" si="3"/>
        <v>3</v>
      </c>
      <c r="W32" s="137">
        <f t="shared" si="3"/>
        <v>3</v>
      </c>
      <c r="X32" s="137">
        <f t="shared" si="3"/>
        <v>4</v>
      </c>
      <c r="Y32" s="137">
        <f t="shared" si="4"/>
        <v>3</v>
      </c>
      <c r="Z32" s="121">
        <f t="shared" si="4"/>
        <v>6</v>
      </c>
      <c r="AA32" s="121">
        <f t="shared" si="4"/>
        <v>7</v>
      </c>
      <c r="AB32" s="137">
        <f t="shared" si="4"/>
        <v>3</v>
      </c>
      <c r="AC32" s="137">
        <f t="shared" si="4"/>
        <v>3</v>
      </c>
      <c r="AD32" s="137">
        <f t="shared" si="4"/>
        <v>1</v>
      </c>
      <c r="AE32" s="137">
        <f t="shared" si="4"/>
        <v>4</v>
      </c>
      <c r="AF32" s="137">
        <f t="shared" si="4"/>
        <v>4</v>
      </c>
      <c r="AG32" s="121">
        <f t="shared" si="4"/>
        <v>5</v>
      </c>
      <c r="AH32" s="121">
        <f t="shared" si="4"/>
        <v>7</v>
      </c>
      <c r="AI32" s="137">
        <f t="shared" si="4"/>
        <v>5</v>
      </c>
      <c r="AJ32" s="109"/>
      <c r="AK32" s="109"/>
      <c r="AL32" s="109"/>
      <c r="AM32" s="71"/>
      <c r="AN32" s="71"/>
    </row>
    <row r="33" spans="1:40" ht="15" customHeight="1">
      <c r="A33" s="105"/>
      <c r="B33" s="106" t="s">
        <v>64</v>
      </c>
      <c r="C33" s="106"/>
      <c r="D33" s="112" t="s">
        <v>66</v>
      </c>
      <c r="E33" s="121">
        <f t="shared" si="2"/>
        <v>0</v>
      </c>
      <c r="F33" s="121">
        <f t="shared" si="2"/>
        <v>0</v>
      </c>
      <c r="G33" s="137">
        <f t="shared" si="2"/>
        <v>3</v>
      </c>
      <c r="H33" s="137">
        <f t="shared" si="2"/>
        <v>3</v>
      </c>
      <c r="I33" s="137">
        <f t="shared" si="2"/>
        <v>3</v>
      </c>
      <c r="J33" s="137">
        <f t="shared" si="2"/>
        <v>3</v>
      </c>
      <c r="K33" s="137">
        <f t="shared" si="2"/>
        <v>3</v>
      </c>
      <c r="L33" s="121">
        <f t="shared" si="2"/>
        <v>0</v>
      </c>
      <c r="M33" s="121">
        <f t="shared" si="2"/>
        <v>0</v>
      </c>
      <c r="N33" s="137">
        <f t="shared" si="2"/>
        <v>2</v>
      </c>
      <c r="O33" s="137">
        <f t="shared" si="3"/>
        <v>2</v>
      </c>
      <c r="P33" s="137">
        <f t="shared" si="3"/>
        <v>2</v>
      </c>
      <c r="Q33" s="137">
        <f t="shared" si="3"/>
        <v>2</v>
      </c>
      <c r="R33" s="137">
        <f t="shared" si="3"/>
        <v>2</v>
      </c>
      <c r="S33" s="121">
        <f t="shared" si="3"/>
        <v>0</v>
      </c>
      <c r="T33" s="121">
        <f t="shared" si="3"/>
        <v>0</v>
      </c>
      <c r="U33" s="137">
        <f t="shared" si="3"/>
        <v>3</v>
      </c>
      <c r="V33" s="137">
        <f t="shared" si="3"/>
        <v>2</v>
      </c>
      <c r="W33" s="137">
        <f t="shared" si="3"/>
        <v>2</v>
      </c>
      <c r="X33" s="137">
        <f t="shared" si="3"/>
        <v>2</v>
      </c>
      <c r="Y33" s="137">
        <f t="shared" si="4"/>
        <v>2</v>
      </c>
      <c r="Z33" s="121">
        <f t="shared" si="4"/>
        <v>0</v>
      </c>
      <c r="AA33" s="121">
        <f t="shared" si="4"/>
        <v>0</v>
      </c>
      <c r="AB33" s="137">
        <f t="shared" si="4"/>
        <v>3</v>
      </c>
      <c r="AC33" s="137">
        <f t="shared" si="4"/>
        <v>3</v>
      </c>
      <c r="AD33" s="137">
        <f t="shared" si="4"/>
        <v>2</v>
      </c>
      <c r="AE33" s="137">
        <f t="shared" si="4"/>
        <v>2</v>
      </c>
      <c r="AF33" s="137">
        <f t="shared" si="4"/>
        <v>2</v>
      </c>
      <c r="AG33" s="121">
        <f t="shared" si="4"/>
        <v>1</v>
      </c>
      <c r="AH33" s="121">
        <f t="shared" si="4"/>
        <v>0</v>
      </c>
      <c r="AI33" s="137">
        <f t="shared" si="4"/>
        <v>1</v>
      </c>
      <c r="AJ33" s="71"/>
      <c r="AK33" s="71"/>
      <c r="AL33" s="71"/>
      <c r="AM33" s="71"/>
      <c r="AN33" s="71"/>
    </row>
    <row r="34" spans="1:40" ht="15" customHeight="1">
      <c r="A34" s="71"/>
      <c r="B34" s="106" t="s">
        <v>29</v>
      </c>
      <c r="C34" s="106"/>
      <c r="D34" s="113" t="s">
        <v>77</v>
      </c>
      <c r="E34" s="121">
        <f t="shared" si="2"/>
        <v>0</v>
      </c>
      <c r="F34" s="121">
        <f t="shared" si="2"/>
        <v>0</v>
      </c>
      <c r="G34" s="137">
        <f t="shared" si="2"/>
        <v>0</v>
      </c>
      <c r="H34" s="137">
        <f t="shared" si="2"/>
        <v>0</v>
      </c>
      <c r="I34" s="137">
        <f t="shared" si="2"/>
        <v>0</v>
      </c>
      <c r="J34" s="137">
        <f t="shared" si="2"/>
        <v>0</v>
      </c>
      <c r="K34" s="137">
        <f t="shared" si="2"/>
        <v>0</v>
      </c>
      <c r="L34" s="121">
        <f t="shared" si="2"/>
        <v>0</v>
      </c>
      <c r="M34" s="121">
        <f t="shared" si="2"/>
        <v>0</v>
      </c>
      <c r="N34" s="137">
        <f t="shared" si="2"/>
        <v>0</v>
      </c>
      <c r="O34" s="137">
        <f t="shared" si="3"/>
        <v>0</v>
      </c>
      <c r="P34" s="137">
        <f t="shared" si="3"/>
        <v>0</v>
      </c>
      <c r="Q34" s="137">
        <f t="shared" si="3"/>
        <v>0</v>
      </c>
      <c r="R34" s="137">
        <f t="shared" si="3"/>
        <v>0</v>
      </c>
      <c r="S34" s="121">
        <f t="shared" si="3"/>
        <v>0</v>
      </c>
      <c r="T34" s="121">
        <f t="shared" si="3"/>
        <v>0</v>
      </c>
      <c r="U34" s="137">
        <f t="shared" si="3"/>
        <v>0</v>
      </c>
      <c r="V34" s="137">
        <f t="shared" si="3"/>
        <v>0</v>
      </c>
      <c r="W34" s="137">
        <f t="shared" si="3"/>
        <v>0</v>
      </c>
      <c r="X34" s="137">
        <f t="shared" si="3"/>
        <v>0</v>
      </c>
      <c r="Y34" s="137">
        <f t="shared" si="4"/>
        <v>0</v>
      </c>
      <c r="Z34" s="121">
        <f t="shared" si="4"/>
        <v>0</v>
      </c>
      <c r="AA34" s="121">
        <f t="shared" si="4"/>
        <v>0</v>
      </c>
      <c r="AB34" s="137">
        <f t="shared" si="4"/>
        <v>0</v>
      </c>
      <c r="AC34" s="137">
        <f t="shared" si="4"/>
        <v>0</v>
      </c>
      <c r="AD34" s="137">
        <f t="shared" si="4"/>
        <v>0</v>
      </c>
      <c r="AE34" s="137">
        <f t="shared" si="4"/>
        <v>0</v>
      </c>
      <c r="AF34" s="137">
        <f t="shared" si="4"/>
        <v>0</v>
      </c>
      <c r="AG34" s="121">
        <f t="shared" si="4"/>
        <v>0</v>
      </c>
      <c r="AH34" s="121">
        <f t="shared" si="4"/>
        <v>0</v>
      </c>
      <c r="AI34" s="137">
        <f t="shared" si="4"/>
        <v>0</v>
      </c>
      <c r="AJ34" s="71"/>
      <c r="AK34" s="71"/>
      <c r="AL34" s="71"/>
      <c r="AM34" s="71"/>
      <c r="AN34" s="71"/>
    </row>
    <row r="35" spans="1:40" ht="15" customHeight="1">
      <c r="A35" s="71"/>
      <c r="B35" s="392" t="s">
        <v>78</v>
      </c>
      <c r="C35" s="393"/>
      <c r="D35" s="393"/>
      <c r="E35" s="138">
        <f>E32+E33</f>
        <v>6</v>
      </c>
      <c r="F35" s="138">
        <f t="shared" ref="F35:AI35" si="5">F32+F33</f>
        <v>7</v>
      </c>
      <c r="G35" s="138">
        <f t="shared" si="5"/>
        <v>6</v>
      </c>
      <c r="H35" s="138">
        <f t="shared" si="5"/>
        <v>5</v>
      </c>
      <c r="I35" s="138">
        <f t="shared" si="5"/>
        <v>6</v>
      </c>
      <c r="J35" s="138">
        <f t="shared" si="5"/>
        <v>6</v>
      </c>
      <c r="K35" s="138">
        <f t="shared" si="5"/>
        <v>5</v>
      </c>
      <c r="L35" s="138">
        <f t="shared" si="5"/>
        <v>6</v>
      </c>
      <c r="M35" s="138">
        <f t="shared" si="5"/>
        <v>7</v>
      </c>
      <c r="N35" s="138">
        <f t="shared" si="5"/>
        <v>7</v>
      </c>
      <c r="O35" s="138">
        <f t="shared" si="5"/>
        <v>5</v>
      </c>
      <c r="P35" s="138">
        <f t="shared" si="5"/>
        <v>4</v>
      </c>
      <c r="Q35" s="138">
        <f t="shared" si="5"/>
        <v>6</v>
      </c>
      <c r="R35" s="138">
        <f t="shared" si="5"/>
        <v>7</v>
      </c>
      <c r="S35" s="138">
        <f t="shared" si="5"/>
        <v>7</v>
      </c>
      <c r="T35" s="138">
        <f t="shared" si="5"/>
        <v>7</v>
      </c>
      <c r="U35" s="138">
        <f t="shared" si="5"/>
        <v>5</v>
      </c>
      <c r="V35" s="138">
        <f t="shared" si="5"/>
        <v>5</v>
      </c>
      <c r="W35" s="138">
        <f t="shared" si="5"/>
        <v>5</v>
      </c>
      <c r="X35" s="138">
        <f t="shared" si="5"/>
        <v>6</v>
      </c>
      <c r="Y35" s="138">
        <f t="shared" si="5"/>
        <v>5</v>
      </c>
      <c r="Z35" s="138">
        <f t="shared" si="5"/>
        <v>6</v>
      </c>
      <c r="AA35" s="138">
        <f t="shared" si="5"/>
        <v>7</v>
      </c>
      <c r="AB35" s="138">
        <f t="shared" si="5"/>
        <v>6</v>
      </c>
      <c r="AC35" s="138">
        <f t="shared" si="5"/>
        <v>6</v>
      </c>
      <c r="AD35" s="138">
        <f t="shared" si="5"/>
        <v>3</v>
      </c>
      <c r="AE35" s="138">
        <f t="shared" si="5"/>
        <v>6</v>
      </c>
      <c r="AF35" s="138">
        <f t="shared" si="5"/>
        <v>6</v>
      </c>
      <c r="AG35" s="138">
        <f t="shared" si="5"/>
        <v>6</v>
      </c>
      <c r="AH35" s="138">
        <f t="shared" si="5"/>
        <v>7</v>
      </c>
      <c r="AI35" s="138">
        <f t="shared" si="5"/>
        <v>6</v>
      </c>
      <c r="AJ35" s="71"/>
      <c r="AK35" s="71"/>
      <c r="AL35" s="71"/>
      <c r="AM35" s="71"/>
      <c r="AN35" s="71"/>
    </row>
    <row r="36" spans="1:40" ht="15" customHeight="1">
      <c r="A36" s="71"/>
      <c r="B36" s="394" t="s">
        <v>79</v>
      </c>
      <c r="C36" s="395"/>
      <c r="D36" s="395"/>
      <c r="E36" s="126">
        <f>E26+E28+E29+E30</f>
        <v>5</v>
      </c>
      <c r="F36" s="126">
        <f t="shared" ref="F36:AI36" si="6">F26+F28+F29+F30</f>
        <v>4</v>
      </c>
      <c r="G36" s="126">
        <f t="shared" si="6"/>
        <v>5</v>
      </c>
      <c r="H36" s="126">
        <f t="shared" si="6"/>
        <v>6</v>
      </c>
      <c r="I36" s="126">
        <f t="shared" si="6"/>
        <v>5</v>
      </c>
      <c r="J36" s="126">
        <f t="shared" si="6"/>
        <v>5</v>
      </c>
      <c r="K36" s="126">
        <f t="shared" si="6"/>
        <v>6</v>
      </c>
      <c r="L36" s="126">
        <f t="shared" si="6"/>
        <v>5</v>
      </c>
      <c r="M36" s="126">
        <f t="shared" si="6"/>
        <v>4</v>
      </c>
      <c r="N36" s="126">
        <f t="shared" si="6"/>
        <v>4</v>
      </c>
      <c r="O36" s="126">
        <f t="shared" si="6"/>
        <v>6</v>
      </c>
      <c r="P36" s="126">
        <f t="shared" si="6"/>
        <v>7</v>
      </c>
      <c r="Q36" s="126">
        <f t="shared" si="6"/>
        <v>5</v>
      </c>
      <c r="R36" s="126">
        <f t="shared" si="6"/>
        <v>4</v>
      </c>
      <c r="S36" s="126">
        <f t="shared" si="6"/>
        <v>4</v>
      </c>
      <c r="T36" s="126">
        <f t="shared" si="6"/>
        <v>4</v>
      </c>
      <c r="U36" s="126">
        <f t="shared" si="6"/>
        <v>6</v>
      </c>
      <c r="V36" s="126">
        <f t="shared" si="6"/>
        <v>6</v>
      </c>
      <c r="W36" s="126">
        <f t="shared" si="6"/>
        <v>6</v>
      </c>
      <c r="X36" s="126">
        <f t="shared" si="6"/>
        <v>3</v>
      </c>
      <c r="Y36" s="126">
        <f t="shared" si="6"/>
        <v>6</v>
      </c>
      <c r="Z36" s="126">
        <f t="shared" si="6"/>
        <v>4</v>
      </c>
      <c r="AA36" s="126">
        <f t="shared" si="6"/>
        <v>4</v>
      </c>
      <c r="AB36" s="126">
        <f t="shared" si="6"/>
        <v>5</v>
      </c>
      <c r="AC36" s="126">
        <f t="shared" si="6"/>
        <v>5</v>
      </c>
      <c r="AD36" s="126">
        <f t="shared" si="6"/>
        <v>7</v>
      </c>
      <c r="AE36" s="126">
        <f t="shared" si="6"/>
        <v>5</v>
      </c>
      <c r="AF36" s="126">
        <f t="shared" si="6"/>
        <v>5</v>
      </c>
      <c r="AG36" s="126">
        <f t="shared" si="6"/>
        <v>5</v>
      </c>
      <c r="AH36" s="126">
        <f t="shared" si="6"/>
        <v>4</v>
      </c>
      <c r="AI36" s="126">
        <f t="shared" si="6"/>
        <v>5</v>
      </c>
      <c r="AJ36" s="71"/>
      <c r="AK36" s="71"/>
      <c r="AL36" s="71"/>
      <c r="AM36" s="71"/>
      <c r="AN36" s="71"/>
    </row>
    <row r="37" spans="1:40" ht="24.75" thickBot="1">
      <c r="A37" s="71"/>
      <c r="B37" s="396" t="s">
        <v>67</v>
      </c>
      <c r="C37" s="396"/>
      <c r="D37" s="397"/>
      <c r="E37" s="397"/>
      <c r="F37" s="397"/>
      <c r="G37" s="397"/>
      <c r="H37" s="397"/>
      <c r="I37" s="397"/>
      <c r="J37" s="397"/>
      <c r="K37" s="398"/>
      <c r="L37" s="399"/>
      <c r="M37" s="400"/>
      <c r="N37" s="400"/>
      <c r="O37" s="400"/>
      <c r="P37" s="400"/>
      <c r="Q37" s="40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</row>
    <row r="38" spans="1:40" ht="13.5" thickTop="1"/>
    <row r="39" spans="1:40" ht="13.5" thickBot="1">
      <c r="D39" t="s">
        <v>87</v>
      </c>
    </row>
    <row r="40" spans="1:40">
      <c r="D40" s="128" t="s">
        <v>86</v>
      </c>
      <c r="E40" s="391" t="s">
        <v>88</v>
      </c>
      <c r="F40" s="391"/>
      <c r="G40" s="391"/>
      <c r="H40" s="391"/>
      <c r="I40" s="391" t="s">
        <v>89</v>
      </c>
      <c r="J40" s="391"/>
      <c r="K40" s="391"/>
      <c r="L40" s="391"/>
      <c r="M40" s="391" t="s">
        <v>90</v>
      </c>
      <c r="N40" s="391"/>
      <c r="O40" s="391"/>
      <c r="P40" s="391"/>
    </row>
    <row r="41" spans="1:40">
      <c r="D41" s="129" t="s">
        <v>2</v>
      </c>
      <c r="E41" s="391"/>
      <c r="F41" s="391"/>
      <c r="G41" s="391"/>
      <c r="H41" s="391"/>
      <c r="I41" s="391"/>
      <c r="J41" s="391"/>
      <c r="K41" s="391"/>
      <c r="L41" s="391"/>
      <c r="M41" s="391"/>
      <c r="N41" s="391"/>
      <c r="O41" s="391"/>
      <c r="P41" s="391"/>
    </row>
    <row r="42" spans="1:40">
      <c r="D42" s="129" t="s">
        <v>81</v>
      </c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1"/>
      <c r="P42" s="391"/>
    </row>
    <row r="43" spans="1:40">
      <c r="D43" s="129" t="s">
        <v>3</v>
      </c>
      <c r="E43" s="391"/>
      <c r="F43" s="391"/>
      <c r="G43" s="391"/>
      <c r="H43" s="391"/>
      <c r="I43" s="391"/>
      <c r="J43" s="391"/>
      <c r="K43" s="391"/>
      <c r="L43" s="391"/>
      <c r="M43" s="391"/>
      <c r="N43" s="391"/>
      <c r="O43" s="391"/>
      <c r="P43" s="391"/>
    </row>
    <row r="44" spans="1:40">
      <c r="D44" s="129" t="s">
        <v>68</v>
      </c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</row>
    <row r="45" spans="1:40">
      <c r="D45" s="129" t="s">
        <v>69</v>
      </c>
      <c r="E45" s="391"/>
      <c r="F45" s="391"/>
      <c r="G45" s="391"/>
      <c r="H45" s="391"/>
      <c r="I45" s="391"/>
      <c r="J45" s="391"/>
      <c r="K45" s="391"/>
      <c r="L45" s="391"/>
      <c r="M45" s="391"/>
      <c r="N45" s="391"/>
      <c r="O45" s="391"/>
      <c r="P45" s="391"/>
    </row>
    <row r="46" spans="1:40">
      <c r="D46" s="129" t="s">
        <v>83</v>
      </c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1"/>
      <c r="P46" s="391"/>
    </row>
    <row r="47" spans="1:40" ht="13.5" thickBot="1">
      <c r="D47" s="130" t="s">
        <v>29</v>
      </c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1"/>
      <c r="P47" s="391"/>
    </row>
  </sheetData>
  <customSheetViews>
    <customSheetView guid="{44000AF6-2F70-438F-A228-738D1ACAC596}" scale="84" showPageBreaks="1" zeroValues="0" printArea="1" view="pageBreakPreview" topLeftCell="B1">
      <selection activeCell="AL11" sqref="AL11"/>
      <pageMargins left="0" right="1.07" top="0.59055118110236227" bottom="0" header="0.31496062992125984" footer="0.27559055118110237"/>
      <printOptions horizontalCentered="1"/>
      <pageSetup paperSize="9" scale="56" orientation="landscape" r:id="rId1"/>
      <headerFooter alignWithMargins="0"/>
    </customSheetView>
    <customSheetView guid="{07E4F119-D40A-4771-B80D-03929F6F2FDC}" scale="84" showPageBreaks="1" zeroValues="0" printArea="1" view="pageBreakPreview" topLeftCell="B1">
      <selection activeCell="AL11" sqref="AL11"/>
      <pageMargins left="0" right="1.07" top="0.59055118110236227" bottom="0" header="0.31496062992125984" footer="0.27559055118110237"/>
      <printOptions horizontalCentered="1"/>
      <pageSetup paperSize="9" scale="56" orientation="landscape" r:id="rId2"/>
      <headerFooter alignWithMargins="0"/>
    </customSheetView>
    <customSheetView guid="{19310C07-343B-4DAF-92D5-946EAA33A2FB}" scale="84" showPageBreaks="1" zeroValues="0" view="pageBreakPreview" topLeftCell="B1">
      <selection activeCell="X15" sqref="X15"/>
      <pageMargins left="0" right="1.07" top="0.59055118110236227" bottom="0" header="0.31496062992125984" footer="0.27559055118110237"/>
      <printOptions horizontalCentered="1"/>
      <pageSetup paperSize="9" scale="56" orientation="landscape" r:id="rId3"/>
      <headerFooter alignWithMargins="0"/>
    </customSheetView>
  </customSheetViews>
  <mergeCells count="48">
    <mergeCell ref="E47:H47"/>
    <mergeCell ref="I47:L47"/>
    <mergeCell ref="M47:P47"/>
    <mergeCell ref="E45:H45"/>
    <mergeCell ref="I45:L45"/>
    <mergeCell ref="M45:P45"/>
    <mergeCell ref="E46:H46"/>
    <mergeCell ref="I46:L46"/>
    <mergeCell ref="M46:P46"/>
    <mergeCell ref="E43:H43"/>
    <mergeCell ref="I43:L43"/>
    <mergeCell ref="M43:P43"/>
    <mergeCell ref="M44:P44"/>
    <mergeCell ref="E44:H44"/>
    <mergeCell ref="I44:L44"/>
    <mergeCell ref="E42:H42"/>
    <mergeCell ref="I42:L42"/>
    <mergeCell ref="M42:P42"/>
    <mergeCell ref="D4:D6"/>
    <mergeCell ref="E41:H41"/>
    <mergeCell ref="I41:L41"/>
    <mergeCell ref="B37:K37"/>
    <mergeCell ref="L37:Q37"/>
    <mergeCell ref="E40:H40"/>
    <mergeCell ref="I40:L40"/>
    <mergeCell ref="M41:P41"/>
    <mergeCell ref="M40:P40"/>
    <mergeCell ref="A9:A10"/>
    <mergeCell ref="B9:B10"/>
    <mergeCell ref="C9:C10"/>
    <mergeCell ref="D9:D10"/>
    <mergeCell ref="B36:D36"/>
    <mergeCell ref="B35:D35"/>
    <mergeCell ref="AH1:AM1"/>
    <mergeCell ref="AH2:AM2"/>
    <mergeCell ref="AH3:AM3"/>
    <mergeCell ref="E9:AI9"/>
    <mergeCell ref="AJ9:AK9"/>
    <mergeCell ref="AH4:AM4"/>
    <mergeCell ref="AH7:AM7"/>
    <mergeCell ref="AI5:AM5"/>
    <mergeCell ref="AM9:AN9"/>
    <mergeCell ref="E4:AB6"/>
    <mergeCell ref="AE23:AH23"/>
    <mergeCell ref="AE22:AH22"/>
    <mergeCell ref="E23:K23"/>
    <mergeCell ref="O23:S23"/>
    <mergeCell ref="E22:K22"/>
  </mergeCells>
  <phoneticPr fontId="3" type="noConversion"/>
  <conditionalFormatting sqref="L23:N23 AH23:AJ23 AB23:AD23 AF23 E24:T24 T23 L22:T22 U22:U24 V24:AI24 V22:AJ22 AE11:AF11 AI11 H16:N16 T16:U16 E16:E17 G18:I18 H17:I17 AE14 R14:S14 V14:V15 V17 AC15 AB13:AF13 AI13:AI14 H12:L12 L17:P17 L18:T18 E20:AI20 E14:O15 N12:X12 E13:Y13 AH14:AI16 AE15:AG15">
    <cfRule type="cellIs" dxfId="2857" priority="269" stopIfTrue="1" operator="equal">
      <formula>"в"</formula>
    </cfRule>
    <cfRule type="cellIs" dxfId="2856" priority="270" stopIfTrue="1" operator="equal">
      <formula>"от"</formula>
    </cfRule>
  </conditionalFormatting>
  <conditionalFormatting sqref="AL22:AL24">
    <cfRule type="cellIs" dxfId="2855" priority="271" stopIfTrue="1" operator="greaterThan">
      <formula>0</formula>
    </cfRule>
    <cfRule type="cellIs" dxfId="2854" priority="272" stopIfTrue="1" operator="lessThanOrEqual">
      <formula>0</formula>
    </cfRule>
  </conditionalFormatting>
  <conditionalFormatting sqref="E19">
    <cfRule type="cellIs" dxfId="2853" priority="267" stopIfTrue="1" operator="equal">
      <formula>"в"</formula>
    </cfRule>
    <cfRule type="cellIs" dxfId="2852" priority="268" stopIfTrue="1" operator="equal">
      <formula>"от"</formula>
    </cfRule>
  </conditionalFormatting>
  <conditionalFormatting sqref="F19">
    <cfRule type="cellIs" dxfId="2851" priority="265" stopIfTrue="1" operator="equal">
      <formula>"в"</formula>
    </cfRule>
    <cfRule type="cellIs" dxfId="2850" priority="266" stopIfTrue="1" operator="equal">
      <formula>"от"</formula>
    </cfRule>
  </conditionalFormatting>
  <conditionalFormatting sqref="I19">
    <cfRule type="cellIs" dxfId="2849" priority="263" stopIfTrue="1" operator="equal">
      <formula>"в"</formula>
    </cfRule>
    <cfRule type="cellIs" dxfId="2848" priority="264" stopIfTrue="1" operator="equal">
      <formula>"от"</formula>
    </cfRule>
  </conditionalFormatting>
  <conditionalFormatting sqref="N19">
    <cfRule type="cellIs" dxfId="2847" priority="257" stopIfTrue="1" operator="equal">
      <formula>"в"</formula>
    </cfRule>
    <cfRule type="cellIs" dxfId="2846" priority="258" stopIfTrue="1" operator="equal">
      <formula>"от"</formula>
    </cfRule>
  </conditionalFormatting>
  <conditionalFormatting sqref="M19">
    <cfRule type="cellIs" dxfId="2845" priority="259" stopIfTrue="1" operator="equal">
      <formula>"в"</formula>
    </cfRule>
    <cfRule type="cellIs" dxfId="2844" priority="260" stopIfTrue="1" operator="equal">
      <formula>"от"</formula>
    </cfRule>
  </conditionalFormatting>
  <conditionalFormatting sqref="Q19">
    <cfRule type="cellIs" dxfId="2843" priority="255" stopIfTrue="1" operator="equal">
      <formula>"в"</formula>
    </cfRule>
    <cfRule type="cellIs" dxfId="2842" priority="256" stopIfTrue="1" operator="equal">
      <formula>"от"</formula>
    </cfRule>
  </conditionalFormatting>
  <conditionalFormatting sqref="R19">
    <cfRule type="cellIs" dxfId="2841" priority="253" stopIfTrue="1" operator="equal">
      <formula>"в"</formula>
    </cfRule>
    <cfRule type="cellIs" dxfId="2840" priority="254" stopIfTrue="1" operator="equal">
      <formula>"от"</formula>
    </cfRule>
  </conditionalFormatting>
  <conditionalFormatting sqref="AG19">
    <cfRule type="cellIs" dxfId="2839" priority="239" stopIfTrue="1" operator="equal">
      <formula>"в"</formula>
    </cfRule>
    <cfRule type="cellIs" dxfId="2838" priority="240" stopIfTrue="1" operator="equal">
      <formula>"от"</formula>
    </cfRule>
  </conditionalFormatting>
  <conditionalFormatting sqref="U19:Y19">
    <cfRule type="cellIs" dxfId="2837" priority="235" stopIfTrue="1" operator="equal">
      <formula>"в"</formula>
    </cfRule>
    <cfRule type="cellIs" dxfId="2836" priority="236" stopIfTrue="1" operator="equal">
      <formula>"от"</formula>
    </cfRule>
  </conditionalFormatting>
  <conditionalFormatting sqref="AH19:AI19">
    <cfRule type="cellIs" dxfId="2835" priority="231" stopIfTrue="1" operator="equal">
      <formula>"в"</formula>
    </cfRule>
    <cfRule type="cellIs" dxfId="2834" priority="232" stopIfTrue="1" operator="equal">
      <formula>"от"</formula>
    </cfRule>
  </conditionalFormatting>
  <conditionalFormatting sqref="Z19">
    <cfRule type="cellIs" dxfId="2833" priority="229" stopIfTrue="1" operator="equal">
      <formula>"в"</formula>
    </cfRule>
    <cfRule type="cellIs" dxfId="2832" priority="230" stopIfTrue="1" operator="equal">
      <formula>"от"</formula>
    </cfRule>
  </conditionalFormatting>
  <conditionalFormatting sqref="AA19">
    <cfRule type="cellIs" dxfId="2831" priority="227" stopIfTrue="1" operator="equal">
      <formula>"в"</formula>
    </cfRule>
    <cfRule type="cellIs" dxfId="2830" priority="228" stopIfTrue="1" operator="equal">
      <formula>"от"</formula>
    </cfRule>
  </conditionalFormatting>
  <conditionalFormatting sqref="S19">
    <cfRule type="cellIs" dxfId="2829" priority="225" stopIfTrue="1" operator="equal">
      <formula>"в"</formula>
    </cfRule>
    <cfRule type="cellIs" dxfId="2828" priority="226" stopIfTrue="1" operator="equal">
      <formula>"от"</formula>
    </cfRule>
  </conditionalFormatting>
  <conditionalFormatting sqref="T19">
    <cfRule type="cellIs" dxfId="2827" priority="223" stopIfTrue="1" operator="equal">
      <formula>"в"</formula>
    </cfRule>
    <cfRule type="cellIs" dxfId="2826" priority="224" stopIfTrue="1" operator="equal">
      <formula>"от"</formula>
    </cfRule>
  </conditionalFormatting>
  <conditionalFormatting sqref="AB19:AF19">
    <cfRule type="cellIs" dxfId="2825" priority="221" stopIfTrue="1" operator="equal">
      <formula>"в"</formula>
    </cfRule>
    <cfRule type="cellIs" dxfId="2824" priority="222" stopIfTrue="1" operator="equal">
      <formula>"от"</formula>
    </cfRule>
  </conditionalFormatting>
  <conditionalFormatting sqref="E21:AH21">
    <cfRule type="cellIs" dxfId="2823" priority="217" stopIfTrue="1" operator="equal">
      <formula>"в"</formula>
    </cfRule>
    <cfRule type="cellIs" dxfId="2822" priority="218" stopIfTrue="1" operator="equal">
      <formula>"от"</formula>
    </cfRule>
  </conditionalFormatting>
  <conditionalFormatting sqref="AI21">
    <cfRule type="cellIs" dxfId="2821" priority="215" stopIfTrue="1" operator="equal">
      <formula>"в"</formula>
    </cfRule>
    <cfRule type="cellIs" dxfId="2820" priority="216" stopIfTrue="1" operator="equal">
      <formula>"от"</formula>
    </cfRule>
  </conditionalFormatting>
  <conditionalFormatting sqref="G19:H19">
    <cfRule type="cellIs" dxfId="2819" priority="213" stopIfTrue="1" operator="equal">
      <formula>"в"</formula>
    </cfRule>
    <cfRule type="cellIs" dxfId="2818" priority="214" stopIfTrue="1" operator="equal">
      <formula>"от"</formula>
    </cfRule>
  </conditionalFormatting>
  <conditionalFormatting sqref="K19:L19">
    <cfRule type="cellIs" dxfId="2817" priority="211" stopIfTrue="1" operator="equal">
      <formula>"в"</formula>
    </cfRule>
    <cfRule type="cellIs" dxfId="2816" priority="212" stopIfTrue="1" operator="equal">
      <formula>"от"</formula>
    </cfRule>
  </conditionalFormatting>
  <conditionalFormatting sqref="O19:P19">
    <cfRule type="cellIs" dxfId="2815" priority="209" stopIfTrue="1" operator="equal">
      <formula>"в"</formula>
    </cfRule>
    <cfRule type="cellIs" dxfId="2814" priority="210" stopIfTrue="1" operator="equal">
      <formula>"от"</formula>
    </cfRule>
  </conditionalFormatting>
  <conditionalFormatting sqref="F16:G16 F17">
    <cfRule type="cellIs" dxfId="2813" priority="207" stopIfTrue="1" operator="equal">
      <formula>"в"</formula>
    </cfRule>
    <cfRule type="cellIs" dxfId="2812" priority="208" stopIfTrue="1" operator="equal">
      <formula>"от"</formula>
    </cfRule>
  </conditionalFormatting>
  <conditionalFormatting sqref="AA16:AB16">
    <cfRule type="cellIs" dxfId="2811" priority="205" stopIfTrue="1" operator="equal">
      <formula>"в"</formula>
    </cfRule>
    <cfRule type="cellIs" dxfId="2810" priority="206" stopIfTrue="1" operator="equal">
      <formula>"от"</formula>
    </cfRule>
  </conditionalFormatting>
  <conditionalFormatting sqref="AB11">
    <cfRule type="cellIs" dxfId="2809" priority="195" stopIfTrue="1" operator="equal">
      <formula>"в"</formula>
    </cfRule>
    <cfRule type="cellIs" dxfId="2808" priority="196" stopIfTrue="1" operator="equal">
      <formula>"от"</formula>
    </cfRule>
  </conditionalFormatting>
  <conditionalFormatting sqref="L11:AA11 M12 Y12:AA12 Z13:AA13">
    <cfRule type="cellIs" dxfId="2807" priority="199" stopIfTrue="1" operator="equal">
      <formula>"в"</formula>
    </cfRule>
    <cfRule type="cellIs" dxfId="2806" priority="200" stopIfTrue="1" operator="equal">
      <formula>"от"</formula>
    </cfRule>
  </conditionalFormatting>
  <conditionalFormatting sqref="K11">
    <cfRule type="cellIs" dxfId="2805" priority="197" stopIfTrue="1" operator="equal">
      <formula>"в"</formula>
    </cfRule>
    <cfRule type="cellIs" dxfId="2804" priority="198" stopIfTrue="1" operator="equal">
      <formula>"от"</formula>
    </cfRule>
  </conditionalFormatting>
  <conditionalFormatting sqref="AC11">
    <cfRule type="cellIs" dxfId="2803" priority="193" stopIfTrue="1" operator="equal">
      <formula>"в"</formula>
    </cfRule>
    <cfRule type="cellIs" dxfId="2802" priority="194" stopIfTrue="1" operator="equal">
      <formula>"от"</formula>
    </cfRule>
  </conditionalFormatting>
  <conditionalFormatting sqref="E11:F12 G12">
    <cfRule type="cellIs" dxfId="2801" priority="191" stopIfTrue="1" operator="equal">
      <formula>"в"</formula>
    </cfRule>
    <cfRule type="cellIs" dxfId="2800" priority="192" stopIfTrue="1" operator="equal">
      <formula>"от"</formula>
    </cfRule>
  </conditionalFormatting>
  <conditionalFormatting sqref="AG11:AH13">
    <cfRule type="cellIs" dxfId="2799" priority="189" stopIfTrue="1" operator="equal">
      <formula>"в"</formula>
    </cfRule>
    <cfRule type="cellIs" dxfId="2798" priority="190" stopIfTrue="1" operator="equal">
      <formula>"от"</formula>
    </cfRule>
  </conditionalFormatting>
  <conditionalFormatting sqref="AI12">
    <cfRule type="cellIs" dxfId="2797" priority="183" stopIfTrue="1" operator="equal">
      <formula>"в"</formula>
    </cfRule>
    <cfRule type="cellIs" dxfId="2796" priority="184" stopIfTrue="1" operator="equal">
      <formula>"от"</formula>
    </cfRule>
  </conditionalFormatting>
  <conditionalFormatting sqref="AB12 AD12 AF12">
    <cfRule type="cellIs" dxfId="2795" priority="187" stopIfTrue="1" operator="equal">
      <formula>"в"</formula>
    </cfRule>
    <cfRule type="cellIs" dxfId="2794" priority="188" stopIfTrue="1" operator="equal">
      <formula>"от"</formula>
    </cfRule>
  </conditionalFormatting>
  <conditionalFormatting sqref="AC12 AE12">
    <cfRule type="cellIs" dxfId="2793" priority="185" stopIfTrue="1" operator="equal">
      <formula>"в"</formula>
    </cfRule>
    <cfRule type="cellIs" dxfId="2792" priority="186" stopIfTrue="1" operator="equal">
      <formula>"от"</formula>
    </cfRule>
  </conditionalFormatting>
  <conditionalFormatting sqref="O16:S16">
    <cfRule type="cellIs" dxfId="2791" priority="181" stopIfTrue="1" operator="equal">
      <formula>"в"</formula>
    </cfRule>
    <cfRule type="cellIs" dxfId="2790" priority="182" stopIfTrue="1" operator="equal">
      <formula>"от"</formula>
    </cfRule>
  </conditionalFormatting>
  <conditionalFormatting sqref="V16:Z16">
    <cfRule type="cellIs" dxfId="2789" priority="179" stopIfTrue="1" operator="equal">
      <formula>"в"</formula>
    </cfRule>
    <cfRule type="cellIs" dxfId="2788" priority="180" stopIfTrue="1" operator="equal">
      <formula>"от"</formula>
    </cfRule>
  </conditionalFormatting>
  <conditionalFormatting sqref="AC16:AG16">
    <cfRule type="cellIs" dxfId="2787" priority="177" stopIfTrue="1" operator="equal">
      <formula>"в"</formula>
    </cfRule>
    <cfRule type="cellIs" dxfId="2786" priority="178" stopIfTrue="1" operator="equal">
      <formula>"от"</formula>
    </cfRule>
  </conditionalFormatting>
  <conditionalFormatting sqref="Q15 S15:U15">
    <cfRule type="cellIs" dxfId="2785" priority="175" stopIfTrue="1" operator="equal">
      <formula>"в"</formula>
    </cfRule>
    <cfRule type="cellIs" dxfId="2784" priority="176" stopIfTrue="1" operator="equal">
      <formula>"от"</formula>
    </cfRule>
  </conditionalFormatting>
  <conditionalFormatting sqref="W15 AA15">
    <cfRule type="cellIs" dxfId="2783" priority="173" stopIfTrue="1" operator="equal">
      <formula>"в"</formula>
    </cfRule>
    <cfRule type="cellIs" dxfId="2782" priority="174" stopIfTrue="1" operator="equal">
      <formula>"от"</formula>
    </cfRule>
  </conditionalFormatting>
  <conditionalFormatting sqref="E18">
    <cfRule type="cellIs" dxfId="2781" priority="171" stopIfTrue="1" operator="equal">
      <formula>"в"</formula>
    </cfRule>
    <cfRule type="cellIs" dxfId="2780" priority="172" stopIfTrue="1" operator="equal">
      <formula>"от"</formula>
    </cfRule>
  </conditionalFormatting>
  <conditionalFormatting sqref="R15">
    <cfRule type="cellIs" dxfId="2779" priority="167" stopIfTrue="1" operator="equal">
      <formula>"в"</formula>
    </cfRule>
    <cfRule type="cellIs" dxfId="2778" priority="168" stopIfTrue="1" operator="equal">
      <formula>"от"</formula>
    </cfRule>
  </conditionalFormatting>
  <conditionalFormatting sqref="Z15">
    <cfRule type="cellIs" dxfId="2777" priority="165" stopIfTrue="1" operator="equal">
      <formula>"в"</formula>
    </cfRule>
    <cfRule type="cellIs" dxfId="2776" priority="166" stopIfTrue="1" operator="equal">
      <formula>"от"</formula>
    </cfRule>
  </conditionalFormatting>
  <conditionalFormatting sqref="AC17">
    <cfRule type="cellIs" dxfId="2775" priority="163" stopIfTrue="1" operator="equal">
      <formula>"в"</formula>
    </cfRule>
    <cfRule type="cellIs" dxfId="2774" priority="164" stopIfTrue="1" operator="equal">
      <formula>"от"</formula>
    </cfRule>
  </conditionalFormatting>
  <conditionalFormatting sqref="Q14">
    <cfRule type="cellIs" dxfId="2773" priority="159" stopIfTrue="1" operator="equal">
      <formula>"в"</formula>
    </cfRule>
    <cfRule type="cellIs" dxfId="2772" priority="160" stopIfTrue="1" operator="equal">
      <formula>"от"</formula>
    </cfRule>
  </conditionalFormatting>
  <conditionalFormatting sqref="T17">
    <cfRule type="cellIs" dxfId="2771" priority="157" stopIfTrue="1" operator="equal">
      <formula>"в"</formula>
    </cfRule>
    <cfRule type="cellIs" dxfId="2770" priority="158" stopIfTrue="1" operator="equal">
      <formula>"от"</formula>
    </cfRule>
  </conditionalFormatting>
  <conditionalFormatting sqref="U14">
    <cfRule type="cellIs" dxfId="2769" priority="155" stopIfTrue="1" operator="equal">
      <formula>"в"</formula>
    </cfRule>
    <cfRule type="cellIs" dxfId="2768" priority="156" stopIfTrue="1" operator="equal">
      <formula>"от"</formula>
    </cfRule>
  </conditionalFormatting>
  <conditionalFormatting sqref="X17">
    <cfRule type="cellIs" dxfId="2767" priority="153" stopIfTrue="1" operator="equal">
      <formula>"в"</formula>
    </cfRule>
    <cfRule type="cellIs" dxfId="2766" priority="154" stopIfTrue="1" operator="equal">
      <formula>"от"</formula>
    </cfRule>
  </conditionalFormatting>
  <conditionalFormatting sqref="Y14">
    <cfRule type="cellIs" dxfId="2765" priority="151" stopIfTrue="1" operator="equal">
      <formula>"в"</formula>
    </cfRule>
    <cfRule type="cellIs" dxfId="2764" priority="152" stopIfTrue="1" operator="equal">
      <formula>"от"</formula>
    </cfRule>
  </conditionalFormatting>
  <conditionalFormatting sqref="AB17">
    <cfRule type="cellIs" dxfId="2763" priority="149" stopIfTrue="1" operator="equal">
      <formula>"в"</formula>
    </cfRule>
    <cfRule type="cellIs" dxfId="2762" priority="150" stopIfTrue="1" operator="equal">
      <formula>"от"</formula>
    </cfRule>
  </conditionalFormatting>
  <conditionalFormatting sqref="AF17">
    <cfRule type="cellIs" dxfId="2761" priority="145" stopIfTrue="1" operator="equal">
      <formula>"в"</formula>
    </cfRule>
    <cfRule type="cellIs" dxfId="2760" priority="146" stopIfTrue="1" operator="equal">
      <formula>"от"</formula>
    </cfRule>
  </conditionalFormatting>
  <conditionalFormatting sqref="AG14">
    <cfRule type="cellIs" dxfId="2759" priority="143" stopIfTrue="1" operator="equal">
      <formula>"в"</formula>
    </cfRule>
    <cfRule type="cellIs" dxfId="2758" priority="144" stopIfTrue="1" operator="equal">
      <formula>"от"</formula>
    </cfRule>
  </conditionalFormatting>
  <conditionalFormatting sqref="J19">
    <cfRule type="cellIs" dxfId="2757" priority="111" stopIfTrue="1" operator="equal">
      <formula>"в"</formula>
    </cfRule>
    <cfRule type="cellIs" dxfId="2756" priority="112" stopIfTrue="1" operator="equal">
      <formula>"от"</formula>
    </cfRule>
  </conditionalFormatting>
  <conditionalFormatting sqref="J17:K17">
    <cfRule type="cellIs" dxfId="2755" priority="107" stopIfTrue="1" operator="equal">
      <formula>"в"</formula>
    </cfRule>
    <cfRule type="cellIs" dxfId="2754" priority="108" stopIfTrue="1" operator="equal">
      <formula>"от"</formula>
    </cfRule>
  </conditionalFormatting>
  <conditionalFormatting sqref="Y17:Z17">
    <cfRule type="cellIs" dxfId="2753" priority="97" stopIfTrue="1" operator="equal">
      <formula>"в"</formula>
    </cfRule>
    <cfRule type="cellIs" dxfId="2752" priority="98" stopIfTrue="1" operator="equal">
      <formula>"от"</formula>
    </cfRule>
  </conditionalFormatting>
  <conditionalFormatting sqref="Z14">
    <cfRule type="cellIs" dxfId="2751" priority="95" stopIfTrue="1" operator="equal">
      <formula>"в"</formula>
    </cfRule>
    <cfRule type="cellIs" dxfId="2750" priority="96" stopIfTrue="1" operator="equal">
      <formula>"от"</formula>
    </cfRule>
  </conditionalFormatting>
  <conditionalFormatting sqref="AA14">
    <cfRule type="cellIs" dxfId="2749" priority="91" stopIfTrue="1" operator="equal">
      <formula>"в"</formula>
    </cfRule>
    <cfRule type="cellIs" dxfId="2748" priority="92" stopIfTrue="1" operator="equal">
      <formula>"от"</formula>
    </cfRule>
  </conditionalFormatting>
  <conditionalFormatting sqref="S17">
    <cfRule type="cellIs" dxfId="2747" priority="89" stopIfTrue="1" operator="equal">
      <formula>"в"</formula>
    </cfRule>
    <cfRule type="cellIs" dxfId="2746" priority="90" stopIfTrue="1" operator="equal">
      <formula>"от"</formula>
    </cfRule>
  </conditionalFormatting>
  <conditionalFormatting sqref="Q17">
    <cfRule type="cellIs" dxfId="2745" priority="87" stopIfTrue="1" operator="equal">
      <formula>"в"</formula>
    </cfRule>
    <cfRule type="cellIs" dxfId="2744" priority="88" stopIfTrue="1" operator="equal">
      <formula>"от"</formula>
    </cfRule>
  </conditionalFormatting>
  <conditionalFormatting sqref="R17">
    <cfRule type="cellIs" dxfId="2743" priority="85" stopIfTrue="1" operator="equal">
      <formula>"в"</formula>
    </cfRule>
    <cfRule type="cellIs" dxfId="2742" priority="86" stopIfTrue="1" operator="equal">
      <formula>"от"</formula>
    </cfRule>
  </conditionalFormatting>
  <conditionalFormatting sqref="T14">
    <cfRule type="cellIs" dxfId="2741" priority="83" stopIfTrue="1" operator="equal">
      <formula>"в"</formula>
    </cfRule>
    <cfRule type="cellIs" dxfId="2740" priority="84" stopIfTrue="1" operator="equal">
      <formula>"от"</formula>
    </cfRule>
  </conditionalFormatting>
  <conditionalFormatting sqref="AH17">
    <cfRule type="cellIs" dxfId="2739" priority="67" stopIfTrue="1" operator="equal">
      <formula>"в"</formula>
    </cfRule>
    <cfRule type="cellIs" dxfId="2738" priority="68" stopIfTrue="1" operator="equal">
      <formula>"от"</formula>
    </cfRule>
  </conditionalFormatting>
  <conditionalFormatting sqref="W17">
    <cfRule type="cellIs" dxfId="2737" priority="79" stopIfTrue="1" operator="equal">
      <formula>"в"</formula>
    </cfRule>
    <cfRule type="cellIs" dxfId="2736" priority="80" stopIfTrue="1" operator="equal">
      <formula>"от"</formula>
    </cfRule>
  </conditionalFormatting>
  <conditionalFormatting sqref="X14">
    <cfRule type="cellIs" dxfId="2735" priority="77" stopIfTrue="1" operator="equal">
      <formula>"в"</formula>
    </cfRule>
    <cfRule type="cellIs" dxfId="2734" priority="78" stopIfTrue="1" operator="equal">
      <formula>"от"</formula>
    </cfRule>
  </conditionalFormatting>
  <conditionalFormatting sqref="AA17">
    <cfRule type="cellIs" dxfId="2733" priority="75" stopIfTrue="1" operator="equal">
      <formula>"в"</formula>
    </cfRule>
    <cfRule type="cellIs" dxfId="2732" priority="76" stopIfTrue="1" operator="equal">
      <formula>"от"</formula>
    </cfRule>
  </conditionalFormatting>
  <conditionalFormatting sqref="AE17">
    <cfRule type="cellIs" dxfId="2731" priority="73" stopIfTrue="1" operator="equal">
      <formula>"в"</formula>
    </cfRule>
    <cfRule type="cellIs" dxfId="2730" priority="74" stopIfTrue="1" operator="equal">
      <formula>"от"</formula>
    </cfRule>
  </conditionalFormatting>
  <conditionalFormatting sqref="AG17">
    <cfRule type="cellIs" dxfId="2729" priority="71" stopIfTrue="1" operator="equal">
      <formula>"в"</formula>
    </cfRule>
    <cfRule type="cellIs" dxfId="2728" priority="72" stopIfTrue="1" operator="equal">
      <formula>"от"</formula>
    </cfRule>
  </conditionalFormatting>
  <conditionalFormatting sqref="AF14">
    <cfRule type="cellIs" dxfId="2727" priority="69" stopIfTrue="1" operator="equal">
      <formula>"в"</formula>
    </cfRule>
    <cfRule type="cellIs" dxfId="2726" priority="70" stopIfTrue="1" operator="equal">
      <formula>"от"</formula>
    </cfRule>
  </conditionalFormatting>
  <conditionalFormatting sqref="AI17">
    <cfRule type="cellIs" dxfId="2725" priority="65" stopIfTrue="1" operator="equal">
      <formula>"в"</formula>
    </cfRule>
    <cfRule type="cellIs" dxfId="2724" priority="66" stopIfTrue="1" operator="equal">
      <formula>"от"</formula>
    </cfRule>
  </conditionalFormatting>
  <conditionalFormatting sqref="J18">
    <cfRule type="cellIs" dxfId="2723" priority="63" stopIfTrue="1" operator="equal">
      <formula>"в"</formula>
    </cfRule>
    <cfRule type="cellIs" dxfId="2722" priority="64" stopIfTrue="1" operator="equal">
      <formula>"от"</formula>
    </cfRule>
  </conditionalFormatting>
  <conditionalFormatting sqref="K18">
    <cfRule type="cellIs" dxfId="2721" priority="61" stopIfTrue="1" operator="equal">
      <formula>"в"</formula>
    </cfRule>
    <cfRule type="cellIs" dxfId="2720" priority="62" stopIfTrue="1" operator="equal">
      <formula>"от"</formula>
    </cfRule>
  </conditionalFormatting>
  <conditionalFormatting sqref="G11:J11">
    <cfRule type="cellIs" dxfId="2719" priority="59" stopIfTrue="1" operator="equal">
      <formula>"в"</formula>
    </cfRule>
    <cfRule type="cellIs" dxfId="2718" priority="60" stopIfTrue="1" operator="equal">
      <formula>"от"</formula>
    </cfRule>
  </conditionalFormatting>
  <conditionalFormatting sqref="P15">
    <cfRule type="cellIs" dxfId="2717" priority="51" stopIfTrue="1" operator="equal">
      <formula>"в"</formula>
    </cfRule>
    <cfRule type="cellIs" dxfId="2716" priority="52" stopIfTrue="1" operator="equal">
      <formula>"от"</formula>
    </cfRule>
  </conditionalFormatting>
  <conditionalFormatting sqref="F18">
    <cfRule type="cellIs" dxfId="2715" priority="47" stopIfTrue="1" operator="equal">
      <formula>"в"</formula>
    </cfRule>
    <cfRule type="cellIs" dxfId="2714" priority="48" stopIfTrue="1" operator="equal">
      <formula>"от"</formula>
    </cfRule>
  </conditionalFormatting>
  <conditionalFormatting sqref="G17">
    <cfRule type="cellIs" dxfId="2713" priority="45" stopIfTrue="1" operator="equal">
      <formula>"в"</formula>
    </cfRule>
    <cfRule type="cellIs" dxfId="2712" priority="46" stopIfTrue="1" operator="equal">
      <formula>"от"</formula>
    </cfRule>
  </conditionalFormatting>
  <conditionalFormatting sqref="U18:V18">
    <cfRule type="cellIs" dxfId="2711" priority="43" stopIfTrue="1" operator="equal">
      <formula>"в"</formula>
    </cfRule>
    <cfRule type="cellIs" dxfId="2710" priority="44" stopIfTrue="1" operator="equal">
      <formula>"от"</formula>
    </cfRule>
  </conditionalFormatting>
  <conditionalFormatting sqref="Y18:Z18">
    <cfRule type="cellIs" dxfId="2709" priority="41" stopIfTrue="1" operator="equal">
      <formula>"в"</formula>
    </cfRule>
    <cfRule type="cellIs" dxfId="2708" priority="42" stopIfTrue="1" operator="equal">
      <formula>"от"</formula>
    </cfRule>
  </conditionalFormatting>
  <conditionalFormatting sqref="W18:X18">
    <cfRule type="cellIs" dxfId="2707" priority="39" stopIfTrue="1" operator="equal">
      <formula>"в"</formula>
    </cfRule>
    <cfRule type="cellIs" dxfId="2706" priority="40" stopIfTrue="1" operator="equal">
      <formula>"от"</formula>
    </cfRule>
  </conditionalFormatting>
  <conditionalFormatting sqref="AA18:AB18">
    <cfRule type="cellIs" dxfId="2705" priority="37" stopIfTrue="1" operator="equal">
      <formula>"в"</formula>
    </cfRule>
    <cfRule type="cellIs" dxfId="2704" priority="38" stopIfTrue="1" operator="equal">
      <formula>"от"</formula>
    </cfRule>
  </conditionalFormatting>
  <conditionalFormatting sqref="AE18:AF18">
    <cfRule type="cellIs" dxfId="2703" priority="35" stopIfTrue="1" operator="equal">
      <formula>"в"</formula>
    </cfRule>
    <cfRule type="cellIs" dxfId="2702" priority="36" stopIfTrue="1" operator="equal">
      <formula>"от"</formula>
    </cfRule>
  </conditionalFormatting>
  <conditionalFormatting sqref="AC18:AD18">
    <cfRule type="cellIs" dxfId="2701" priority="33" stopIfTrue="1" operator="equal">
      <formula>"в"</formula>
    </cfRule>
    <cfRule type="cellIs" dxfId="2700" priority="34" stopIfTrue="1" operator="equal">
      <formula>"от"</formula>
    </cfRule>
  </conditionalFormatting>
  <conditionalFormatting sqref="AG18:AH18">
    <cfRule type="cellIs" dxfId="2699" priority="31" stopIfTrue="1" operator="equal">
      <formula>"в"</formula>
    </cfRule>
    <cfRule type="cellIs" dxfId="2698" priority="32" stopIfTrue="1" operator="equal">
      <formula>"от"</formula>
    </cfRule>
  </conditionalFormatting>
  <conditionalFormatting sqref="AI18">
    <cfRule type="cellIs" dxfId="2697" priority="29" stopIfTrue="1" operator="equal">
      <formula>"в"</formula>
    </cfRule>
    <cfRule type="cellIs" dxfId="2696" priority="30" stopIfTrue="1" operator="equal">
      <formula>"от"</formula>
    </cfRule>
  </conditionalFormatting>
  <conditionalFormatting sqref="AB14">
    <cfRule type="cellIs" dxfId="2695" priority="27" stopIfTrue="1" operator="equal">
      <formula>"в"</formula>
    </cfRule>
    <cfRule type="cellIs" dxfId="2694" priority="28" stopIfTrue="1" operator="equal">
      <formula>"от"</formula>
    </cfRule>
  </conditionalFormatting>
  <conditionalFormatting sqref="X15">
    <cfRule type="cellIs" dxfId="2693" priority="23" stopIfTrue="1" operator="equal">
      <formula>"в"</formula>
    </cfRule>
    <cfRule type="cellIs" dxfId="2692" priority="24" stopIfTrue="1" operator="equal">
      <formula>"от"</formula>
    </cfRule>
  </conditionalFormatting>
  <conditionalFormatting sqref="P14">
    <cfRule type="cellIs" dxfId="2691" priority="19" stopIfTrue="1" operator="equal">
      <formula>"в"</formula>
    </cfRule>
    <cfRule type="cellIs" dxfId="2690" priority="20" stopIfTrue="1" operator="equal">
      <formula>"от"</formula>
    </cfRule>
  </conditionalFormatting>
  <conditionalFormatting sqref="AC14">
    <cfRule type="cellIs" dxfId="2689" priority="15" stopIfTrue="1" operator="equal">
      <formula>"в"</formula>
    </cfRule>
    <cfRule type="cellIs" dxfId="2688" priority="16" stopIfTrue="1" operator="equal">
      <formula>"от"</formula>
    </cfRule>
  </conditionalFormatting>
  <conditionalFormatting sqref="U17">
    <cfRule type="cellIs" dxfId="2687" priority="13" stopIfTrue="1" operator="equal">
      <formula>"в"</formula>
    </cfRule>
    <cfRule type="cellIs" dxfId="2686" priority="14" stopIfTrue="1" operator="equal">
      <formula>"от"</formula>
    </cfRule>
  </conditionalFormatting>
  <conditionalFormatting sqref="W14">
    <cfRule type="cellIs" dxfId="2685" priority="11" stopIfTrue="1" operator="equal">
      <formula>"в"</formula>
    </cfRule>
    <cfRule type="cellIs" dxfId="2684" priority="12" stopIfTrue="1" operator="equal">
      <formula>"от"</formula>
    </cfRule>
  </conditionalFormatting>
  <conditionalFormatting sqref="AD14">
    <cfRule type="cellIs" dxfId="2683" priority="9" stopIfTrue="1" operator="equal">
      <formula>"в"</formula>
    </cfRule>
    <cfRule type="cellIs" dxfId="2682" priority="10" stopIfTrue="1" operator="equal">
      <formula>"от"</formula>
    </cfRule>
  </conditionalFormatting>
  <conditionalFormatting sqref="AD17">
    <cfRule type="cellIs" dxfId="2681" priority="7" stopIfTrue="1" operator="equal">
      <formula>"в"</formula>
    </cfRule>
    <cfRule type="cellIs" dxfId="2680" priority="8" stopIfTrue="1" operator="equal">
      <formula>"от"</formula>
    </cfRule>
  </conditionalFormatting>
  <conditionalFormatting sqref="Y15">
    <cfRule type="cellIs" dxfId="2679" priority="5" stopIfTrue="1" operator="equal">
      <formula>"в"</formula>
    </cfRule>
    <cfRule type="cellIs" dxfId="2678" priority="6" stopIfTrue="1" operator="equal">
      <formula>"от"</formula>
    </cfRule>
  </conditionalFormatting>
  <conditionalFormatting sqref="AB15">
    <cfRule type="cellIs" dxfId="2677" priority="3" stopIfTrue="1" operator="equal">
      <formula>"в"</formula>
    </cfRule>
    <cfRule type="cellIs" dxfId="2676" priority="4" stopIfTrue="1" operator="equal">
      <formula>"от"</formula>
    </cfRule>
  </conditionalFormatting>
  <conditionalFormatting sqref="AD15">
    <cfRule type="cellIs" dxfId="2675" priority="1" stopIfTrue="1" operator="equal">
      <formula>"в"</formula>
    </cfRule>
    <cfRule type="cellIs" dxfId="2674" priority="2" stopIfTrue="1" operator="equal">
      <formula>"от"</formula>
    </cfRule>
  </conditionalFormatting>
  <printOptions horizontalCentered="1"/>
  <pageMargins left="0" right="1.07" top="0.59055118110236227" bottom="0" header="0.31496062992125984" footer="0.27559055118110237"/>
  <pageSetup paperSize="9" scale="56" orientation="landscape" r:id="rId4"/>
  <headerFooter alignWithMargins="0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52"/>
  <sheetViews>
    <sheetView showZeros="0" view="pageBreakPreview" zoomScaleNormal="100" zoomScaleSheetLayoutView="100" workbookViewId="0">
      <selection activeCell="AI21" sqref="AI21"/>
    </sheetView>
  </sheetViews>
  <sheetFormatPr defaultRowHeight="12.75"/>
  <cols>
    <col min="1" max="1" width="4.5703125" customWidth="1"/>
    <col min="2" max="2" width="8.140625" style="4" customWidth="1"/>
    <col min="3" max="3" width="5.140625" style="3" customWidth="1"/>
    <col min="4" max="4" width="40.28515625" customWidth="1"/>
    <col min="5" max="35" width="3.7109375" customWidth="1"/>
    <col min="36" max="36" width="4.28515625" customWidth="1"/>
    <col min="37" max="37" width="5.28515625" customWidth="1"/>
    <col min="38" max="38" width="4.140625" bestFit="1" customWidth="1"/>
    <col min="39" max="39" width="12.140625" customWidth="1"/>
    <col min="40" max="40" width="12" customWidth="1"/>
    <col min="41" max="43" width="10.5703125" customWidth="1"/>
    <col min="44" max="44" width="22.140625" customWidth="1"/>
  </cols>
  <sheetData>
    <row r="1" spans="1:40" ht="15.75">
      <c r="A1" s="68"/>
      <c r="B1" s="69"/>
      <c r="C1" s="69"/>
      <c r="D1" s="70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402" t="s">
        <v>44</v>
      </c>
      <c r="AI1" s="402"/>
      <c r="AJ1" s="402"/>
      <c r="AK1" s="402"/>
      <c r="AL1" s="402"/>
      <c r="AM1" s="402"/>
      <c r="AN1" s="115"/>
    </row>
    <row r="2" spans="1:40" ht="31.5" customHeight="1">
      <c r="A2" s="68"/>
      <c r="B2" s="69"/>
      <c r="C2" s="69"/>
      <c r="D2" s="70"/>
      <c r="E2" s="68"/>
      <c r="F2" s="68"/>
      <c r="G2" s="72" t="s">
        <v>43</v>
      </c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403"/>
      <c r="AI2" s="403"/>
      <c r="AJ2" s="403"/>
      <c r="AK2" s="403"/>
      <c r="AL2" s="403"/>
      <c r="AM2" s="403"/>
      <c r="AN2" s="116"/>
    </row>
    <row r="3" spans="1:40">
      <c r="A3" s="68"/>
      <c r="B3" s="69"/>
      <c r="C3" s="69"/>
      <c r="D3" s="70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404" t="s">
        <v>47</v>
      </c>
      <c r="AI3" s="404"/>
      <c r="AJ3" s="404"/>
      <c r="AK3" s="404"/>
      <c r="AL3" s="404"/>
      <c r="AM3" s="404"/>
      <c r="AN3" s="117"/>
    </row>
    <row r="4" spans="1:40" ht="29.25" customHeight="1">
      <c r="A4" s="68"/>
      <c r="B4" s="69"/>
      <c r="C4" s="69"/>
      <c r="D4" s="411" t="s">
        <v>49</v>
      </c>
      <c r="E4" s="431" t="s">
        <v>111</v>
      </c>
      <c r="F4" s="431"/>
      <c r="G4" s="431"/>
      <c r="H4" s="431"/>
      <c r="I4" s="431"/>
      <c r="J4" s="431"/>
      <c r="K4" s="431"/>
      <c r="L4" s="431"/>
      <c r="M4" s="431"/>
      <c r="N4" s="431"/>
      <c r="O4" s="431"/>
      <c r="P4" s="431"/>
      <c r="Q4" s="431"/>
      <c r="R4" s="431"/>
      <c r="S4" s="431"/>
      <c r="T4" s="431"/>
      <c r="U4" s="431"/>
      <c r="V4" s="431"/>
      <c r="W4" s="431"/>
      <c r="X4" s="431"/>
      <c r="Y4" s="431"/>
      <c r="Z4" s="431"/>
      <c r="AA4" s="431"/>
      <c r="AB4" s="431"/>
      <c r="AC4" s="68"/>
      <c r="AD4" s="68"/>
      <c r="AE4" s="68"/>
      <c r="AF4" s="68"/>
      <c r="AG4" s="68"/>
      <c r="AH4" s="405"/>
      <c r="AI4" s="405"/>
      <c r="AJ4" s="405"/>
      <c r="AK4" s="405"/>
      <c r="AL4" s="405"/>
      <c r="AM4" s="405"/>
      <c r="AN4" s="95"/>
    </row>
    <row r="5" spans="1:40">
      <c r="A5" s="68"/>
      <c r="B5" s="69"/>
      <c r="C5" s="69"/>
      <c r="D5" s="411"/>
      <c r="E5" s="431"/>
      <c r="F5" s="431"/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1"/>
      <c r="R5" s="431"/>
      <c r="S5" s="431"/>
      <c r="T5" s="431"/>
      <c r="U5" s="431"/>
      <c r="V5" s="431"/>
      <c r="W5" s="431"/>
      <c r="X5" s="431"/>
      <c r="Y5" s="431"/>
      <c r="Z5" s="431"/>
      <c r="AA5" s="431"/>
      <c r="AB5" s="431"/>
      <c r="AC5" s="68"/>
      <c r="AD5" s="68"/>
      <c r="AE5" s="68"/>
      <c r="AF5" s="68"/>
      <c r="AG5" s="68"/>
      <c r="AH5" s="68"/>
      <c r="AI5" s="404" t="s">
        <v>46</v>
      </c>
      <c r="AJ5" s="404"/>
      <c r="AK5" s="404"/>
      <c r="AL5" s="404"/>
      <c r="AM5" s="404"/>
      <c r="AN5" s="117"/>
    </row>
    <row r="6" spans="1:40">
      <c r="A6" s="68"/>
      <c r="B6" s="69"/>
      <c r="C6" s="69"/>
      <c r="D6" s="411"/>
      <c r="E6" s="432"/>
      <c r="F6" s="432"/>
      <c r="G6" s="432"/>
      <c r="H6" s="432"/>
      <c r="I6" s="432"/>
      <c r="J6" s="432"/>
      <c r="K6" s="432"/>
      <c r="L6" s="432"/>
      <c r="M6" s="432"/>
      <c r="N6" s="432"/>
      <c r="O6" s="432"/>
      <c r="P6" s="432"/>
      <c r="Q6" s="432"/>
      <c r="R6" s="432"/>
      <c r="S6" s="432"/>
      <c r="T6" s="432"/>
      <c r="U6" s="432"/>
      <c r="V6" s="432"/>
      <c r="W6" s="432"/>
      <c r="X6" s="432"/>
      <c r="Y6" s="432"/>
      <c r="Z6" s="432"/>
      <c r="AA6" s="432"/>
      <c r="AB6" s="432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74"/>
      <c r="AN6" s="74"/>
    </row>
    <row r="7" spans="1:40">
      <c r="A7" s="68"/>
      <c r="B7" s="69"/>
      <c r="C7" s="69"/>
      <c r="D7" s="73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68"/>
      <c r="AD7" s="68"/>
      <c r="AE7" s="68"/>
      <c r="AF7" s="68"/>
      <c r="AG7" s="68"/>
      <c r="AH7" s="419" t="s">
        <v>85</v>
      </c>
      <c r="AI7" s="419"/>
      <c r="AJ7" s="419"/>
      <c r="AK7" s="419"/>
      <c r="AL7" s="419"/>
      <c r="AM7" s="419"/>
      <c r="AN7" s="69"/>
    </row>
    <row r="8" spans="1:40" ht="21.75" customHeight="1">
      <c r="A8" s="68"/>
      <c r="B8" s="69"/>
      <c r="C8" s="69"/>
      <c r="D8" s="70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</row>
    <row r="9" spans="1:40" s="1" customFormat="1" ht="22.5" customHeight="1">
      <c r="A9" s="420" t="s">
        <v>0</v>
      </c>
      <c r="B9" s="422" t="s">
        <v>6</v>
      </c>
      <c r="C9" s="422" t="s">
        <v>70</v>
      </c>
      <c r="D9" s="423" t="s">
        <v>57</v>
      </c>
      <c r="E9" s="424" t="s">
        <v>116</v>
      </c>
      <c r="F9" s="424"/>
      <c r="G9" s="424"/>
      <c r="H9" s="424"/>
      <c r="I9" s="424"/>
      <c r="J9" s="424"/>
      <c r="K9" s="424"/>
      <c r="L9" s="424"/>
      <c r="M9" s="424"/>
      <c r="N9" s="424"/>
      <c r="O9" s="424"/>
      <c r="P9" s="424"/>
      <c r="Q9" s="424"/>
      <c r="R9" s="424"/>
      <c r="S9" s="424"/>
      <c r="T9" s="424"/>
      <c r="U9" s="424"/>
      <c r="V9" s="424"/>
      <c r="W9" s="424"/>
      <c r="X9" s="424"/>
      <c r="Y9" s="424"/>
      <c r="Z9" s="424"/>
      <c r="AA9" s="424"/>
      <c r="AB9" s="424"/>
      <c r="AC9" s="424"/>
      <c r="AD9" s="424"/>
      <c r="AE9" s="424"/>
      <c r="AF9" s="424"/>
      <c r="AG9" s="424"/>
      <c r="AH9" s="424"/>
      <c r="AI9" s="424"/>
      <c r="AJ9" s="408" t="s">
        <v>55</v>
      </c>
      <c r="AK9" s="409"/>
      <c r="AL9" s="118" t="s">
        <v>56</v>
      </c>
      <c r="AM9" s="414" t="s">
        <v>80</v>
      </c>
      <c r="AN9" s="415"/>
    </row>
    <row r="10" spans="1:40" s="2" customFormat="1" ht="23.25" thickBot="1">
      <c r="A10" s="421"/>
      <c r="B10" s="422"/>
      <c r="C10" s="422"/>
      <c r="D10" s="423"/>
      <c r="E10" s="197">
        <v>1</v>
      </c>
      <c r="F10" s="197">
        <v>2</v>
      </c>
      <c r="G10" s="197">
        <v>3</v>
      </c>
      <c r="H10" s="197">
        <v>4</v>
      </c>
      <c r="I10" s="198">
        <v>5</v>
      </c>
      <c r="J10" s="198">
        <v>6</v>
      </c>
      <c r="K10" s="201">
        <v>7</v>
      </c>
      <c r="L10" s="201">
        <v>8</v>
      </c>
      <c r="M10" s="201">
        <v>9</v>
      </c>
      <c r="N10" s="201">
        <v>10</v>
      </c>
      <c r="O10" s="201">
        <v>11</v>
      </c>
      <c r="P10" s="198">
        <v>12</v>
      </c>
      <c r="Q10" s="198">
        <v>13</v>
      </c>
      <c r="R10" s="201">
        <v>14</v>
      </c>
      <c r="S10" s="201">
        <v>15</v>
      </c>
      <c r="T10" s="201">
        <v>16</v>
      </c>
      <c r="U10" s="201">
        <v>17</v>
      </c>
      <c r="V10" s="201">
        <v>18</v>
      </c>
      <c r="W10" s="198">
        <v>19</v>
      </c>
      <c r="X10" s="198">
        <v>20</v>
      </c>
      <c r="Y10" s="201">
        <v>21</v>
      </c>
      <c r="Z10" s="201">
        <v>22</v>
      </c>
      <c r="AA10" s="201">
        <v>23</v>
      </c>
      <c r="AB10" s="201">
        <v>24</v>
      </c>
      <c r="AC10" s="201">
        <v>25</v>
      </c>
      <c r="AD10" s="198">
        <v>26</v>
      </c>
      <c r="AE10" s="198">
        <v>27</v>
      </c>
      <c r="AF10" s="201">
        <v>28</v>
      </c>
      <c r="AG10" s="201">
        <v>29</v>
      </c>
      <c r="AH10" s="197">
        <v>30</v>
      </c>
      <c r="AI10" s="197">
        <v>31</v>
      </c>
      <c r="AJ10" s="76" t="s">
        <v>31</v>
      </c>
      <c r="AK10" s="77" t="s">
        <v>30</v>
      </c>
      <c r="AL10" s="76" t="s">
        <v>31</v>
      </c>
      <c r="AM10" s="79" t="s">
        <v>35</v>
      </c>
      <c r="AN10" s="79" t="s">
        <v>36</v>
      </c>
    </row>
    <row r="11" spans="1:40" s="20" customFormat="1" ht="15" customHeight="1" thickBot="1">
      <c r="A11" s="82">
        <v>1</v>
      </c>
      <c r="B11" s="168" t="s">
        <v>92</v>
      </c>
      <c r="C11" s="169" t="s">
        <v>93</v>
      </c>
      <c r="D11" s="178" t="s">
        <v>94</v>
      </c>
      <c r="E11" s="81" t="s">
        <v>2</v>
      </c>
      <c r="F11" s="81" t="s">
        <v>2</v>
      </c>
      <c r="G11" s="81" t="s">
        <v>2</v>
      </c>
      <c r="H11" s="214" t="s">
        <v>108</v>
      </c>
      <c r="I11" s="199" t="s">
        <v>1</v>
      </c>
      <c r="J11" s="199" t="s">
        <v>1</v>
      </c>
      <c r="K11" s="81" t="s">
        <v>2</v>
      </c>
      <c r="L11" s="81" t="s">
        <v>2</v>
      </c>
      <c r="M11" s="81" t="s">
        <v>2</v>
      </c>
      <c r="N11" s="81" t="s">
        <v>2</v>
      </c>
      <c r="O11" s="81" t="s">
        <v>2</v>
      </c>
      <c r="P11" s="199" t="s">
        <v>1</v>
      </c>
      <c r="Q11" s="199" t="s">
        <v>1</v>
      </c>
      <c r="R11" s="81" t="s">
        <v>2</v>
      </c>
      <c r="S11" s="81" t="s">
        <v>2</v>
      </c>
      <c r="T11" s="81" t="s">
        <v>2</v>
      </c>
      <c r="U11" s="81" t="s">
        <v>2</v>
      </c>
      <c r="V11" s="81" t="s">
        <v>2</v>
      </c>
      <c r="W11" s="199" t="s">
        <v>1</v>
      </c>
      <c r="X11" s="199" t="s">
        <v>1</v>
      </c>
      <c r="Y11" s="81" t="s">
        <v>2</v>
      </c>
      <c r="Z11" s="81" t="s">
        <v>2</v>
      </c>
      <c r="AA11" s="193" t="s">
        <v>107</v>
      </c>
      <c r="AB11" s="81" t="s">
        <v>2</v>
      </c>
      <c r="AC11" s="199" t="s">
        <v>1</v>
      </c>
      <c r="AD11" s="199" t="s">
        <v>1</v>
      </c>
      <c r="AE11" s="81" t="s">
        <v>2</v>
      </c>
      <c r="AF11" s="81" t="s">
        <v>2</v>
      </c>
      <c r="AG11" s="81" t="s">
        <v>2</v>
      </c>
      <c r="AH11" s="81" t="s">
        <v>2</v>
      </c>
      <c r="AI11" s="81" t="s">
        <v>2</v>
      </c>
      <c r="AJ11" s="191">
        <f t="shared" ref="AJ11:AJ21" si="0">COUNTIF(E11:AI11,$B$33)</f>
        <v>8</v>
      </c>
      <c r="AK11" s="83">
        <f>31-AJ11</f>
        <v>23</v>
      </c>
      <c r="AL11" s="207" t="e">
        <f>'Произв календарь'!$C$14-AJ11+июль!AL11</f>
        <v>#REF!</v>
      </c>
      <c r="AM11" s="85"/>
      <c r="AN11" s="85"/>
    </row>
    <row r="12" spans="1:40" s="20" customFormat="1" ht="15.75" thickBot="1">
      <c r="A12" s="82">
        <v>2</v>
      </c>
      <c r="B12" s="219">
        <v>8928</v>
      </c>
      <c r="C12" s="172" t="s">
        <v>95</v>
      </c>
      <c r="D12" s="180" t="s">
        <v>96</v>
      </c>
      <c r="E12" s="215" t="s">
        <v>110</v>
      </c>
      <c r="F12" s="210" t="s">
        <v>110</v>
      </c>
      <c r="G12" s="210" t="s">
        <v>110</v>
      </c>
      <c r="H12" s="210" t="s">
        <v>110</v>
      </c>
      <c r="I12" s="199" t="s">
        <v>1</v>
      </c>
      <c r="J12" s="199" t="s">
        <v>1</v>
      </c>
      <c r="K12" s="199" t="s">
        <v>1</v>
      </c>
      <c r="L12" s="80" t="s">
        <v>129</v>
      </c>
      <c r="M12" s="194" t="s">
        <v>3</v>
      </c>
      <c r="N12" s="81" t="s">
        <v>2</v>
      </c>
      <c r="O12" s="199" t="s">
        <v>1</v>
      </c>
      <c r="P12" s="81" t="s">
        <v>2</v>
      </c>
      <c r="Q12" s="81" t="s">
        <v>2</v>
      </c>
      <c r="R12" s="81" t="s">
        <v>2</v>
      </c>
      <c r="S12" s="81" t="s">
        <v>2</v>
      </c>
      <c r="T12" s="199" t="s">
        <v>1</v>
      </c>
      <c r="U12" s="199" t="s">
        <v>1</v>
      </c>
      <c r="V12" s="80" t="s">
        <v>129</v>
      </c>
      <c r="W12" s="81" t="s">
        <v>2</v>
      </c>
      <c r="X12" s="81" t="s">
        <v>29</v>
      </c>
      <c r="Y12" s="199" t="s">
        <v>1</v>
      </c>
      <c r="Z12" s="81" t="s">
        <v>2</v>
      </c>
      <c r="AA12" s="81" t="s">
        <v>2</v>
      </c>
      <c r="AB12" s="81" t="s">
        <v>2</v>
      </c>
      <c r="AC12" s="81" t="s">
        <v>2</v>
      </c>
      <c r="AD12" s="86" t="s">
        <v>108</v>
      </c>
      <c r="AE12" s="199" t="s">
        <v>1</v>
      </c>
      <c r="AF12" s="199" t="s">
        <v>1</v>
      </c>
      <c r="AG12" s="80" t="s">
        <v>129</v>
      </c>
      <c r="AH12" s="81" t="s">
        <v>2</v>
      </c>
      <c r="AI12" s="81" t="s">
        <v>2</v>
      </c>
      <c r="AJ12" s="191">
        <f t="shared" si="0"/>
        <v>9</v>
      </c>
      <c r="AK12" s="83">
        <f t="shared" ref="AK12:AK21" si="1">31-AJ12</f>
        <v>22</v>
      </c>
      <c r="AL12" s="207" t="e">
        <f>'Произв календарь'!$C$14-AJ12+июль!AL12</f>
        <v>#REF!</v>
      </c>
      <c r="AM12" s="85"/>
      <c r="AN12" s="85"/>
    </row>
    <row r="13" spans="1:40" s="20" customFormat="1" ht="15.75" thickBot="1">
      <c r="A13" s="82">
        <v>3</v>
      </c>
      <c r="B13" s="174">
        <v>11439</v>
      </c>
      <c r="C13" s="172" t="s">
        <v>95</v>
      </c>
      <c r="D13" s="196" t="s">
        <v>97</v>
      </c>
      <c r="E13" s="194" t="s">
        <v>3</v>
      </c>
      <c r="F13" s="194" t="s">
        <v>3</v>
      </c>
      <c r="G13" s="81" t="s">
        <v>2</v>
      </c>
      <c r="H13" s="81" t="s">
        <v>2</v>
      </c>
      <c r="I13" s="199" t="s">
        <v>1</v>
      </c>
      <c r="J13" s="199" t="s">
        <v>1</v>
      </c>
      <c r="K13" s="81" t="s">
        <v>2</v>
      </c>
      <c r="L13" s="81" t="s">
        <v>109</v>
      </c>
      <c r="M13" s="81" t="s">
        <v>2</v>
      </c>
      <c r="N13" s="81" t="s">
        <v>2</v>
      </c>
      <c r="O13" s="199" t="s">
        <v>1</v>
      </c>
      <c r="P13" s="199" t="s">
        <v>1</v>
      </c>
      <c r="Q13" s="199" t="s">
        <v>1</v>
      </c>
      <c r="R13" s="81" t="s">
        <v>2</v>
      </c>
      <c r="S13" s="199" t="s">
        <v>1</v>
      </c>
      <c r="T13" s="81" t="s">
        <v>109</v>
      </c>
      <c r="U13" s="81" t="s">
        <v>2</v>
      </c>
      <c r="V13" s="81" t="s">
        <v>2</v>
      </c>
      <c r="W13" s="199" t="s">
        <v>1</v>
      </c>
      <c r="X13" s="81" t="s">
        <v>2</v>
      </c>
      <c r="Y13" s="81" t="s">
        <v>2</v>
      </c>
      <c r="Z13" s="81" t="s">
        <v>2</v>
      </c>
      <c r="AA13" s="81" t="s">
        <v>2</v>
      </c>
      <c r="AB13" s="81" t="s">
        <v>2</v>
      </c>
      <c r="AC13" s="213" t="s">
        <v>1</v>
      </c>
      <c r="AD13" s="213" t="s">
        <v>1</v>
      </c>
      <c r="AE13" s="81" t="s">
        <v>2</v>
      </c>
      <c r="AF13" s="81" t="s">
        <v>2</v>
      </c>
      <c r="AG13" s="81" t="s">
        <v>29</v>
      </c>
      <c r="AH13" s="199" t="s">
        <v>1</v>
      </c>
      <c r="AI13" s="199" t="s">
        <v>1</v>
      </c>
      <c r="AJ13" s="191">
        <f t="shared" si="0"/>
        <v>11</v>
      </c>
      <c r="AK13" s="83">
        <f t="shared" si="1"/>
        <v>20</v>
      </c>
      <c r="AL13" s="207" t="e">
        <f>'Произв календарь'!$C$14-AJ13+июль!AL13</f>
        <v>#REF!</v>
      </c>
      <c r="AM13" s="85"/>
      <c r="AN13" s="85"/>
    </row>
    <row r="14" spans="1:40" s="20" customFormat="1" ht="15.75" thickBot="1">
      <c r="A14" s="66">
        <v>4</v>
      </c>
      <c r="B14" s="176">
        <v>5810</v>
      </c>
      <c r="C14" s="177" t="s">
        <v>98</v>
      </c>
      <c r="D14" s="178" t="s">
        <v>99</v>
      </c>
      <c r="E14" s="195" t="s">
        <v>68</v>
      </c>
      <c r="F14" s="195" t="s">
        <v>69</v>
      </c>
      <c r="G14" s="199" t="s">
        <v>1</v>
      </c>
      <c r="H14" s="194" t="s">
        <v>3</v>
      </c>
      <c r="I14" s="195" t="s">
        <v>68</v>
      </c>
      <c r="J14" s="195" t="s">
        <v>69</v>
      </c>
      <c r="K14" s="199" t="s">
        <v>1</v>
      </c>
      <c r="L14" s="81" t="s">
        <v>2</v>
      </c>
      <c r="M14" s="195" t="s">
        <v>68</v>
      </c>
      <c r="N14" s="195" t="s">
        <v>69</v>
      </c>
      <c r="O14" s="199" t="s">
        <v>1</v>
      </c>
      <c r="P14" s="81" t="s">
        <v>2</v>
      </c>
      <c r="Q14" s="81" t="s">
        <v>2</v>
      </c>
      <c r="R14" s="195" t="s">
        <v>68</v>
      </c>
      <c r="S14" s="212" t="s">
        <v>110</v>
      </c>
      <c r="T14" s="212" t="s">
        <v>110</v>
      </c>
      <c r="U14" s="212" t="s">
        <v>110</v>
      </c>
      <c r="V14" s="212" t="s">
        <v>110</v>
      </c>
      <c r="W14" s="213" t="s">
        <v>1</v>
      </c>
      <c r="X14" s="213" t="s">
        <v>1</v>
      </c>
      <c r="Y14" s="212" t="s">
        <v>110</v>
      </c>
      <c r="Z14" s="212" t="s">
        <v>110</v>
      </c>
      <c r="AA14" s="212" t="s">
        <v>110</v>
      </c>
      <c r="AB14" s="212" t="s">
        <v>110</v>
      </c>
      <c r="AC14" s="212" t="s">
        <v>110</v>
      </c>
      <c r="AD14" s="213" t="s">
        <v>1</v>
      </c>
      <c r="AE14" s="213" t="s">
        <v>1</v>
      </c>
      <c r="AF14" s="212" t="s">
        <v>110</v>
      </c>
      <c r="AG14" s="199" t="s">
        <v>1</v>
      </c>
      <c r="AH14" s="195" t="s">
        <v>69</v>
      </c>
      <c r="AI14" s="195" t="s">
        <v>69</v>
      </c>
      <c r="AJ14" s="82">
        <f t="shared" si="0"/>
        <v>8</v>
      </c>
      <c r="AK14" s="83">
        <f t="shared" si="1"/>
        <v>23</v>
      </c>
      <c r="AL14" s="207" t="e">
        <f>'Произв календарь'!$C$14-AJ14+июль!AL14</f>
        <v>#REF!</v>
      </c>
      <c r="AM14" s="88"/>
      <c r="AN14" s="88"/>
    </row>
    <row r="15" spans="1:40" s="20" customFormat="1" ht="15.75" thickBot="1">
      <c r="A15" s="66">
        <v>5</v>
      </c>
      <c r="B15" s="179" t="s">
        <v>100</v>
      </c>
      <c r="C15" s="177" t="s">
        <v>98</v>
      </c>
      <c r="D15" s="180" t="s">
        <v>101</v>
      </c>
      <c r="E15" s="210" t="s">
        <v>110</v>
      </c>
      <c r="F15" s="210" t="s">
        <v>110</v>
      </c>
      <c r="G15" s="210" t="s">
        <v>110</v>
      </c>
      <c r="H15" s="210" t="s">
        <v>110</v>
      </c>
      <c r="I15" s="199" t="s">
        <v>1</v>
      </c>
      <c r="J15" s="199" t="s">
        <v>1</v>
      </c>
      <c r="K15" s="210" t="s">
        <v>110</v>
      </c>
      <c r="L15" s="210" t="s">
        <v>110</v>
      </c>
      <c r="M15" s="210" t="s">
        <v>110</v>
      </c>
      <c r="N15" s="210" t="s">
        <v>110</v>
      </c>
      <c r="O15" s="210" t="s">
        <v>110</v>
      </c>
      <c r="P15" s="199" t="s">
        <v>1</v>
      </c>
      <c r="Q15" s="199" t="s">
        <v>1</v>
      </c>
      <c r="R15" s="210" t="s">
        <v>110</v>
      </c>
      <c r="S15" s="199" t="s">
        <v>1</v>
      </c>
      <c r="T15" s="81" t="s">
        <v>2</v>
      </c>
      <c r="U15" s="81" t="s">
        <v>2</v>
      </c>
      <c r="V15" s="81" t="s">
        <v>2</v>
      </c>
      <c r="W15" s="199" t="s">
        <v>1</v>
      </c>
      <c r="X15" s="81" t="s">
        <v>2</v>
      </c>
      <c r="Y15" s="81" t="s">
        <v>2</v>
      </c>
      <c r="Z15" s="81" t="s">
        <v>2</v>
      </c>
      <c r="AA15" s="199" t="s">
        <v>1</v>
      </c>
      <c r="AB15" s="81" t="s">
        <v>2</v>
      </c>
      <c r="AC15" s="81" t="s">
        <v>2</v>
      </c>
      <c r="AD15" s="213" t="s">
        <v>1</v>
      </c>
      <c r="AE15" s="81" t="s">
        <v>2</v>
      </c>
      <c r="AF15" s="81" t="s">
        <v>2</v>
      </c>
      <c r="AG15" s="81" t="s">
        <v>29</v>
      </c>
      <c r="AH15" s="199" t="s">
        <v>1</v>
      </c>
      <c r="AI15" s="199" t="s">
        <v>1</v>
      </c>
      <c r="AJ15" s="82">
        <f t="shared" si="0"/>
        <v>10</v>
      </c>
      <c r="AK15" s="83">
        <f t="shared" si="1"/>
        <v>21</v>
      </c>
      <c r="AL15" s="207" t="e">
        <f>'Произв календарь'!$C$14-AJ15+июль!AL15</f>
        <v>#REF!</v>
      </c>
      <c r="AM15" s="88"/>
      <c r="AN15" s="88"/>
    </row>
    <row r="16" spans="1:40" s="20" customFormat="1" ht="15.75" thickBot="1">
      <c r="A16" s="66">
        <v>6</v>
      </c>
      <c r="B16" s="181">
        <v>3283</v>
      </c>
      <c r="C16" s="177" t="s">
        <v>98</v>
      </c>
      <c r="D16" s="180" t="s">
        <v>102</v>
      </c>
      <c r="E16" s="81" t="s">
        <v>2</v>
      </c>
      <c r="F16" s="81" t="s">
        <v>2</v>
      </c>
      <c r="G16" s="81" t="s">
        <v>2</v>
      </c>
      <c r="H16" s="81" t="s">
        <v>2</v>
      </c>
      <c r="I16" s="81" t="s">
        <v>2</v>
      </c>
      <c r="J16" s="199" t="s">
        <v>1</v>
      </c>
      <c r="K16" s="199" t="s">
        <v>1</v>
      </c>
      <c r="L16" s="81" t="s">
        <v>119</v>
      </c>
      <c r="M16" s="81" t="s">
        <v>119</v>
      </c>
      <c r="N16" s="81" t="s">
        <v>119</v>
      </c>
      <c r="O16" s="81" t="s">
        <v>119</v>
      </c>
      <c r="P16" s="81" t="s">
        <v>119</v>
      </c>
      <c r="Q16" s="199" t="s">
        <v>1</v>
      </c>
      <c r="R16" s="199" t="s">
        <v>1</v>
      </c>
      <c r="S16" s="81" t="s">
        <v>119</v>
      </c>
      <c r="T16" s="81" t="s">
        <v>119</v>
      </c>
      <c r="U16" s="81" t="s">
        <v>119</v>
      </c>
      <c r="V16" s="81" t="s">
        <v>119</v>
      </c>
      <c r="W16" s="81" t="s">
        <v>119</v>
      </c>
      <c r="X16" s="199" t="s">
        <v>1</v>
      </c>
      <c r="Y16" s="199" t="s">
        <v>1</v>
      </c>
      <c r="Z16" s="81" t="s">
        <v>2</v>
      </c>
      <c r="AA16" s="81" t="s">
        <v>2</v>
      </c>
      <c r="AB16" s="81" t="s">
        <v>2</v>
      </c>
      <c r="AC16" s="81" t="s">
        <v>2</v>
      </c>
      <c r="AD16" s="81" t="s">
        <v>2</v>
      </c>
      <c r="AE16" s="199" t="s">
        <v>1</v>
      </c>
      <c r="AF16" s="199" t="s">
        <v>1</v>
      </c>
      <c r="AG16" s="81" t="s">
        <v>2</v>
      </c>
      <c r="AH16" s="81" t="s">
        <v>2</v>
      </c>
      <c r="AI16" s="81" t="s">
        <v>2</v>
      </c>
      <c r="AJ16" s="82">
        <f t="shared" si="0"/>
        <v>8</v>
      </c>
      <c r="AK16" s="83">
        <f t="shared" si="1"/>
        <v>23</v>
      </c>
      <c r="AL16" s="207" t="e">
        <f>'Произв календарь'!$C$14-AJ16+июль!AL16</f>
        <v>#REF!</v>
      </c>
      <c r="AM16" s="88"/>
      <c r="AN16" s="88"/>
    </row>
    <row r="17" spans="1:40" s="20" customFormat="1" ht="15.75" thickBot="1">
      <c r="A17" s="66">
        <v>7</v>
      </c>
      <c r="B17" s="182">
        <v>41647</v>
      </c>
      <c r="C17" s="183" t="s">
        <v>98</v>
      </c>
      <c r="D17" s="180" t="s">
        <v>103</v>
      </c>
      <c r="E17" s="81" t="s">
        <v>2</v>
      </c>
      <c r="F17" s="81" t="s">
        <v>2</v>
      </c>
      <c r="G17" s="195" t="s">
        <v>68</v>
      </c>
      <c r="H17" s="195" t="s">
        <v>69</v>
      </c>
      <c r="I17" s="199" t="s">
        <v>1</v>
      </c>
      <c r="J17" s="199" t="s">
        <v>1</v>
      </c>
      <c r="K17" s="195" t="s">
        <v>68</v>
      </c>
      <c r="L17" s="195" t="s">
        <v>69</v>
      </c>
      <c r="M17" s="199" t="s">
        <v>1</v>
      </c>
      <c r="N17" s="199" t="s">
        <v>1</v>
      </c>
      <c r="O17" s="195" t="s">
        <v>68</v>
      </c>
      <c r="P17" s="195" t="s">
        <v>69</v>
      </c>
      <c r="Q17" s="195" t="s">
        <v>68</v>
      </c>
      <c r="R17" s="199" t="s">
        <v>1</v>
      </c>
      <c r="S17" s="194" t="s">
        <v>3</v>
      </c>
      <c r="T17" s="195" t="s">
        <v>69</v>
      </c>
      <c r="U17" s="195" t="s">
        <v>68</v>
      </c>
      <c r="V17" s="195" t="s">
        <v>69</v>
      </c>
      <c r="W17" s="195" t="s">
        <v>68</v>
      </c>
      <c r="X17" s="199" t="s">
        <v>1</v>
      </c>
      <c r="Y17" s="195" t="s">
        <v>68</v>
      </c>
      <c r="Z17" s="195" t="s">
        <v>69</v>
      </c>
      <c r="AA17" s="199" t="s">
        <v>1</v>
      </c>
      <c r="AB17" s="199" t="s">
        <v>1</v>
      </c>
      <c r="AC17" s="195" t="s">
        <v>68</v>
      </c>
      <c r="AD17" s="195" t="s">
        <v>69</v>
      </c>
      <c r="AE17" s="199" t="s">
        <v>1</v>
      </c>
      <c r="AF17" s="81" t="s">
        <v>2</v>
      </c>
      <c r="AG17" s="195" t="s">
        <v>68</v>
      </c>
      <c r="AH17" s="81" t="s">
        <v>2</v>
      </c>
      <c r="AI17" s="81" t="s">
        <v>2</v>
      </c>
      <c r="AJ17" s="82">
        <f t="shared" si="0"/>
        <v>9</v>
      </c>
      <c r="AK17" s="83">
        <f t="shared" si="1"/>
        <v>22</v>
      </c>
      <c r="AL17" s="207" t="e">
        <f>'Произв календарь'!$C$14-AJ17+июль!AL17</f>
        <v>#REF!</v>
      </c>
      <c r="AM17" s="88"/>
      <c r="AN17" s="88"/>
    </row>
    <row r="18" spans="1:40" s="20" customFormat="1" ht="15.75" thickBot="1">
      <c r="A18" s="66">
        <v>8</v>
      </c>
      <c r="B18" s="203"/>
      <c r="C18" s="183" t="s">
        <v>98</v>
      </c>
      <c r="D18" s="204" t="s">
        <v>120</v>
      </c>
      <c r="E18" s="199" t="s">
        <v>1</v>
      </c>
      <c r="F18" s="81" t="s">
        <v>2</v>
      </c>
      <c r="G18" s="81" t="s">
        <v>2</v>
      </c>
      <c r="H18" s="199" t="s">
        <v>1</v>
      </c>
      <c r="I18" s="199" t="s">
        <v>1</v>
      </c>
      <c r="J18" s="81" t="s">
        <v>2</v>
      </c>
      <c r="K18" s="81" t="s">
        <v>2</v>
      </c>
      <c r="L18" s="199" t="s">
        <v>1</v>
      </c>
      <c r="M18" s="199" t="s">
        <v>1</v>
      </c>
      <c r="N18" s="81" t="s">
        <v>2</v>
      </c>
      <c r="O18" s="81" t="s">
        <v>2</v>
      </c>
      <c r="P18" s="199" t="s">
        <v>1</v>
      </c>
      <c r="Q18" s="199" t="s">
        <v>1</v>
      </c>
      <c r="R18" s="81" t="s">
        <v>2</v>
      </c>
      <c r="S18" s="81" t="s">
        <v>2</v>
      </c>
      <c r="T18" s="199" t="s">
        <v>1</v>
      </c>
      <c r="U18" s="199" t="s">
        <v>1</v>
      </c>
      <c r="V18" s="81" t="s">
        <v>2</v>
      </c>
      <c r="W18" s="81" t="s">
        <v>2</v>
      </c>
      <c r="X18" s="199" t="s">
        <v>1</v>
      </c>
      <c r="Y18" s="199" t="s">
        <v>1</v>
      </c>
      <c r="Z18" s="81" t="s">
        <v>2</v>
      </c>
      <c r="AA18" s="81" t="s">
        <v>2</v>
      </c>
      <c r="AB18" s="199" t="s">
        <v>1</v>
      </c>
      <c r="AC18" s="199" t="s">
        <v>1</v>
      </c>
      <c r="AD18" s="199" t="s">
        <v>1</v>
      </c>
      <c r="AE18" s="81" t="s">
        <v>2</v>
      </c>
      <c r="AF18" s="81" t="s">
        <v>2</v>
      </c>
      <c r="AG18" s="81" t="s">
        <v>2</v>
      </c>
      <c r="AH18" s="81" t="s">
        <v>2</v>
      </c>
      <c r="AI18" s="199" t="s">
        <v>1</v>
      </c>
      <c r="AJ18" s="82">
        <f t="shared" si="0"/>
        <v>15</v>
      </c>
      <c r="AK18" s="83">
        <f t="shared" si="1"/>
        <v>16</v>
      </c>
      <c r="AL18" s="207" t="e">
        <f>'Произв календарь'!$C$14-AJ18+июль!AL18</f>
        <v>#REF!</v>
      </c>
      <c r="AM18" s="88"/>
      <c r="AN18" s="88"/>
    </row>
    <row r="19" spans="1:40" s="20" customFormat="1" ht="15.75" thickBot="1">
      <c r="A19" s="82">
        <v>10</v>
      </c>
      <c r="B19" s="181">
        <v>5381</v>
      </c>
      <c r="C19" s="177" t="s">
        <v>98</v>
      </c>
      <c r="D19" s="184" t="s">
        <v>104</v>
      </c>
      <c r="E19" s="195" t="s">
        <v>69</v>
      </c>
      <c r="F19" s="199" t="s">
        <v>1</v>
      </c>
      <c r="G19" s="199" t="s">
        <v>1</v>
      </c>
      <c r="H19" s="194" t="s">
        <v>3</v>
      </c>
      <c r="I19" s="195" t="s">
        <v>69</v>
      </c>
      <c r="J19" s="199" t="s">
        <v>1</v>
      </c>
      <c r="K19" s="199" t="s">
        <v>1</v>
      </c>
      <c r="L19" s="194" t="s">
        <v>3</v>
      </c>
      <c r="M19" s="195" t="s">
        <v>69</v>
      </c>
      <c r="N19" s="199" t="s">
        <v>1</v>
      </c>
      <c r="O19" s="199" t="s">
        <v>1</v>
      </c>
      <c r="P19" s="194" t="s">
        <v>3</v>
      </c>
      <c r="Q19" s="195" t="s">
        <v>69</v>
      </c>
      <c r="R19" s="199" t="s">
        <v>1</v>
      </c>
      <c r="S19" s="199" t="s">
        <v>1</v>
      </c>
      <c r="T19" s="194" t="s">
        <v>3</v>
      </c>
      <c r="U19" s="195" t="s">
        <v>69</v>
      </c>
      <c r="V19" s="199" t="s">
        <v>1</v>
      </c>
      <c r="W19" s="199" t="s">
        <v>1</v>
      </c>
      <c r="X19" s="194" t="s">
        <v>3</v>
      </c>
      <c r="Y19" s="195" t="s">
        <v>69</v>
      </c>
      <c r="Z19" s="199" t="s">
        <v>1</v>
      </c>
      <c r="AA19" s="199" t="s">
        <v>1</v>
      </c>
      <c r="AB19" s="194" t="s">
        <v>3</v>
      </c>
      <c r="AC19" s="195" t="s">
        <v>69</v>
      </c>
      <c r="AD19" s="199" t="s">
        <v>1</v>
      </c>
      <c r="AE19" s="199" t="s">
        <v>1</v>
      </c>
      <c r="AF19" s="194" t="s">
        <v>3</v>
      </c>
      <c r="AG19" s="195" t="s">
        <v>29</v>
      </c>
      <c r="AH19" s="199" t="s">
        <v>1</v>
      </c>
      <c r="AI19" s="199" t="s">
        <v>1</v>
      </c>
      <c r="AJ19" s="82">
        <f t="shared" si="0"/>
        <v>16</v>
      </c>
      <c r="AK19" s="83">
        <f t="shared" si="1"/>
        <v>15</v>
      </c>
      <c r="AL19" s="84"/>
      <c r="AM19" s="85"/>
      <c r="AN19" s="85"/>
    </row>
    <row r="20" spans="1:40" s="20" customFormat="1" ht="15.75" thickBot="1">
      <c r="A20" s="82">
        <v>11</v>
      </c>
      <c r="B20" s="181">
        <v>18739</v>
      </c>
      <c r="C20" s="177" t="s">
        <v>98</v>
      </c>
      <c r="D20" s="185" t="s">
        <v>105</v>
      </c>
      <c r="E20" s="210" t="s">
        <v>110</v>
      </c>
      <c r="F20" s="210" t="s">
        <v>110</v>
      </c>
      <c r="G20" s="210" t="s">
        <v>110</v>
      </c>
      <c r="H20" s="210" t="s">
        <v>110</v>
      </c>
      <c r="I20" s="199" t="s">
        <v>1</v>
      </c>
      <c r="J20" s="199" t="s">
        <v>1</v>
      </c>
      <c r="K20" s="210" t="s">
        <v>110</v>
      </c>
      <c r="L20" s="210" t="s">
        <v>110</v>
      </c>
      <c r="M20" s="210" t="s">
        <v>110</v>
      </c>
      <c r="N20" s="210" t="s">
        <v>110</v>
      </c>
      <c r="O20" s="210" t="s">
        <v>110</v>
      </c>
      <c r="P20" s="199" t="s">
        <v>1</v>
      </c>
      <c r="Q20" s="199" t="s">
        <v>1</v>
      </c>
      <c r="R20" s="210" t="s">
        <v>110</v>
      </c>
      <c r="S20" s="199" t="s">
        <v>1</v>
      </c>
      <c r="T20" s="199" t="s">
        <v>1</v>
      </c>
      <c r="U20" s="199" t="s">
        <v>1</v>
      </c>
      <c r="V20" s="199" t="s">
        <v>1</v>
      </c>
      <c r="W20" s="199" t="s">
        <v>1</v>
      </c>
      <c r="X20" s="195" t="s">
        <v>69</v>
      </c>
      <c r="Y20" s="199" t="s">
        <v>1</v>
      </c>
      <c r="Z20" s="199" t="s">
        <v>1</v>
      </c>
      <c r="AA20" s="194" t="s">
        <v>3</v>
      </c>
      <c r="AB20" s="195" t="s">
        <v>69</v>
      </c>
      <c r="AC20" s="199" t="s">
        <v>1</v>
      </c>
      <c r="AD20" s="199" t="s">
        <v>1</v>
      </c>
      <c r="AE20" s="194" t="s">
        <v>3</v>
      </c>
      <c r="AF20" s="195" t="s">
        <v>69</v>
      </c>
      <c r="AG20" s="199" t="s">
        <v>1</v>
      </c>
      <c r="AH20" s="199" t="s">
        <v>1</v>
      </c>
      <c r="AI20" s="194" t="s">
        <v>3</v>
      </c>
      <c r="AJ20" s="82">
        <f t="shared" si="0"/>
        <v>15</v>
      </c>
      <c r="AK20" s="83">
        <f t="shared" si="1"/>
        <v>16</v>
      </c>
      <c r="AL20" s="84"/>
      <c r="AM20" s="85"/>
      <c r="AN20" s="85"/>
    </row>
    <row r="21" spans="1:40" s="20" customFormat="1" ht="15.75" thickBot="1">
      <c r="A21" s="66">
        <v>12</v>
      </c>
      <c r="B21" s="186">
        <v>32359</v>
      </c>
      <c r="C21" s="177" t="s">
        <v>98</v>
      </c>
      <c r="D21" s="187" t="s">
        <v>106</v>
      </c>
      <c r="E21" s="199" t="s">
        <v>1</v>
      </c>
      <c r="F21" s="194" t="s">
        <v>3</v>
      </c>
      <c r="G21" s="195" t="s">
        <v>69</v>
      </c>
      <c r="H21" s="199" t="s">
        <v>1</v>
      </c>
      <c r="I21" s="81" t="s">
        <v>2</v>
      </c>
      <c r="J21" s="194" t="s">
        <v>3</v>
      </c>
      <c r="K21" s="195" t="s">
        <v>69</v>
      </c>
      <c r="L21" s="199" t="s">
        <v>1</v>
      </c>
      <c r="M21" s="199" t="s">
        <v>1</v>
      </c>
      <c r="N21" s="194" t="s">
        <v>3</v>
      </c>
      <c r="O21" s="195" t="s">
        <v>69</v>
      </c>
      <c r="P21" s="199" t="s">
        <v>1</v>
      </c>
      <c r="Q21" s="199" t="s">
        <v>1</v>
      </c>
      <c r="R21" s="195" t="s">
        <v>69</v>
      </c>
      <c r="S21" s="195" t="s">
        <v>69</v>
      </c>
      <c r="T21" s="199" t="s">
        <v>1</v>
      </c>
      <c r="U21" s="199" t="s">
        <v>1</v>
      </c>
      <c r="V21" s="194" t="s">
        <v>3</v>
      </c>
      <c r="W21" s="195" t="s">
        <v>69</v>
      </c>
      <c r="X21" s="199" t="s">
        <v>1</v>
      </c>
      <c r="Y21" s="199" t="s">
        <v>1</v>
      </c>
      <c r="Z21" s="194" t="s">
        <v>3</v>
      </c>
      <c r="AA21" s="195" t="s">
        <v>69</v>
      </c>
      <c r="AB21" s="199" t="s">
        <v>1</v>
      </c>
      <c r="AC21" s="199" t="s">
        <v>1</v>
      </c>
      <c r="AD21" s="194" t="s">
        <v>3</v>
      </c>
      <c r="AE21" s="195" t="s">
        <v>69</v>
      </c>
      <c r="AF21" s="199" t="s">
        <v>1</v>
      </c>
      <c r="AG21" s="199" t="s">
        <v>1</v>
      </c>
      <c r="AH21" s="194" t="s">
        <v>3</v>
      </c>
      <c r="AI21" s="195" t="s">
        <v>69</v>
      </c>
      <c r="AJ21" s="82">
        <f t="shared" si="0"/>
        <v>14</v>
      </c>
      <c r="AK21" s="83">
        <f t="shared" si="1"/>
        <v>17</v>
      </c>
      <c r="AL21" s="84"/>
      <c r="AM21" s="88"/>
      <c r="AN21" s="88"/>
    </row>
    <row r="22" spans="1:40" s="20" customFormat="1">
      <c r="A22" s="63"/>
      <c r="B22" s="89"/>
      <c r="C22" s="89"/>
      <c r="D22" s="90"/>
      <c r="E22" s="91"/>
      <c r="F22" s="92"/>
      <c r="G22" s="92"/>
      <c r="H22" s="91"/>
      <c r="I22" s="91"/>
      <c r="J22" s="92"/>
      <c r="K22" s="92"/>
      <c r="L22" s="91"/>
      <c r="M22" s="91"/>
      <c r="N22" s="92"/>
      <c r="O22" s="92"/>
      <c r="P22" s="91"/>
      <c r="Q22" s="91"/>
      <c r="R22" s="92"/>
      <c r="S22" s="92"/>
      <c r="T22" s="91"/>
      <c r="U22" s="91"/>
      <c r="V22" s="92"/>
      <c r="W22" s="92"/>
      <c r="X22" s="91"/>
      <c r="Y22" s="91"/>
      <c r="Z22" s="91"/>
      <c r="AA22" s="92"/>
      <c r="AB22" s="91"/>
      <c r="AC22" s="91"/>
      <c r="AD22" s="92"/>
      <c r="AE22" s="92"/>
      <c r="AF22" s="91"/>
      <c r="AG22" s="91"/>
      <c r="AH22" s="92"/>
      <c r="AI22" s="92"/>
      <c r="AJ22" s="63"/>
      <c r="AK22" s="93"/>
      <c r="AL22" s="93"/>
      <c r="AM22" s="94"/>
      <c r="AN22" s="94"/>
    </row>
    <row r="23" spans="1:40" s="20" customFormat="1" ht="27" customHeight="1">
      <c r="A23" s="61"/>
      <c r="B23" s="69"/>
      <c r="C23" s="69"/>
      <c r="D23" s="95" t="s">
        <v>50</v>
      </c>
      <c r="E23" s="429"/>
      <c r="F23" s="429"/>
      <c r="G23" s="429"/>
      <c r="H23" s="429"/>
      <c r="I23" s="429"/>
      <c r="J23" s="429"/>
      <c r="K23" s="429"/>
      <c r="L23" s="96"/>
      <c r="M23" s="96"/>
      <c r="N23" s="96"/>
      <c r="O23" s="97"/>
      <c r="P23" s="97"/>
      <c r="Q23" s="97"/>
      <c r="R23" s="97"/>
      <c r="S23" s="97"/>
      <c r="T23" s="96"/>
      <c r="U23" s="96"/>
      <c r="V23" s="430"/>
      <c r="W23" s="430"/>
      <c r="X23" s="430"/>
      <c r="Y23" s="430"/>
      <c r="Z23" s="430"/>
      <c r="AA23" s="430"/>
      <c r="AB23" s="63"/>
      <c r="AC23" s="63"/>
      <c r="AD23" s="63"/>
      <c r="AE23" s="427"/>
      <c r="AF23" s="428"/>
      <c r="AG23" s="428"/>
      <c r="AH23" s="428"/>
      <c r="AI23" s="63"/>
      <c r="AJ23" s="63"/>
      <c r="AK23" s="93"/>
      <c r="AL23" s="93"/>
      <c r="AM23" s="67"/>
      <c r="AN23" s="67"/>
    </row>
    <row r="24" spans="1:40" s="20" customFormat="1">
      <c r="A24" s="98"/>
      <c r="B24" s="99"/>
      <c r="C24" s="99"/>
      <c r="D24" s="98"/>
      <c r="E24" s="426" t="s">
        <v>47</v>
      </c>
      <c r="F24" s="426"/>
      <c r="G24" s="426"/>
      <c r="H24" s="426"/>
      <c r="I24" s="426"/>
      <c r="J24" s="426"/>
      <c r="K24" s="426"/>
      <c r="L24" s="98"/>
      <c r="M24" s="98"/>
      <c r="N24" s="98"/>
      <c r="O24" s="426" t="s">
        <v>45</v>
      </c>
      <c r="P24" s="426"/>
      <c r="Q24" s="426"/>
      <c r="R24" s="426"/>
      <c r="S24" s="426"/>
      <c r="T24" s="98"/>
      <c r="U24" s="98"/>
      <c r="V24" s="425" t="s">
        <v>51</v>
      </c>
      <c r="W24" s="425"/>
      <c r="X24" s="425"/>
      <c r="Y24" s="425"/>
      <c r="Z24" s="425"/>
      <c r="AA24" s="425"/>
      <c r="AB24" s="98"/>
      <c r="AC24" s="98"/>
      <c r="AD24" s="98"/>
      <c r="AE24" s="426" t="s">
        <v>52</v>
      </c>
      <c r="AF24" s="426"/>
      <c r="AG24" s="426"/>
      <c r="AH24" s="426"/>
      <c r="AI24" s="98"/>
      <c r="AJ24" s="98"/>
      <c r="AK24" s="100"/>
      <c r="AL24" s="100"/>
      <c r="AM24" s="98"/>
      <c r="AN24" s="98"/>
    </row>
    <row r="25" spans="1:40" s="20" customFormat="1">
      <c r="A25" s="61"/>
      <c r="B25" s="101" t="s">
        <v>53</v>
      </c>
      <c r="C25" s="101"/>
      <c r="D25" s="62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93"/>
      <c r="AL25" s="93"/>
      <c r="AM25" s="67"/>
      <c r="AN25" s="67"/>
    </row>
    <row r="26" spans="1:40" s="20" customFormat="1" ht="33" customHeight="1">
      <c r="A26" s="64"/>
      <c r="B26" s="102" t="s">
        <v>54</v>
      </c>
      <c r="C26" s="102"/>
      <c r="D26" s="103" t="s">
        <v>91</v>
      </c>
      <c r="E26" s="104">
        <v>1</v>
      </c>
      <c r="F26" s="104">
        <v>2</v>
      </c>
      <c r="G26" s="136">
        <v>3</v>
      </c>
      <c r="H26" s="136">
        <v>4</v>
      </c>
      <c r="I26" s="120">
        <v>5</v>
      </c>
      <c r="J26" s="120">
        <v>6</v>
      </c>
      <c r="K26" s="136">
        <v>7</v>
      </c>
      <c r="L26" s="136">
        <v>8</v>
      </c>
      <c r="M26" s="136">
        <v>9</v>
      </c>
      <c r="N26" s="136">
        <v>10</v>
      </c>
      <c r="O26" s="136">
        <v>11</v>
      </c>
      <c r="P26" s="120">
        <v>12</v>
      </c>
      <c r="Q26" s="120">
        <v>13</v>
      </c>
      <c r="R26" s="136">
        <v>14</v>
      </c>
      <c r="S26" s="136">
        <v>15</v>
      </c>
      <c r="T26" s="136">
        <v>16</v>
      </c>
      <c r="U26" s="136">
        <v>17</v>
      </c>
      <c r="V26" s="136">
        <v>18</v>
      </c>
      <c r="W26" s="120">
        <v>19</v>
      </c>
      <c r="X26" s="120">
        <v>20</v>
      </c>
      <c r="Y26" s="136">
        <v>21</v>
      </c>
      <c r="Z26" s="136">
        <v>22</v>
      </c>
      <c r="AA26" s="136">
        <v>23</v>
      </c>
      <c r="AB26" s="136">
        <v>24</v>
      </c>
      <c r="AC26" s="136">
        <v>25</v>
      </c>
      <c r="AD26" s="120">
        <v>26</v>
      </c>
      <c r="AE26" s="120">
        <v>27</v>
      </c>
      <c r="AF26" s="136">
        <v>28</v>
      </c>
      <c r="AG26" s="104">
        <v>29</v>
      </c>
      <c r="AH26" s="104">
        <v>30</v>
      </c>
      <c r="AI26" s="104">
        <v>31</v>
      </c>
      <c r="AJ26" s="67"/>
      <c r="AK26" s="67"/>
      <c r="AL26" s="67"/>
      <c r="AM26" s="68"/>
      <c r="AN26" s="68"/>
    </row>
    <row r="27" spans="1:40" ht="15" customHeight="1">
      <c r="A27" s="105"/>
      <c r="B27" s="106" t="s">
        <v>2</v>
      </c>
      <c r="C27" s="106"/>
      <c r="D27" s="107" t="s">
        <v>71</v>
      </c>
      <c r="E27" s="108">
        <f t="shared" ref="E27:N35" si="2">COUNTIF(E$11:E$21,$B27)</f>
        <v>3</v>
      </c>
      <c r="F27" s="108">
        <f t="shared" si="2"/>
        <v>4</v>
      </c>
      <c r="G27" s="137">
        <f t="shared" si="2"/>
        <v>4</v>
      </c>
      <c r="H27" s="137">
        <f t="shared" si="2"/>
        <v>2</v>
      </c>
      <c r="I27" s="121">
        <f t="shared" si="2"/>
        <v>2</v>
      </c>
      <c r="J27" s="121">
        <f t="shared" si="2"/>
        <v>1</v>
      </c>
      <c r="K27" s="137">
        <f t="shared" si="2"/>
        <v>3</v>
      </c>
      <c r="L27" s="137">
        <f t="shared" si="2"/>
        <v>2</v>
      </c>
      <c r="M27" s="137">
        <f t="shared" si="2"/>
        <v>2</v>
      </c>
      <c r="N27" s="137">
        <f t="shared" si="2"/>
        <v>4</v>
      </c>
      <c r="O27" s="137">
        <f t="shared" ref="O27:X35" si="3">COUNTIF(O$11:O$21,$B27)</f>
        <v>2</v>
      </c>
      <c r="P27" s="121">
        <f t="shared" si="3"/>
        <v>2</v>
      </c>
      <c r="Q27" s="121">
        <f t="shared" si="3"/>
        <v>2</v>
      </c>
      <c r="R27" s="137">
        <f t="shared" si="3"/>
        <v>4</v>
      </c>
      <c r="S27" s="137">
        <f t="shared" si="3"/>
        <v>3</v>
      </c>
      <c r="T27" s="137">
        <f t="shared" si="3"/>
        <v>2</v>
      </c>
      <c r="U27" s="137">
        <f t="shared" si="3"/>
        <v>3</v>
      </c>
      <c r="V27" s="137">
        <f t="shared" si="3"/>
        <v>4</v>
      </c>
      <c r="W27" s="121">
        <f t="shared" si="3"/>
        <v>2</v>
      </c>
      <c r="X27" s="121">
        <f t="shared" si="3"/>
        <v>2</v>
      </c>
      <c r="Y27" s="137">
        <f t="shared" ref="Y27:AI35" si="4">COUNTIF(Y$11:Y$21,$B27)</f>
        <v>3</v>
      </c>
      <c r="Z27" s="137">
        <f t="shared" si="4"/>
        <v>6</v>
      </c>
      <c r="AA27" s="137">
        <f t="shared" si="4"/>
        <v>4</v>
      </c>
      <c r="AB27" s="137">
        <f t="shared" si="4"/>
        <v>5</v>
      </c>
      <c r="AC27" s="137">
        <f t="shared" si="4"/>
        <v>3</v>
      </c>
      <c r="AD27" s="121">
        <f t="shared" si="4"/>
        <v>1</v>
      </c>
      <c r="AE27" s="121">
        <f t="shared" si="4"/>
        <v>4</v>
      </c>
      <c r="AF27" s="137">
        <f t="shared" si="4"/>
        <v>5</v>
      </c>
      <c r="AG27" s="108">
        <f t="shared" si="4"/>
        <v>3</v>
      </c>
      <c r="AH27" s="108">
        <f t="shared" si="4"/>
        <v>5</v>
      </c>
      <c r="AI27" s="108">
        <f t="shared" si="4"/>
        <v>4</v>
      </c>
      <c r="AJ27" s="109"/>
      <c r="AK27" s="109"/>
      <c r="AL27" s="109"/>
      <c r="AM27" s="71" t="s">
        <v>72</v>
      </c>
      <c r="AN27" s="71"/>
    </row>
    <row r="28" spans="1:40" ht="15" customHeight="1">
      <c r="A28" s="105"/>
      <c r="B28" s="106" t="s">
        <v>81</v>
      </c>
      <c r="C28" s="106"/>
      <c r="D28" s="107" t="s">
        <v>82</v>
      </c>
      <c r="E28" s="108">
        <f t="shared" si="2"/>
        <v>0</v>
      </c>
      <c r="F28" s="108">
        <f t="shared" si="2"/>
        <v>0</v>
      </c>
      <c r="G28" s="137">
        <f t="shared" si="2"/>
        <v>0</v>
      </c>
      <c r="H28" s="137">
        <f t="shared" si="2"/>
        <v>0</v>
      </c>
      <c r="I28" s="121">
        <f t="shared" si="2"/>
        <v>0</v>
      </c>
      <c r="J28" s="121">
        <f t="shared" si="2"/>
        <v>0</v>
      </c>
      <c r="K28" s="137">
        <f t="shared" si="2"/>
        <v>0</v>
      </c>
      <c r="L28" s="137">
        <f t="shared" si="2"/>
        <v>0</v>
      </c>
      <c r="M28" s="137">
        <f t="shared" si="2"/>
        <v>0</v>
      </c>
      <c r="N28" s="137">
        <f t="shared" si="2"/>
        <v>0</v>
      </c>
      <c r="O28" s="137">
        <f t="shared" si="3"/>
        <v>0</v>
      </c>
      <c r="P28" s="121">
        <f t="shared" si="3"/>
        <v>0</v>
      </c>
      <c r="Q28" s="121">
        <f t="shared" si="3"/>
        <v>0</v>
      </c>
      <c r="R28" s="137">
        <f t="shared" si="3"/>
        <v>0</v>
      </c>
      <c r="S28" s="137">
        <f t="shared" si="3"/>
        <v>0</v>
      </c>
      <c r="T28" s="137">
        <f t="shared" si="3"/>
        <v>0</v>
      </c>
      <c r="U28" s="137">
        <f t="shared" si="3"/>
        <v>0</v>
      </c>
      <c r="V28" s="137">
        <f t="shared" si="3"/>
        <v>0</v>
      </c>
      <c r="W28" s="121">
        <f t="shared" si="3"/>
        <v>0</v>
      </c>
      <c r="X28" s="121">
        <f t="shared" si="3"/>
        <v>0</v>
      </c>
      <c r="Y28" s="137">
        <f t="shared" si="4"/>
        <v>0</v>
      </c>
      <c r="Z28" s="137">
        <f t="shared" si="4"/>
        <v>0</v>
      </c>
      <c r="AA28" s="137">
        <f t="shared" si="4"/>
        <v>0</v>
      </c>
      <c r="AB28" s="137">
        <f t="shared" si="4"/>
        <v>0</v>
      </c>
      <c r="AC28" s="137">
        <f t="shared" si="4"/>
        <v>0</v>
      </c>
      <c r="AD28" s="121">
        <f t="shared" si="4"/>
        <v>0</v>
      </c>
      <c r="AE28" s="121">
        <f t="shared" si="4"/>
        <v>0</v>
      </c>
      <c r="AF28" s="137">
        <f t="shared" si="4"/>
        <v>0</v>
      </c>
      <c r="AG28" s="108">
        <f t="shared" si="4"/>
        <v>0</v>
      </c>
      <c r="AH28" s="108">
        <f t="shared" si="4"/>
        <v>0</v>
      </c>
      <c r="AI28" s="108">
        <f t="shared" si="4"/>
        <v>0</v>
      </c>
      <c r="AJ28" s="109"/>
      <c r="AK28" s="109"/>
      <c r="AL28" s="109"/>
      <c r="AM28" s="71"/>
      <c r="AN28" s="71"/>
    </row>
    <row r="29" spans="1:40" ht="15" customHeight="1">
      <c r="A29" s="105"/>
      <c r="B29" s="106" t="s">
        <v>3</v>
      </c>
      <c r="C29" s="106"/>
      <c r="D29" s="107" t="s">
        <v>73</v>
      </c>
      <c r="E29" s="108">
        <f t="shared" si="2"/>
        <v>1</v>
      </c>
      <c r="F29" s="108">
        <f t="shared" si="2"/>
        <v>2</v>
      </c>
      <c r="G29" s="137">
        <f t="shared" si="2"/>
        <v>0</v>
      </c>
      <c r="H29" s="137">
        <f t="shared" si="2"/>
        <v>2</v>
      </c>
      <c r="I29" s="121">
        <f t="shared" si="2"/>
        <v>0</v>
      </c>
      <c r="J29" s="121">
        <f t="shared" si="2"/>
        <v>1</v>
      </c>
      <c r="K29" s="137">
        <f t="shared" si="2"/>
        <v>0</v>
      </c>
      <c r="L29" s="137">
        <f t="shared" si="2"/>
        <v>1</v>
      </c>
      <c r="M29" s="137">
        <f t="shared" si="2"/>
        <v>1</v>
      </c>
      <c r="N29" s="137">
        <f t="shared" si="2"/>
        <v>1</v>
      </c>
      <c r="O29" s="137">
        <f t="shared" si="3"/>
        <v>0</v>
      </c>
      <c r="P29" s="121">
        <f t="shared" si="3"/>
        <v>1</v>
      </c>
      <c r="Q29" s="121">
        <f t="shared" si="3"/>
        <v>0</v>
      </c>
      <c r="R29" s="137">
        <f t="shared" si="3"/>
        <v>0</v>
      </c>
      <c r="S29" s="137">
        <f t="shared" si="3"/>
        <v>1</v>
      </c>
      <c r="T29" s="137">
        <f t="shared" si="3"/>
        <v>1</v>
      </c>
      <c r="U29" s="137">
        <f t="shared" si="3"/>
        <v>0</v>
      </c>
      <c r="V29" s="137">
        <f t="shared" si="3"/>
        <v>1</v>
      </c>
      <c r="W29" s="121">
        <f t="shared" si="3"/>
        <v>0</v>
      </c>
      <c r="X29" s="121">
        <f t="shared" si="3"/>
        <v>1</v>
      </c>
      <c r="Y29" s="137">
        <f t="shared" si="4"/>
        <v>0</v>
      </c>
      <c r="Z29" s="137">
        <f t="shared" si="4"/>
        <v>1</v>
      </c>
      <c r="AA29" s="137">
        <f t="shared" si="4"/>
        <v>1</v>
      </c>
      <c r="AB29" s="137">
        <f t="shared" si="4"/>
        <v>1</v>
      </c>
      <c r="AC29" s="137">
        <f t="shared" si="4"/>
        <v>0</v>
      </c>
      <c r="AD29" s="121">
        <f t="shared" si="4"/>
        <v>1</v>
      </c>
      <c r="AE29" s="121">
        <f t="shared" si="4"/>
        <v>1</v>
      </c>
      <c r="AF29" s="137">
        <f t="shared" si="4"/>
        <v>1</v>
      </c>
      <c r="AG29" s="108">
        <f t="shared" si="4"/>
        <v>0</v>
      </c>
      <c r="AH29" s="108">
        <f t="shared" si="4"/>
        <v>1</v>
      </c>
      <c r="AI29" s="108">
        <f t="shared" si="4"/>
        <v>1</v>
      </c>
      <c r="AJ29" s="109"/>
      <c r="AK29" s="109"/>
      <c r="AL29" s="109"/>
      <c r="AM29" s="71"/>
      <c r="AN29" s="71"/>
    </row>
    <row r="30" spans="1:40" s="36" customFormat="1" ht="15" customHeight="1">
      <c r="A30" s="105"/>
      <c r="B30" s="106" t="s">
        <v>68</v>
      </c>
      <c r="C30" s="106"/>
      <c r="D30" s="107" t="s">
        <v>74</v>
      </c>
      <c r="E30" s="108">
        <f t="shared" si="2"/>
        <v>1</v>
      </c>
      <c r="F30" s="108">
        <f t="shared" si="2"/>
        <v>0</v>
      </c>
      <c r="G30" s="137">
        <f t="shared" si="2"/>
        <v>1</v>
      </c>
      <c r="H30" s="137">
        <f t="shared" si="2"/>
        <v>0</v>
      </c>
      <c r="I30" s="121">
        <f t="shared" si="2"/>
        <v>1</v>
      </c>
      <c r="J30" s="121">
        <f t="shared" si="2"/>
        <v>0</v>
      </c>
      <c r="K30" s="137">
        <f t="shared" si="2"/>
        <v>1</v>
      </c>
      <c r="L30" s="137">
        <f t="shared" si="2"/>
        <v>0</v>
      </c>
      <c r="M30" s="137">
        <f t="shared" si="2"/>
        <v>1</v>
      </c>
      <c r="N30" s="137">
        <f t="shared" si="2"/>
        <v>0</v>
      </c>
      <c r="O30" s="137">
        <f t="shared" si="3"/>
        <v>1</v>
      </c>
      <c r="P30" s="121">
        <f t="shared" si="3"/>
        <v>0</v>
      </c>
      <c r="Q30" s="121">
        <f t="shared" si="3"/>
        <v>1</v>
      </c>
      <c r="R30" s="137">
        <f t="shared" si="3"/>
        <v>1</v>
      </c>
      <c r="S30" s="137">
        <f t="shared" si="3"/>
        <v>0</v>
      </c>
      <c r="T30" s="137">
        <f t="shared" si="3"/>
        <v>0</v>
      </c>
      <c r="U30" s="137">
        <f t="shared" si="3"/>
        <v>1</v>
      </c>
      <c r="V30" s="137">
        <f t="shared" si="3"/>
        <v>0</v>
      </c>
      <c r="W30" s="121">
        <f t="shared" si="3"/>
        <v>1</v>
      </c>
      <c r="X30" s="121">
        <f t="shared" si="3"/>
        <v>0</v>
      </c>
      <c r="Y30" s="137">
        <f t="shared" si="4"/>
        <v>1</v>
      </c>
      <c r="Z30" s="137">
        <f t="shared" si="4"/>
        <v>0</v>
      </c>
      <c r="AA30" s="137">
        <f t="shared" si="4"/>
        <v>0</v>
      </c>
      <c r="AB30" s="137">
        <f t="shared" si="4"/>
        <v>0</v>
      </c>
      <c r="AC30" s="137">
        <f t="shared" si="4"/>
        <v>1</v>
      </c>
      <c r="AD30" s="121">
        <f t="shared" si="4"/>
        <v>0</v>
      </c>
      <c r="AE30" s="121">
        <f t="shared" si="4"/>
        <v>0</v>
      </c>
      <c r="AF30" s="137">
        <f t="shared" si="4"/>
        <v>0</v>
      </c>
      <c r="AG30" s="108">
        <f t="shared" si="4"/>
        <v>1</v>
      </c>
      <c r="AH30" s="108">
        <f t="shared" si="4"/>
        <v>0</v>
      </c>
      <c r="AI30" s="108">
        <f t="shared" si="4"/>
        <v>0</v>
      </c>
      <c r="AJ30" s="109"/>
      <c r="AK30" s="109"/>
      <c r="AL30" s="109"/>
      <c r="AM30" s="71"/>
      <c r="AN30" s="71"/>
    </row>
    <row r="31" spans="1:40" ht="15" customHeight="1">
      <c r="A31" s="105"/>
      <c r="B31" s="110" t="s">
        <v>69</v>
      </c>
      <c r="C31" s="110"/>
      <c r="D31" s="107" t="s">
        <v>75</v>
      </c>
      <c r="E31" s="108">
        <f t="shared" si="2"/>
        <v>1</v>
      </c>
      <c r="F31" s="108">
        <f t="shared" si="2"/>
        <v>1</v>
      </c>
      <c r="G31" s="137">
        <f t="shared" si="2"/>
        <v>1</v>
      </c>
      <c r="H31" s="137">
        <f t="shared" si="2"/>
        <v>1</v>
      </c>
      <c r="I31" s="121">
        <f t="shared" si="2"/>
        <v>1</v>
      </c>
      <c r="J31" s="121">
        <f t="shared" si="2"/>
        <v>1</v>
      </c>
      <c r="K31" s="137">
        <f t="shared" si="2"/>
        <v>1</v>
      </c>
      <c r="L31" s="137">
        <f t="shared" si="2"/>
        <v>1</v>
      </c>
      <c r="M31" s="137">
        <f t="shared" si="2"/>
        <v>1</v>
      </c>
      <c r="N31" s="137">
        <f t="shared" si="2"/>
        <v>1</v>
      </c>
      <c r="O31" s="137">
        <f t="shared" si="3"/>
        <v>1</v>
      </c>
      <c r="P31" s="121">
        <f t="shared" si="3"/>
        <v>1</v>
      </c>
      <c r="Q31" s="121">
        <f t="shared" si="3"/>
        <v>1</v>
      </c>
      <c r="R31" s="137">
        <f t="shared" si="3"/>
        <v>1</v>
      </c>
      <c r="S31" s="137">
        <f t="shared" si="3"/>
        <v>1</v>
      </c>
      <c r="T31" s="137">
        <f t="shared" si="3"/>
        <v>1</v>
      </c>
      <c r="U31" s="137">
        <f t="shared" si="3"/>
        <v>1</v>
      </c>
      <c r="V31" s="137">
        <f t="shared" si="3"/>
        <v>1</v>
      </c>
      <c r="W31" s="121">
        <f t="shared" si="3"/>
        <v>1</v>
      </c>
      <c r="X31" s="121">
        <f t="shared" si="3"/>
        <v>1</v>
      </c>
      <c r="Y31" s="137">
        <f t="shared" si="4"/>
        <v>1</v>
      </c>
      <c r="Z31" s="137">
        <f t="shared" si="4"/>
        <v>1</v>
      </c>
      <c r="AA31" s="137">
        <f t="shared" si="4"/>
        <v>1</v>
      </c>
      <c r="AB31" s="137">
        <f t="shared" si="4"/>
        <v>1</v>
      </c>
      <c r="AC31" s="137">
        <f t="shared" si="4"/>
        <v>1</v>
      </c>
      <c r="AD31" s="121">
        <f t="shared" si="4"/>
        <v>1</v>
      </c>
      <c r="AE31" s="121">
        <f t="shared" si="4"/>
        <v>1</v>
      </c>
      <c r="AF31" s="137">
        <f t="shared" si="4"/>
        <v>1</v>
      </c>
      <c r="AG31" s="108">
        <f t="shared" si="4"/>
        <v>0</v>
      </c>
      <c r="AH31" s="108">
        <f t="shared" si="4"/>
        <v>1</v>
      </c>
      <c r="AI31" s="108">
        <f t="shared" si="4"/>
        <v>2</v>
      </c>
      <c r="AJ31" s="109"/>
      <c r="AK31" s="109"/>
      <c r="AL31" s="109"/>
      <c r="AM31" s="71"/>
      <c r="AN31" s="71"/>
    </row>
    <row r="32" spans="1:40" ht="15" customHeight="1">
      <c r="A32" s="105"/>
      <c r="B32" s="110" t="s">
        <v>83</v>
      </c>
      <c r="C32" s="110"/>
      <c r="D32" s="107" t="s">
        <v>84</v>
      </c>
      <c r="E32" s="108">
        <f t="shared" si="2"/>
        <v>0</v>
      </c>
      <c r="F32" s="108">
        <f t="shared" si="2"/>
        <v>0</v>
      </c>
      <c r="G32" s="137">
        <f t="shared" si="2"/>
        <v>0</v>
      </c>
      <c r="H32" s="137">
        <f t="shared" si="2"/>
        <v>0</v>
      </c>
      <c r="I32" s="121">
        <f t="shared" si="2"/>
        <v>0</v>
      </c>
      <c r="J32" s="121">
        <f t="shared" si="2"/>
        <v>0</v>
      </c>
      <c r="K32" s="137">
        <f t="shared" si="2"/>
        <v>0</v>
      </c>
      <c r="L32" s="137">
        <f t="shared" si="2"/>
        <v>0</v>
      </c>
      <c r="M32" s="137">
        <f t="shared" si="2"/>
        <v>0</v>
      </c>
      <c r="N32" s="137">
        <f t="shared" si="2"/>
        <v>0</v>
      </c>
      <c r="O32" s="137">
        <f t="shared" si="3"/>
        <v>0</v>
      </c>
      <c r="P32" s="121">
        <f t="shared" si="3"/>
        <v>0</v>
      </c>
      <c r="Q32" s="121">
        <f t="shared" si="3"/>
        <v>0</v>
      </c>
      <c r="R32" s="137">
        <f t="shared" si="3"/>
        <v>0</v>
      </c>
      <c r="S32" s="137">
        <f t="shared" si="3"/>
        <v>0</v>
      </c>
      <c r="T32" s="137">
        <f t="shared" si="3"/>
        <v>0</v>
      </c>
      <c r="U32" s="137">
        <f t="shared" si="3"/>
        <v>0</v>
      </c>
      <c r="V32" s="137">
        <f t="shared" si="3"/>
        <v>0</v>
      </c>
      <c r="W32" s="121">
        <f t="shared" si="3"/>
        <v>0</v>
      </c>
      <c r="X32" s="121">
        <f t="shared" si="3"/>
        <v>0</v>
      </c>
      <c r="Y32" s="137">
        <f t="shared" si="4"/>
        <v>0</v>
      </c>
      <c r="Z32" s="137">
        <f t="shared" si="4"/>
        <v>0</v>
      </c>
      <c r="AA32" s="137">
        <f t="shared" si="4"/>
        <v>0</v>
      </c>
      <c r="AB32" s="137">
        <f t="shared" si="4"/>
        <v>0</v>
      </c>
      <c r="AC32" s="137">
        <f t="shared" si="4"/>
        <v>0</v>
      </c>
      <c r="AD32" s="121">
        <f t="shared" si="4"/>
        <v>0</v>
      </c>
      <c r="AE32" s="121">
        <f t="shared" si="4"/>
        <v>0</v>
      </c>
      <c r="AF32" s="137">
        <f t="shared" si="4"/>
        <v>0</v>
      </c>
      <c r="AG32" s="108">
        <f t="shared" si="4"/>
        <v>0</v>
      </c>
      <c r="AH32" s="108">
        <f t="shared" si="4"/>
        <v>0</v>
      </c>
      <c r="AI32" s="108">
        <f t="shared" si="4"/>
        <v>0</v>
      </c>
      <c r="AJ32" s="109"/>
      <c r="AK32" s="109"/>
      <c r="AL32" s="109"/>
      <c r="AM32" s="71"/>
      <c r="AN32" s="71"/>
    </row>
    <row r="33" spans="1:45" ht="15" customHeight="1">
      <c r="A33" s="105"/>
      <c r="B33" s="106" t="s">
        <v>65</v>
      </c>
      <c r="C33" s="106"/>
      <c r="D33" s="111" t="s">
        <v>76</v>
      </c>
      <c r="E33" s="108">
        <f t="shared" si="2"/>
        <v>2</v>
      </c>
      <c r="F33" s="108">
        <f t="shared" si="2"/>
        <v>1</v>
      </c>
      <c r="G33" s="137">
        <f t="shared" si="2"/>
        <v>2</v>
      </c>
      <c r="H33" s="137">
        <f t="shared" si="2"/>
        <v>2</v>
      </c>
      <c r="I33" s="121">
        <f t="shared" si="2"/>
        <v>7</v>
      </c>
      <c r="J33" s="121">
        <f t="shared" si="2"/>
        <v>8</v>
      </c>
      <c r="K33" s="137">
        <f t="shared" si="2"/>
        <v>4</v>
      </c>
      <c r="L33" s="137">
        <f t="shared" si="2"/>
        <v>2</v>
      </c>
      <c r="M33" s="137">
        <f t="shared" si="2"/>
        <v>3</v>
      </c>
      <c r="N33" s="137">
        <f t="shared" si="2"/>
        <v>2</v>
      </c>
      <c r="O33" s="137">
        <f t="shared" si="3"/>
        <v>4</v>
      </c>
      <c r="P33" s="121">
        <f t="shared" si="3"/>
        <v>6</v>
      </c>
      <c r="Q33" s="121">
        <f t="shared" si="3"/>
        <v>7</v>
      </c>
      <c r="R33" s="137">
        <f t="shared" si="3"/>
        <v>3</v>
      </c>
      <c r="S33" s="137">
        <f t="shared" si="3"/>
        <v>4</v>
      </c>
      <c r="T33" s="137">
        <f t="shared" si="3"/>
        <v>4</v>
      </c>
      <c r="U33" s="137">
        <f t="shared" si="3"/>
        <v>4</v>
      </c>
      <c r="V33" s="137">
        <f t="shared" si="3"/>
        <v>2</v>
      </c>
      <c r="W33" s="121">
        <f t="shared" si="3"/>
        <v>6</v>
      </c>
      <c r="X33" s="121">
        <f t="shared" si="3"/>
        <v>6</v>
      </c>
      <c r="Y33" s="137">
        <f t="shared" si="4"/>
        <v>5</v>
      </c>
      <c r="Z33" s="137">
        <f t="shared" si="4"/>
        <v>2</v>
      </c>
      <c r="AA33" s="137">
        <f t="shared" si="4"/>
        <v>3</v>
      </c>
      <c r="AB33" s="137">
        <f t="shared" si="4"/>
        <v>3</v>
      </c>
      <c r="AC33" s="137">
        <f t="shared" si="4"/>
        <v>5</v>
      </c>
      <c r="AD33" s="121">
        <f t="shared" si="4"/>
        <v>7</v>
      </c>
      <c r="AE33" s="121">
        <f t="shared" si="4"/>
        <v>5</v>
      </c>
      <c r="AF33" s="137">
        <f t="shared" si="4"/>
        <v>3</v>
      </c>
      <c r="AG33" s="108">
        <f t="shared" si="4"/>
        <v>3</v>
      </c>
      <c r="AH33" s="108">
        <f t="shared" si="4"/>
        <v>4</v>
      </c>
      <c r="AI33" s="108">
        <f t="shared" si="4"/>
        <v>4</v>
      </c>
      <c r="AJ33" s="109"/>
      <c r="AK33" s="109"/>
      <c r="AL33" s="109"/>
      <c r="AM33" s="71"/>
      <c r="AN33" s="71"/>
    </row>
    <row r="34" spans="1:45" ht="15" customHeight="1">
      <c r="A34" s="105"/>
      <c r="B34" s="106" t="s">
        <v>64</v>
      </c>
      <c r="C34" s="106"/>
      <c r="D34" s="112" t="s">
        <v>66</v>
      </c>
      <c r="E34" s="108">
        <f t="shared" si="2"/>
        <v>3</v>
      </c>
      <c r="F34" s="108">
        <f t="shared" si="2"/>
        <v>3</v>
      </c>
      <c r="G34" s="137">
        <f t="shared" si="2"/>
        <v>3</v>
      </c>
      <c r="H34" s="137">
        <f t="shared" si="2"/>
        <v>3</v>
      </c>
      <c r="I34" s="121">
        <f t="shared" si="2"/>
        <v>0</v>
      </c>
      <c r="J34" s="121">
        <f t="shared" si="2"/>
        <v>0</v>
      </c>
      <c r="K34" s="137">
        <f t="shared" si="2"/>
        <v>2</v>
      </c>
      <c r="L34" s="137">
        <f t="shared" si="2"/>
        <v>2</v>
      </c>
      <c r="M34" s="137">
        <f t="shared" si="2"/>
        <v>2</v>
      </c>
      <c r="N34" s="137">
        <f t="shared" si="2"/>
        <v>2</v>
      </c>
      <c r="O34" s="137">
        <f t="shared" si="3"/>
        <v>2</v>
      </c>
      <c r="P34" s="121">
        <f t="shared" si="3"/>
        <v>0</v>
      </c>
      <c r="Q34" s="121">
        <f t="shared" si="3"/>
        <v>0</v>
      </c>
      <c r="R34" s="137">
        <f t="shared" si="3"/>
        <v>2</v>
      </c>
      <c r="S34" s="137">
        <f t="shared" si="3"/>
        <v>1</v>
      </c>
      <c r="T34" s="137">
        <f t="shared" si="3"/>
        <v>1</v>
      </c>
      <c r="U34" s="137">
        <f t="shared" si="3"/>
        <v>1</v>
      </c>
      <c r="V34" s="137">
        <f t="shared" si="3"/>
        <v>1</v>
      </c>
      <c r="W34" s="121">
        <f t="shared" si="3"/>
        <v>0</v>
      </c>
      <c r="X34" s="121">
        <f t="shared" si="3"/>
        <v>0</v>
      </c>
      <c r="Y34" s="137">
        <f t="shared" si="4"/>
        <v>1</v>
      </c>
      <c r="Z34" s="137">
        <f t="shared" si="4"/>
        <v>1</v>
      </c>
      <c r="AA34" s="137">
        <f t="shared" si="4"/>
        <v>1</v>
      </c>
      <c r="AB34" s="137">
        <f t="shared" si="4"/>
        <v>1</v>
      </c>
      <c r="AC34" s="137">
        <f t="shared" si="4"/>
        <v>1</v>
      </c>
      <c r="AD34" s="121">
        <f t="shared" si="4"/>
        <v>0</v>
      </c>
      <c r="AE34" s="121">
        <f t="shared" si="4"/>
        <v>0</v>
      </c>
      <c r="AF34" s="137">
        <f t="shared" si="4"/>
        <v>1</v>
      </c>
      <c r="AG34" s="108">
        <f t="shared" si="4"/>
        <v>0</v>
      </c>
      <c r="AH34" s="108">
        <f t="shared" si="4"/>
        <v>0</v>
      </c>
      <c r="AI34" s="108">
        <f t="shared" si="4"/>
        <v>0</v>
      </c>
      <c r="AJ34" s="71"/>
      <c r="AK34" s="71"/>
      <c r="AL34" s="71"/>
      <c r="AM34" s="71"/>
      <c r="AN34" s="71"/>
    </row>
    <row r="35" spans="1:45" ht="15" customHeight="1">
      <c r="A35" s="71"/>
      <c r="B35" s="106" t="s">
        <v>29</v>
      </c>
      <c r="C35" s="106"/>
      <c r="D35" s="113" t="s">
        <v>77</v>
      </c>
      <c r="E35" s="108">
        <f t="shared" si="2"/>
        <v>0</v>
      </c>
      <c r="F35" s="108">
        <f t="shared" si="2"/>
        <v>0</v>
      </c>
      <c r="G35" s="137">
        <f t="shared" si="2"/>
        <v>0</v>
      </c>
      <c r="H35" s="137">
        <f t="shared" si="2"/>
        <v>0</v>
      </c>
      <c r="I35" s="121">
        <f t="shared" si="2"/>
        <v>0</v>
      </c>
      <c r="J35" s="121">
        <f t="shared" si="2"/>
        <v>0</v>
      </c>
      <c r="K35" s="137">
        <f t="shared" si="2"/>
        <v>0</v>
      </c>
      <c r="L35" s="137">
        <f t="shared" si="2"/>
        <v>0</v>
      </c>
      <c r="M35" s="137">
        <f t="shared" si="2"/>
        <v>0</v>
      </c>
      <c r="N35" s="137">
        <f t="shared" si="2"/>
        <v>0</v>
      </c>
      <c r="O35" s="137">
        <f t="shared" si="3"/>
        <v>0</v>
      </c>
      <c r="P35" s="121">
        <f t="shared" si="3"/>
        <v>0</v>
      </c>
      <c r="Q35" s="121">
        <f t="shared" si="3"/>
        <v>0</v>
      </c>
      <c r="R35" s="137">
        <f t="shared" si="3"/>
        <v>0</v>
      </c>
      <c r="S35" s="137">
        <f t="shared" si="3"/>
        <v>0</v>
      </c>
      <c r="T35" s="137">
        <f t="shared" si="3"/>
        <v>0</v>
      </c>
      <c r="U35" s="137">
        <f t="shared" si="3"/>
        <v>0</v>
      </c>
      <c r="V35" s="137">
        <f t="shared" si="3"/>
        <v>0</v>
      </c>
      <c r="W35" s="121">
        <f t="shared" si="3"/>
        <v>0</v>
      </c>
      <c r="X35" s="121">
        <f t="shared" si="3"/>
        <v>1</v>
      </c>
      <c r="Y35" s="137">
        <f t="shared" si="4"/>
        <v>0</v>
      </c>
      <c r="Z35" s="137">
        <f t="shared" si="4"/>
        <v>0</v>
      </c>
      <c r="AA35" s="137">
        <f t="shared" si="4"/>
        <v>0</v>
      </c>
      <c r="AB35" s="137">
        <f t="shared" si="4"/>
        <v>0</v>
      </c>
      <c r="AC35" s="137">
        <f t="shared" si="4"/>
        <v>0</v>
      </c>
      <c r="AD35" s="121">
        <f t="shared" si="4"/>
        <v>0</v>
      </c>
      <c r="AE35" s="121">
        <f t="shared" si="4"/>
        <v>0</v>
      </c>
      <c r="AF35" s="137">
        <f t="shared" si="4"/>
        <v>0</v>
      </c>
      <c r="AG35" s="108">
        <f t="shared" si="4"/>
        <v>3</v>
      </c>
      <c r="AH35" s="108">
        <f t="shared" si="4"/>
        <v>0</v>
      </c>
      <c r="AI35" s="108">
        <f t="shared" si="4"/>
        <v>0</v>
      </c>
      <c r="AJ35" s="71"/>
      <c r="AK35" s="71"/>
      <c r="AL35" s="71"/>
      <c r="AM35" s="71"/>
      <c r="AN35" s="71"/>
    </row>
    <row r="36" spans="1:45" ht="15" customHeight="1">
      <c r="A36" s="71"/>
      <c r="B36" s="392" t="s">
        <v>78</v>
      </c>
      <c r="C36" s="393"/>
      <c r="D36" s="393"/>
      <c r="E36" s="114">
        <f>E33+E34</f>
        <v>5</v>
      </c>
      <c r="F36" s="114">
        <f t="shared" ref="F36:AI36" si="5">F33+F34</f>
        <v>4</v>
      </c>
      <c r="G36" s="138">
        <f t="shared" si="5"/>
        <v>5</v>
      </c>
      <c r="H36" s="138">
        <f t="shared" si="5"/>
        <v>5</v>
      </c>
      <c r="I36" s="138">
        <f t="shared" si="5"/>
        <v>7</v>
      </c>
      <c r="J36" s="138">
        <f t="shared" si="5"/>
        <v>8</v>
      </c>
      <c r="K36" s="138">
        <f t="shared" si="5"/>
        <v>6</v>
      </c>
      <c r="L36" s="138">
        <f t="shared" si="5"/>
        <v>4</v>
      </c>
      <c r="M36" s="138">
        <f t="shared" si="5"/>
        <v>5</v>
      </c>
      <c r="N36" s="138">
        <f t="shared" si="5"/>
        <v>4</v>
      </c>
      <c r="O36" s="138">
        <f t="shared" si="5"/>
        <v>6</v>
      </c>
      <c r="P36" s="138">
        <f t="shared" si="5"/>
        <v>6</v>
      </c>
      <c r="Q36" s="138">
        <f t="shared" si="5"/>
        <v>7</v>
      </c>
      <c r="R36" s="138">
        <f t="shared" si="5"/>
        <v>5</v>
      </c>
      <c r="S36" s="138">
        <f t="shared" si="5"/>
        <v>5</v>
      </c>
      <c r="T36" s="138">
        <f t="shared" si="5"/>
        <v>5</v>
      </c>
      <c r="U36" s="138">
        <f t="shared" si="5"/>
        <v>5</v>
      </c>
      <c r="V36" s="138">
        <f t="shared" si="5"/>
        <v>3</v>
      </c>
      <c r="W36" s="138">
        <f t="shared" si="5"/>
        <v>6</v>
      </c>
      <c r="X36" s="138">
        <f t="shared" si="5"/>
        <v>6</v>
      </c>
      <c r="Y36" s="138">
        <f t="shared" si="5"/>
        <v>6</v>
      </c>
      <c r="Z36" s="138">
        <f t="shared" si="5"/>
        <v>3</v>
      </c>
      <c r="AA36" s="138">
        <f t="shared" si="5"/>
        <v>4</v>
      </c>
      <c r="AB36" s="138">
        <f t="shared" si="5"/>
        <v>4</v>
      </c>
      <c r="AC36" s="138">
        <f t="shared" si="5"/>
        <v>6</v>
      </c>
      <c r="AD36" s="138">
        <f t="shared" si="5"/>
        <v>7</v>
      </c>
      <c r="AE36" s="138">
        <f t="shared" si="5"/>
        <v>5</v>
      </c>
      <c r="AF36" s="138">
        <f t="shared" si="5"/>
        <v>4</v>
      </c>
      <c r="AG36" s="114">
        <f t="shared" si="5"/>
        <v>3</v>
      </c>
      <c r="AH36" s="114">
        <f t="shared" si="5"/>
        <v>4</v>
      </c>
      <c r="AI36" s="114">
        <f t="shared" si="5"/>
        <v>4</v>
      </c>
      <c r="AJ36" s="71"/>
      <c r="AK36" s="71"/>
      <c r="AL36" s="71"/>
      <c r="AM36" s="71"/>
      <c r="AN36" s="71"/>
    </row>
    <row r="37" spans="1:45" ht="15" customHeight="1">
      <c r="A37" s="71"/>
      <c r="B37" s="394" t="s">
        <v>79</v>
      </c>
      <c r="C37" s="395"/>
      <c r="D37" s="395"/>
      <c r="E37" s="126">
        <f>E27+E29+E30+E31</f>
        <v>6</v>
      </c>
      <c r="F37" s="126">
        <f t="shared" ref="F37:AI37" si="6">F27+F29+F30+F31</f>
        <v>7</v>
      </c>
      <c r="G37" s="126">
        <f t="shared" si="6"/>
        <v>6</v>
      </c>
      <c r="H37" s="126">
        <f t="shared" si="6"/>
        <v>5</v>
      </c>
      <c r="I37" s="126">
        <f t="shared" si="6"/>
        <v>4</v>
      </c>
      <c r="J37" s="126">
        <f t="shared" si="6"/>
        <v>3</v>
      </c>
      <c r="K37" s="126">
        <f t="shared" si="6"/>
        <v>5</v>
      </c>
      <c r="L37" s="126">
        <f t="shared" si="6"/>
        <v>4</v>
      </c>
      <c r="M37" s="126">
        <f t="shared" si="6"/>
        <v>5</v>
      </c>
      <c r="N37" s="126">
        <f t="shared" si="6"/>
        <v>6</v>
      </c>
      <c r="O37" s="126">
        <f t="shared" si="6"/>
        <v>4</v>
      </c>
      <c r="P37" s="126">
        <f t="shared" si="6"/>
        <v>4</v>
      </c>
      <c r="Q37" s="126">
        <f t="shared" si="6"/>
        <v>4</v>
      </c>
      <c r="R37" s="126">
        <f t="shared" si="6"/>
        <v>6</v>
      </c>
      <c r="S37" s="126">
        <f t="shared" si="6"/>
        <v>5</v>
      </c>
      <c r="T37" s="126">
        <f t="shared" si="6"/>
        <v>4</v>
      </c>
      <c r="U37" s="126">
        <f t="shared" si="6"/>
        <v>5</v>
      </c>
      <c r="V37" s="126">
        <f t="shared" si="6"/>
        <v>6</v>
      </c>
      <c r="W37" s="126">
        <f t="shared" si="6"/>
        <v>4</v>
      </c>
      <c r="X37" s="126">
        <f t="shared" si="6"/>
        <v>4</v>
      </c>
      <c r="Y37" s="126">
        <f t="shared" si="6"/>
        <v>5</v>
      </c>
      <c r="Z37" s="126">
        <f t="shared" si="6"/>
        <v>8</v>
      </c>
      <c r="AA37" s="126">
        <f t="shared" si="6"/>
        <v>6</v>
      </c>
      <c r="AB37" s="126">
        <f t="shared" si="6"/>
        <v>7</v>
      </c>
      <c r="AC37" s="126">
        <f t="shared" si="6"/>
        <v>5</v>
      </c>
      <c r="AD37" s="126">
        <f t="shared" si="6"/>
        <v>3</v>
      </c>
      <c r="AE37" s="126">
        <f t="shared" si="6"/>
        <v>6</v>
      </c>
      <c r="AF37" s="126">
        <f t="shared" si="6"/>
        <v>7</v>
      </c>
      <c r="AG37" s="126">
        <f t="shared" si="6"/>
        <v>4</v>
      </c>
      <c r="AH37" s="126">
        <f t="shared" si="6"/>
        <v>7</v>
      </c>
      <c r="AI37" s="126">
        <f t="shared" si="6"/>
        <v>7</v>
      </c>
      <c r="AJ37" s="71"/>
      <c r="AK37" s="71"/>
      <c r="AL37" s="71"/>
      <c r="AM37" s="71"/>
      <c r="AN37" s="71"/>
    </row>
    <row r="38" spans="1:45" ht="24.75" thickBot="1">
      <c r="A38" s="71"/>
      <c r="B38" s="396" t="s">
        <v>67</v>
      </c>
      <c r="C38" s="396"/>
      <c r="D38" s="397"/>
      <c r="E38" s="397"/>
      <c r="F38" s="397"/>
      <c r="G38" s="397"/>
      <c r="H38" s="397"/>
      <c r="I38" s="397"/>
      <c r="J38" s="397"/>
      <c r="K38" s="398"/>
      <c r="L38" s="399"/>
      <c r="M38" s="400"/>
      <c r="N38" s="400"/>
      <c r="O38" s="400"/>
      <c r="P38" s="400"/>
      <c r="Q38" s="40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</row>
    <row r="39" spans="1:45" ht="13.5" thickTop="1"/>
    <row r="40" spans="1:45" ht="13.5" thickBot="1">
      <c r="D40" t="s">
        <v>87</v>
      </c>
    </row>
    <row r="41" spans="1:45">
      <c r="D41" s="128" t="s">
        <v>86</v>
      </c>
      <c r="E41" s="391" t="s">
        <v>88</v>
      </c>
      <c r="F41" s="391"/>
      <c r="G41" s="391"/>
      <c r="H41" s="391"/>
      <c r="I41" s="391" t="s">
        <v>89</v>
      </c>
      <c r="J41" s="391"/>
      <c r="K41" s="391"/>
      <c r="L41" s="391"/>
      <c r="M41" s="391" t="s">
        <v>90</v>
      </c>
      <c r="N41" s="391"/>
      <c r="O41" s="391"/>
      <c r="P41" s="391"/>
    </row>
    <row r="42" spans="1:45">
      <c r="D42" s="129" t="s">
        <v>2</v>
      </c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1"/>
      <c r="P42" s="391"/>
      <c r="AN42" s="7"/>
      <c r="AO42" s="7"/>
      <c r="AP42" s="7"/>
      <c r="AQ42" s="7"/>
      <c r="AR42" s="7"/>
      <c r="AS42" s="7"/>
    </row>
    <row r="43" spans="1:45" ht="36.75" customHeight="1">
      <c r="D43" s="129" t="s">
        <v>81</v>
      </c>
      <c r="E43" s="391"/>
      <c r="F43" s="391"/>
      <c r="G43" s="391"/>
      <c r="H43" s="391"/>
      <c r="I43" s="391"/>
      <c r="J43" s="391"/>
      <c r="K43" s="391"/>
      <c r="L43" s="391"/>
      <c r="M43" s="391"/>
      <c r="N43" s="391"/>
      <c r="O43" s="391"/>
      <c r="P43" s="391"/>
      <c r="AN43" s="7"/>
      <c r="AO43" s="131"/>
      <c r="AP43" s="131"/>
      <c r="AQ43" s="131"/>
      <c r="AR43" s="8"/>
      <c r="AS43" s="7"/>
    </row>
    <row r="44" spans="1:45">
      <c r="D44" s="129" t="s">
        <v>3</v>
      </c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AN44" s="7"/>
      <c r="AO44" s="7"/>
      <c r="AP44" s="7"/>
      <c r="AQ44" s="7"/>
      <c r="AR44" s="132"/>
      <c r="AS44" s="7"/>
    </row>
    <row r="45" spans="1:45">
      <c r="D45" s="129" t="s">
        <v>68</v>
      </c>
      <c r="E45" s="391"/>
      <c r="F45" s="391"/>
      <c r="G45" s="391"/>
      <c r="H45" s="391"/>
      <c r="I45" s="391"/>
      <c r="J45" s="391"/>
      <c r="K45" s="391"/>
      <c r="L45" s="391"/>
      <c r="M45" s="391"/>
      <c r="N45" s="391"/>
      <c r="O45" s="391"/>
      <c r="P45" s="391"/>
      <c r="AN45" s="7"/>
      <c r="AO45" s="7"/>
      <c r="AP45" s="7"/>
      <c r="AQ45" s="7"/>
      <c r="AR45" s="132"/>
      <c r="AS45" s="7"/>
    </row>
    <row r="46" spans="1:45">
      <c r="D46" s="129" t="s">
        <v>69</v>
      </c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1"/>
      <c r="P46" s="391"/>
      <c r="AN46" s="7"/>
      <c r="AO46" s="7"/>
      <c r="AP46" s="7"/>
      <c r="AQ46" s="7"/>
      <c r="AR46" s="132"/>
      <c r="AS46" s="7"/>
    </row>
    <row r="47" spans="1:45">
      <c r="D47" s="129" t="s">
        <v>83</v>
      </c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1"/>
      <c r="P47" s="391"/>
      <c r="AN47" s="7"/>
      <c r="AO47" s="7"/>
      <c r="AP47" s="7"/>
      <c r="AQ47" s="7"/>
      <c r="AR47" s="132"/>
      <c r="AS47" s="7"/>
    </row>
    <row r="48" spans="1:45" ht="13.5" thickBot="1">
      <c r="D48" s="130" t="s">
        <v>29</v>
      </c>
      <c r="E48" s="391"/>
      <c r="F48" s="391"/>
      <c r="G48" s="391"/>
      <c r="H48" s="391"/>
      <c r="I48" s="391"/>
      <c r="J48" s="391"/>
      <c r="K48" s="391"/>
      <c r="L48" s="391"/>
      <c r="M48" s="391"/>
      <c r="N48" s="391"/>
      <c r="O48" s="391"/>
      <c r="P48" s="391"/>
      <c r="AN48" s="7"/>
      <c r="AO48" s="7"/>
      <c r="AP48" s="7"/>
      <c r="AQ48" s="7"/>
      <c r="AR48" s="132"/>
      <c r="AS48" s="7"/>
    </row>
    <row r="49" spans="40:45">
      <c r="AN49" s="7"/>
      <c r="AO49" s="7"/>
      <c r="AP49" s="7"/>
      <c r="AQ49" s="7"/>
      <c r="AR49" s="132"/>
      <c r="AS49" s="7"/>
    </row>
    <row r="50" spans="40:45">
      <c r="AN50" s="7"/>
      <c r="AO50" s="7"/>
      <c r="AP50" s="7"/>
      <c r="AQ50" s="7"/>
      <c r="AR50" s="133"/>
      <c r="AS50" s="7"/>
    </row>
    <row r="51" spans="40:45">
      <c r="AN51" s="7"/>
      <c r="AO51" s="7"/>
      <c r="AP51" s="7"/>
      <c r="AQ51" s="7"/>
      <c r="AR51" s="7"/>
      <c r="AS51" s="7"/>
    </row>
    <row r="52" spans="40:45">
      <c r="AN52" s="7"/>
      <c r="AO52" s="7"/>
      <c r="AP52" s="7"/>
      <c r="AQ52" s="7"/>
      <c r="AR52" s="7"/>
      <c r="AS52" s="7"/>
    </row>
  </sheetData>
  <customSheetViews>
    <customSheetView guid="{44000AF6-2F70-438F-A228-738D1ACAC596}" showPageBreaks="1" zeroValues="0" printArea="1" view="pageBreakPreview">
      <selection activeCell="O21" sqref="O21:AH21"/>
      <pageMargins left="0.18" right="0.17" top="0.3" bottom="0" header="0.31496062992125984" footer="0.27559055118110237"/>
      <printOptions horizontalCentered="1"/>
      <pageSetup paperSize="9" scale="67" orientation="landscape" r:id="rId1"/>
      <headerFooter alignWithMargins="0"/>
    </customSheetView>
    <customSheetView guid="{07E4F119-D40A-4771-B80D-03929F6F2FDC}" showPageBreaks="1" zeroValues="0" printArea="1" view="pageBreakPreview">
      <selection activeCell="S16" sqref="S16"/>
      <pageMargins left="0.18" right="0.17" top="0.3" bottom="0" header="0.31496062992125984" footer="0.27559055118110237"/>
      <printOptions horizontalCentered="1"/>
      <pageSetup paperSize="9" scale="67" orientation="landscape" r:id="rId2"/>
      <headerFooter alignWithMargins="0"/>
    </customSheetView>
    <customSheetView guid="{19310C07-343B-4DAF-92D5-946EAA33A2FB}" showPageBreaks="1" zeroValues="0" view="pageBreakPreview">
      <selection activeCell="O21" sqref="O21:AH21"/>
      <pageMargins left="0.18" right="0.17" top="0.3" bottom="0" header="0.31496062992125984" footer="0.27559055118110237"/>
      <printOptions horizontalCentered="1"/>
      <pageSetup paperSize="9" scale="67" orientation="landscape" r:id="rId3"/>
      <headerFooter alignWithMargins="0"/>
    </customSheetView>
  </customSheetViews>
  <mergeCells count="50">
    <mergeCell ref="E48:H48"/>
    <mergeCell ref="I48:L48"/>
    <mergeCell ref="M48:P48"/>
    <mergeCell ref="E46:H46"/>
    <mergeCell ref="I46:L46"/>
    <mergeCell ref="M46:P46"/>
    <mergeCell ref="E47:H47"/>
    <mergeCell ref="I47:L47"/>
    <mergeCell ref="M47:P47"/>
    <mergeCell ref="E44:H44"/>
    <mergeCell ref="I44:L44"/>
    <mergeCell ref="M44:P44"/>
    <mergeCell ref="E45:H45"/>
    <mergeCell ref="I45:L45"/>
    <mergeCell ref="M45:P45"/>
    <mergeCell ref="E42:H42"/>
    <mergeCell ref="I42:L42"/>
    <mergeCell ref="M42:P42"/>
    <mergeCell ref="O24:S24"/>
    <mergeCell ref="E43:H43"/>
    <mergeCell ref="I43:L43"/>
    <mergeCell ref="M43:P43"/>
    <mergeCell ref="A9:A10"/>
    <mergeCell ref="C9:C10"/>
    <mergeCell ref="B9:B10"/>
    <mergeCell ref="E41:H41"/>
    <mergeCell ref="E23:K23"/>
    <mergeCell ref="B37:D37"/>
    <mergeCell ref="B38:K38"/>
    <mergeCell ref="I41:L41"/>
    <mergeCell ref="L38:Q38"/>
    <mergeCell ref="E24:K24"/>
    <mergeCell ref="M41:P41"/>
    <mergeCell ref="D9:D10"/>
    <mergeCell ref="B36:D36"/>
    <mergeCell ref="D4:D6"/>
    <mergeCell ref="AI5:AM5"/>
    <mergeCell ref="AH7:AM7"/>
    <mergeCell ref="E4:AB6"/>
    <mergeCell ref="AM9:AN9"/>
    <mergeCell ref="E9:AI9"/>
    <mergeCell ref="AJ9:AK9"/>
    <mergeCell ref="V24:AA24"/>
    <mergeCell ref="AE24:AH24"/>
    <mergeCell ref="V23:AA23"/>
    <mergeCell ref="AE23:AH23"/>
    <mergeCell ref="AH1:AM1"/>
    <mergeCell ref="AH2:AM2"/>
    <mergeCell ref="AH3:AM3"/>
    <mergeCell ref="AH4:AM4"/>
  </mergeCells>
  <phoneticPr fontId="3" type="noConversion"/>
  <conditionalFormatting sqref="E25:AI25 L24:N24 AH24:AJ24 T24:U24 AB24:AD24 AF24 H11 AA11 L12 E22:AI22 AD12 L23:AJ23">
    <cfRule type="cellIs" dxfId="2673" priority="401" stopIfTrue="1" operator="equal">
      <formula>"в"</formula>
    </cfRule>
    <cfRule type="cellIs" dxfId="2672" priority="402" stopIfTrue="1" operator="equal">
      <formula>"от"</formula>
    </cfRule>
  </conditionalFormatting>
  <conditionalFormatting sqref="AL22:AL25">
    <cfRule type="cellIs" dxfId="2671" priority="403" stopIfTrue="1" operator="greaterThan">
      <formula>0</formula>
    </cfRule>
    <cfRule type="cellIs" dxfId="2670" priority="404" stopIfTrue="1" operator="lessThanOrEqual">
      <formula>0</formula>
    </cfRule>
  </conditionalFormatting>
  <conditionalFormatting sqref="E12:H12">
    <cfRule type="cellIs" dxfId="2669" priority="399" stopIfTrue="1" operator="equal">
      <formula>"в"</formula>
    </cfRule>
    <cfRule type="cellIs" dxfId="2668" priority="400" stopIfTrue="1" operator="equal">
      <formula>"от"</formula>
    </cfRule>
  </conditionalFormatting>
  <conditionalFormatting sqref="I12:K12 I11:J11">
    <cfRule type="cellIs" dxfId="2667" priority="397" stopIfTrue="1" operator="equal">
      <formula>"в"</formula>
    </cfRule>
    <cfRule type="cellIs" dxfId="2666" priority="398" stopIfTrue="1" operator="equal">
      <formula>"от"</formula>
    </cfRule>
  </conditionalFormatting>
  <conditionalFormatting sqref="E15:H15 K15:O15 R15">
    <cfRule type="cellIs" dxfId="2665" priority="395" stopIfTrue="1" operator="equal">
      <formula>"в"</formula>
    </cfRule>
    <cfRule type="cellIs" dxfId="2664" priority="396" stopIfTrue="1" operator="equal">
      <formula>"от"</formula>
    </cfRule>
  </conditionalFormatting>
  <conditionalFormatting sqref="I15:J15">
    <cfRule type="cellIs" dxfId="2663" priority="393" stopIfTrue="1" operator="equal">
      <formula>"в"</formula>
    </cfRule>
    <cfRule type="cellIs" dxfId="2662" priority="394" stopIfTrue="1" operator="equal">
      <formula>"от"</formula>
    </cfRule>
  </conditionalFormatting>
  <conditionalFormatting sqref="P15:Q15">
    <cfRule type="cellIs" dxfId="2661" priority="391" stopIfTrue="1" operator="equal">
      <formula>"в"</formula>
    </cfRule>
    <cfRule type="cellIs" dxfId="2660" priority="392" stopIfTrue="1" operator="equal">
      <formula>"от"</formula>
    </cfRule>
  </conditionalFormatting>
  <conditionalFormatting sqref="W15">
    <cfRule type="cellIs" dxfId="2659" priority="389" stopIfTrue="1" operator="equal">
      <formula>"в"</formula>
    </cfRule>
    <cfRule type="cellIs" dxfId="2658" priority="390" stopIfTrue="1" operator="equal">
      <formula>"от"</formula>
    </cfRule>
  </conditionalFormatting>
  <conditionalFormatting sqref="S15">
    <cfRule type="cellIs" dxfId="2657" priority="387" stopIfTrue="1" operator="equal">
      <formula>"в"</formula>
    </cfRule>
    <cfRule type="cellIs" dxfId="2656" priority="388" stopIfTrue="1" operator="equal">
      <formula>"от"</formula>
    </cfRule>
  </conditionalFormatting>
  <conditionalFormatting sqref="I17">
    <cfRule type="cellIs" dxfId="2655" priority="377" stopIfTrue="1" operator="equal">
      <formula>"в"</formula>
    </cfRule>
    <cfRule type="cellIs" dxfId="2654" priority="378" stopIfTrue="1" operator="equal">
      <formula>"от"</formula>
    </cfRule>
  </conditionalFormatting>
  <conditionalFormatting sqref="E20:H20 K20:O20 R20">
    <cfRule type="cellIs" dxfId="2653" priority="367" stopIfTrue="1" operator="equal">
      <formula>"в"</formula>
    </cfRule>
    <cfRule type="cellIs" dxfId="2652" priority="368" stopIfTrue="1" operator="equal">
      <formula>"от"</formula>
    </cfRule>
  </conditionalFormatting>
  <conditionalFormatting sqref="S14:V14 Y14:AC14 AF14">
    <cfRule type="cellIs" dxfId="2651" priority="365" stopIfTrue="1" operator="equal">
      <formula>"в"</formula>
    </cfRule>
    <cfRule type="cellIs" dxfId="2650" priority="366" stopIfTrue="1" operator="equal">
      <formula>"от"</formula>
    </cfRule>
  </conditionalFormatting>
  <conditionalFormatting sqref="I20">
    <cfRule type="cellIs" dxfId="2649" priority="363" stopIfTrue="1" operator="equal">
      <formula>"в"</formula>
    </cfRule>
    <cfRule type="cellIs" dxfId="2648" priority="364" stopIfTrue="1" operator="equal">
      <formula>"от"</formula>
    </cfRule>
  </conditionalFormatting>
  <conditionalFormatting sqref="J20">
    <cfRule type="cellIs" dxfId="2647" priority="361" stopIfTrue="1" operator="equal">
      <formula>"в"</formula>
    </cfRule>
    <cfRule type="cellIs" dxfId="2646" priority="362" stopIfTrue="1" operator="equal">
      <formula>"от"</formula>
    </cfRule>
  </conditionalFormatting>
  <conditionalFormatting sqref="P20">
    <cfRule type="cellIs" dxfId="2645" priority="359" stopIfTrue="1" operator="equal">
      <formula>"в"</formula>
    </cfRule>
    <cfRule type="cellIs" dxfId="2644" priority="360" stopIfTrue="1" operator="equal">
      <formula>"от"</formula>
    </cfRule>
  </conditionalFormatting>
  <conditionalFormatting sqref="Q20">
    <cfRule type="cellIs" dxfId="2643" priority="357" stopIfTrue="1" operator="equal">
      <formula>"в"</formula>
    </cfRule>
    <cfRule type="cellIs" dxfId="2642" priority="358" stopIfTrue="1" operator="equal">
      <formula>"от"</formula>
    </cfRule>
  </conditionalFormatting>
  <conditionalFormatting sqref="W14">
    <cfRule type="cellIs" dxfId="2641" priority="355" stopIfTrue="1" operator="equal">
      <formula>"в"</formula>
    </cfRule>
    <cfRule type="cellIs" dxfId="2640" priority="356" stopIfTrue="1" operator="equal">
      <formula>"от"</formula>
    </cfRule>
  </conditionalFormatting>
  <conditionalFormatting sqref="X14">
    <cfRule type="cellIs" dxfId="2639" priority="353" stopIfTrue="1" operator="equal">
      <formula>"в"</formula>
    </cfRule>
    <cfRule type="cellIs" dxfId="2638" priority="354" stopIfTrue="1" operator="equal">
      <formula>"от"</formula>
    </cfRule>
  </conditionalFormatting>
  <conditionalFormatting sqref="AD14:AD15">
    <cfRule type="cellIs" dxfId="2637" priority="351" stopIfTrue="1" operator="equal">
      <formula>"в"</formula>
    </cfRule>
    <cfRule type="cellIs" dxfId="2636" priority="352" stopIfTrue="1" operator="equal">
      <formula>"от"</formula>
    </cfRule>
  </conditionalFormatting>
  <conditionalFormatting sqref="AE14">
    <cfRule type="cellIs" dxfId="2635" priority="349" stopIfTrue="1" operator="equal">
      <formula>"в"</formula>
    </cfRule>
    <cfRule type="cellIs" dxfId="2634" priority="350" stopIfTrue="1" operator="equal">
      <formula>"от"</formula>
    </cfRule>
  </conditionalFormatting>
  <conditionalFormatting sqref="E19:G19 J19:AA19 AC19:AG19">
    <cfRule type="cellIs" dxfId="2633" priority="347" stopIfTrue="1" operator="equal">
      <formula>"в"</formula>
    </cfRule>
    <cfRule type="cellIs" dxfId="2632" priority="348" stopIfTrue="1" operator="equal">
      <formula>"от"</formula>
    </cfRule>
  </conditionalFormatting>
  <conditionalFormatting sqref="AH19:AI19">
    <cfRule type="cellIs" dxfId="2631" priority="345" stopIfTrue="1" operator="equal">
      <formula>"в"</formula>
    </cfRule>
    <cfRule type="cellIs" dxfId="2630" priority="346" stopIfTrue="1" operator="equal">
      <formula>"от"</formula>
    </cfRule>
  </conditionalFormatting>
  <conditionalFormatting sqref="E21:H21 K21:U21 AA21:AE21 W21:Y21">
    <cfRule type="cellIs" dxfId="2629" priority="343" stopIfTrue="1" operator="equal">
      <formula>"в"</formula>
    </cfRule>
    <cfRule type="cellIs" dxfId="2628" priority="344" stopIfTrue="1" operator="equal">
      <formula>"от"</formula>
    </cfRule>
  </conditionalFormatting>
  <conditionalFormatting sqref="AF21:AG21">
    <cfRule type="cellIs" dxfId="2627" priority="341" stopIfTrue="1" operator="equal">
      <formula>"в"</formula>
    </cfRule>
    <cfRule type="cellIs" dxfId="2626" priority="342" stopIfTrue="1" operator="equal">
      <formula>"от"</formula>
    </cfRule>
  </conditionalFormatting>
  <conditionalFormatting sqref="AH21:AI21">
    <cfRule type="cellIs" dxfId="2625" priority="339" stopIfTrue="1" operator="equal">
      <formula>"в"</formula>
    </cfRule>
    <cfRule type="cellIs" dxfId="2624" priority="340" stopIfTrue="1" operator="equal">
      <formula>"от"</formula>
    </cfRule>
  </conditionalFormatting>
  <conditionalFormatting sqref="U20:V20">
    <cfRule type="cellIs" dxfId="2623" priority="333" stopIfTrue="1" operator="equal">
      <formula>"в"</formula>
    </cfRule>
    <cfRule type="cellIs" dxfId="2622" priority="334" stopIfTrue="1" operator="equal">
      <formula>"от"</formula>
    </cfRule>
  </conditionalFormatting>
  <conditionalFormatting sqref="Y20:Z20">
    <cfRule type="cellIs" dxfId="2621" priority="331" stopIfTrue="1" operator="equal">
      <formula>"в"</formula>
    </cfRule>
    <cfRule type="cellIs" dxfId="2620" priority="332" stopIfTrue="1" operator="equal">
      <formula>"от"</formula>
    </cfRule>
  </conditionalFormatting>
  <conditionalFormatting sqref="AC20:AD20">
    <cfRule type="cellIs" dxfId="2619" priority="329" stopIfTrue="1" operator="equal">
      <formula>"в"</formula>
    </cfRule>
    <cfRule type="cellIs" dxfId="2618" priority="330" stopIfTrue="1" operator="equal">
      <formula>"от"</formula>
    </cfRule>
  </conditionalFormatting>
  <conditionalFormatting sqref="X20">
    <cfRule type="cellIs" dxfId="2617" priority="327" stopIfTrue="1" operator="equal">
      <formula>"в"</formula>
    </cfRule>
    <cfRule type="cellIs" dxfId="2616" priority="328" stopIfTrue="1" operator="equal">
      <formula>"от"</formula>
    </cfRule>
  </conditionalFormatting>
  <conditionalFormatting sqref="AA20:AB20">
    <cfRule type="cellIs" dxfId="2615" priority="325" stopIfTrue="1" operator="equal">
      <formula>"в"</formula>
    </cfRule>
    <cfRule type="cellIs" dxfId="2614" priority="326" stopIfTrue="1" operator="equal">
      <formula>"от"</formula>
    </cfRule>
  </conditionalFormatting>
  <conditionalFormatting sqref="AE20:AF20">
    <cfRule type="cellIs" dxfId="2613" priority="323" stopIfTrue="1" operator="equal">
      <formula>"в"</formula>
    </cfRule>
    <cfRule type="cellIs" dxfId="2612" priority="324" stopIfTrue="1" operator="equal">
      <formula>"от"</formula>
    </cfRule>
  </conditionalFormatting>
  <conditionalFormatting sqref="AI20">
    <cfRule type="cellIs" dxfId="2611" priority="321" stopIfTrue="1" operator="equal">
      <formula>"в"</formula>
    </cfRule>
    <cfRule type="cellIs" dxfId="2610" priority="322" stopIfTrue="1" operator="equal">
      <formula>"от"</formula>
    </cfRule>
  </conditionalFormatting>
  <conditionalFormatting sqref="AG20:AH20">
    <cfRule type="cellIs" dxfId="2609" priority="319" stopIfTrue="1" operator="equal">
      <formula>"в"</formula>
    </cfRule>
    <cfRule type="cellIs" dxfId="2608" priority="320" stopIfTrue="1" operator="equal">
      <formula>"от"</formula>
    </cfRule>
  </conditionalFormatting>
  <conditionalFormatting sqref="S20:T20">
    <cfRule type="cellIs" dxfId="2607" priority="317" stopIfTrue="1" operator="equal">
      <formula>"в"</formula>
    </cfRule>
    <cfRule type="cellIs" dxfId="2606" priority="318" stopIfTrue="1" operator="equal">
      <formula>"от"</formula>
    </cfRule>
  </conditionalFormatting>
  <conditionalFormatting sqref="L17">
    <cfRule type="cellIs" dxfId="2605" priority="307" stopIfTrue="1" operator="equal">
      <formula>"в"</formula>
    </cfRule>
    <cfRule type="cellIs" dxfId="2604" priority="308" stopIfTrue="1" operator="equal">
      <formula>"от"</formula>
    </cfRule>
  </conditionalFormatting>
  <conditionalFormatting sqref="F14">
    <cfRule type="cellIs" dxfId="2603" priority="305" stopIfTrue="1" operator="equal">
      <formula>"в"</formula>
    </cfRule>
    <cfRule type="cellIs" dxfId="2602" priority="306" stopIfTrue="1" operator="equal">
      <formula>"от"</formula>
    </cfRule>
  </conditionalFormatting>
  <conditionalFormatting sqref="H17">
    <cfRule type="cellIs" dxfId="2601" priority="303" stopIfTrue="1" operator="equal">
      <formula>"в"</formula>
    </cfRule>
    <cfRule type="cellIs" dxfId="2600" priority="304" stopIfTrue="1" operator="equal">
      <formula>"от"</formula>
    </cfRule>
  </conditionalFormatting>
  <conditionalFormatting sqref="H19:I19">
    <cfRule type="cellIs" dxfId="2599" priority="301" stopIfTrue="1" operator="equal">
      <formula>"в"</formula>
    </cfRule>
    <cfRule type="cellIs" dxfId="2598" priority="302" stopIfTrue="1" operator="equal">
      <formula>"от"</formula>
    </cfRule>
  </conditionalFormatting>
  <conditionalFormatting sqref="J14">
    <cfRule type="cellIs" dxfId="2597" priority="299" stopIfTrue="1" operator="equal">
      <formula>"в"</formula>
    </cfRule>
    <cfRule type="cellIs" dxfId="2596" priority="300" stopIfTrue="1" operator="equal">
      <formula>"от"</formula>
    </cfRule>
  </conditionalFormatting>
  <conditionalFormatting sqref="J21">
    <cfRule type="cellIs" dxfId="2595" priority="297" stopIfTrue="1" operator="equal">
      <formula>"в"</formula>
    </cfRule>
    <cfRule type="cellIs" dxfId="2594" priority="298" stopIfTrue="1" operator="equal">
      <formula>"от"</formula>
    </cfRule>
  </conditionalFormatting>
  <conditionalFormatting sqref="N14">
    <cfRule type="cellIs" dxfId="2593" priority="295" stopIfTrue="1" operator="equal">
      <formula>"в"</formula>
    </cfRule>
    <cfRule type="cellIs" dxfId="2592" priority="296" stopIfTrue="1" operator="equal">
      <formula>"от"</formula>
    </cfRule>
  </conditionalFormatting>
  <conditionalFormatting sqref="P17">
    <cfRule type="cellIs" dxfId="2591" priority="293" stopIfTrue="1" operator="equal">
      <formula>"в"</formula>
    </cfRule>
    <cfRule type="cellIs" dxfId="2590" priority="294" stopIfTrue="1" operator="equal">
      <formula>"от"</formula>
    </cfRule>
  </conditionalFormatting>
  <conditionalFormatting sqref="T17">
    <cfRule type="cellIs" dxfId="2589" priority="291" stopIfTrue="1" operator="equal">
      <formula>"в"</formula>
    </cfRule>
    <cfRule type="cellIs" dxfId="2588" priority="292" stopIfTrue="1" operator="equal">
      <formula>"от"</formula>
    </cfRule>
  </conditionalFormatting>
  <conditionalFormatting sqref="J16:K16">
    <cfRule type="cellIs" dxfId="2587" priority="289" stopIfTrue="1" operator="equal">
      <formula>"в"</formula>
    </cfRule>
    <cfRule type="cellIs" dxfId="2586" priority="290" stopIfTrue="1" operator="equal">
      <formula>"от"</formula>
    </cfRule>
  </conditionalFormatting>
  <conditionalFormatting sqref="Q16:R16 R17">
    <cfRule type="cellIs" dxfId="2585" priority="287" stopIfTrue="1" operator="equal">
      <formula>"в"</formula>
    </cfRule>
    <cfRule type="cellIs" dxfId="2584" priority="288" stopIfTrue="1" operator="equal">
      <formula>"от"</formula>
    </cfRule>
  </conditionalFormatting>
  <conditionalFormatting sqref="X16:Y16">
    <cfRule type="cellIs" dxfId="2583" priority="285" stopIfTrue="1" operator="equal">
      <formula>"в"</formula>
    </cfRule>
    <cfRule type="cellIs" dxfId="2582" priority="286" stopIfTrue="1" operator="equal">
      <formula>"от"</formula>
    </cfRule>
  </conditionalFormatting>
  <conditionalFormatting sqref="AE16:AF16 AE17">
    <cfRule type="cellIs" dxfId="2581" priority="283" stopIfTrue="1" operator="equal">
      <formula>"в"</formula>
    </cfRule>
    <cfRule type="cellIs" dxfId="2580" priority="284" stopIfTrue="1" operator="equal">
      <formula>"от"</formula>
    </cfRule>
  </conditionalFormatting>
  <conditionalFormatting sqref="E16:I16 F17">
    <cfRule type="cellIs" dxfId="2579" priority="281" stopIfTrue="1" operator="equal">
      <formula>"в"</formula>
    </cfRule>
    <cfRule type="cellIs" dxfId="2578" priority="282" stopIfTrue="1" operator="equal">
      <formula>"от"</formula>
    </cfRule>
  </conditionalFormatting>
  <conditionalFormatting sqref="L16:P16">
    <cfRule type="cellIs" dxfId="2577" priority="279" stopIfTrue="1" operator="equal">
      <formula>"в"</formula>
    </cfRule>
    <cfRule type="cellIs" dxfId="2576" priority="280" stopIfTrue="1" operator="equal">
      <formula>"от"</formula>
    </cfRule>
  </conditionalFormatting>
  <conditionalFormatting sqref="Z16:AD16">
    <cfRule type="cellIs" dxfId="2575" priority="275" stopIfTrue="1" operator="equal">
      <formula>"в"</formula>
    </cfRule>
    <cfRule type="cellIs" dxfId="2574" priority="276" stopIfTrue="1" operator="equal">
      <formula>"от"</formula>
    </cfRule>
  </conditionalFormatting>
  <conditionalFormatting sqref="AG16:AI16 AF15">
    <cfRule type="cellIs" dxfId="2573" priority="273" stopIfTrue="1" operator="equal">
      <formula>"в"</formula>
    </cfRule>
    <cfRule type="cellIs" dxfId="2572" priority="274" stopIfTrue="1" operator="equal">
      <formula>"от"</formula>
    </cfRule>
  </conditionalFormatting>
  <conditionalFormatting sqref="Y15:Z15 AB15:AC15 AE15">
    <cfRule type="cellIs" dxfId="2571" priority="271" stopIfTrue="1" operator="equal">
      <formula>"в"</formula>
    </cfRule>
    <cfRule type="cellIs" dxfId="2570" priority="272" stopIfTrue="1" operator="equal">
      <formula>"от"</formula>
    </cfRule>
  </conditionalFormatting>
  <conditionalFormatting sqref="Z21">
    <cfRule type="cellIs" dxfId="2569" priority="269" stopIfTrue="1" operator="equal">
      <formula>"в"</formula>
    </cfRule>
    <cfRule type="cellIs" dxfId="2568" priority="270" stopIfTrue="1" operator="equal">
      <formula>"от"</formula>
    </cfRule>
  </conditionalFormatting>
  <conditionalFormatting sqref="Z17">
    <cfRule type="cellIs" dxfId="2567" priority="267" stopIfTrue="1" operator="equal">
      <formula>"в"</formula>
    </cfRule>
    <cfRule type="cellIs" dxfId="2566" priority="268" stopIfTrue="1" operator="equal">
      <formula>"от"</formula>
    </cfRule>
  </conditionalFormatting>
  <conditionalFormatting sqref="AB19">
    <cfRule type="cellIs" dxfId="2565" priority="265" stopIfTrue="1" operator="equal">
      <formula>"в"</formula>
    </cfRule>
    <cfRule type="cellIs" dxfId="2564" priority="266" stopIfTrue="1" operator="equal">
      <formula>"от"</formula>
    </cfRule>
  </conditionalFormatting>
  <conditionalFormatting sqref="AD17">
    <cfRule type="cellIs" dxfId="2563" priority="263" stopIfTrue="1" operator="equal">
      <formula>"в"</formula>
    </cfRule>
    <cfRule type="cellIs" dxfId="2562" priority="264" stopIfTrue="1" operator="equal">
      <formula>"от"</formula>
    </cfRule>
  </conditionalFormatting>
  <conditionalFormatting sqref="AH14">
    <cfRule type="cellIs" dxfId="2561" priority="261" stopIfTrue="1" operator="equal">
      <formula>"в"</formula>
    </cfRule>
    <cfRule type="cellIs" dxfId="2560" priority="262" stopIfTrue="1" operator="equal">
      <formula>"от"</formula>
    </cfRule>
  </conditionalFormatting>
  <conditionalFormatting sqref="AG14">
    <cfRule type="cellIs" dxfId="2559" priority="259" stopIfTrue="1" operator="equal">
      <formula>"в"</formula>
    </cfRule>
    <cfRule type="cellIs" dxfId="2558" priority="260" stopIfTrue="1" operator="equal">
      <formula>"от"</formula>
    </cfRule>
  </conditionalFormatting>
  <conditionalFormatting sqref="E14">
    <cfRule type="cellIs" dxfId="2557" priority="257" stopIfTrue="1" operator="equal">
      <formula>"в"</formula>
    </cfRule>
    <cfRule type="cellIs" dxfId="2556" priority="258" stopIfTrue="1" operator="equal">
      <formula>"от"</formula>
    </cfRule>
  </conditionalFormatting>
  <conditionalFormatting sqref="F18:G18">
    <cfRule type="cellIs" dxfId="2555" priority="253" stopIfTrue="1" operator="equal">
      <formula>"в"</formula>
    </cfRule>
    <cfRule type="cellIs" dxfId="2554" priority="254" stopIfTrue="1" operator="equal">
      <formula>"от"</formula>
    </cfRule>
  </conditionalFormatting>
  <conditionalFormatting sqref="Z18">
    <cfRule type="cellIs" dxfId="2553" priority="249" stopIfTrue="1" operator="equal">
      <formula>"в"</formula>
    </cfRule>
    <cfRule type="cellIs" dxfId="2552" priority="250" stopIfTrue="1" operator="equal">
      <formula>"от"</formula>
    </cfRule>
  </conditionalFormatting>
  <conditionalFormatting sqref="G17">
    <cfRule type="cellIs" dxfId="2551" priority="245" stopIfTrue="1" operator="equal">
      <formula>"в"</formula>
    </cfRule>
    <cfRule type="cellIs" dxfId="2550" priority="246" stopIfTrue="1" operator="equal">
      <formula>"от"</formula>
    </cfRule>
  </conditionalFormatting>
  <conditionalFormatting sqref="G14">
    <cfRule type="cellIs" dxfId="2549" priority="243" stopIfTrue="1" operator="equal">
      <formula>"в"</formula>
    </cfRule>
    <cfRule type="cellIs" dxfId="2548" priority="244" stopIfTrue="1" operator="equal">
      <formula>"от"</formula>
    </cfRule>
  </conditionalFormatting>
  <conditionalFormatting sqref="I14">
    <cfRule type="cellIs" dxfId="2547" priority="241" stopIfTrue="1" operator="equal">
      <formula>"в"</formula>
    </cfRule>
    <cfRule type="cellIs" dxfId="2546" priority="242" stopIfTrue="1" operator="equal">
      <formula>"от"</formula>
    </cfRule>
  </conditionalFormatting>
  <conditionalFormatting sqref="K17">
    <cfRule type="cellIs" dxfId="2545" priority="239" stopIfTrue="1" operator="equal">
      <formula>"в"</formula>
    </cfRule>
    <cfRule type="cellIs" dxfId="2544" priority="240" stopIfTrue="1" operator="equal">
      <formula>"от"</formula>
    </cfRule>
  </conditionalFormatting>
  <conditionalFormatting sqref="K14">
    <cfRule type="cellIs" dxfId="2543" priority="237" stopIfTrue="1" operator="equal">
      <formula>"в"</formula>
    </cfRule>
    <cfRule type="cellIs" dxfId="2542" priority="238" stopIfTrue="1" operator="equal">
      <formula>"от"</formula>
    </cfRule>
  </conditionalFormatting>
  <conditionalFormatting sqref="H14">
    <cfRule type="cellIs" dxfId="2541" priority="235" stopIfTrue="1" operator="equal">
      <formula>"в"</formula>
    </cfRule>
    <cfRule type="cellIs" dxfId="2540" priority="236" stopIfTrue="1" operator="equal">
      <formula>"от"</formula>
    </cfRule>
  </conditionalFormatting>
  <conditionalFormatting sqref="O14">
    <cfRule type="cellIs" dxfId="2539" priority="233" stopIfTrue="1" operator="equal">
      <formula>"в"</formula>
    </cfRule>
    <cfRule type="cellIs" dxfId="2538" priority="234" stopIfTrue="1" operator="equal">
      <formula>"от"</formula>
    </cfRule>
  </conditionalFormatting>
  <conditionalFormatting sqref="M17:N17">
    <cfRule type="cellIs" dxfId="2537" priority="231" stopIfTrue="1" operator="equal">
      <formula>"в"</formula>
    </cfRule>
    <cfRule type="cellIs" dxfId="2536" priority="232" stopIfTrue="1" operator="equal">
      <formula>"от"</formula>
    </cfRule>
  </conditionalFormatting>
  <conditionalFormatting sqref="L14">
    <cfRule type="cellIs" dxfId="2535" priority="229" stopIfTrue="1" operator="equal">
      <formula>"в"</formula>
    </cfRule>
    <cfRule type="cellIs" dxfId="2534" priority="230" stopIfTrue="1" operator="equal">
      <formula>"от"</formula>
    </cfRule>
  </conditionalFormatting>
  <conditionalFormatting sqref="M14">
    <cfRule type="cellIs" dxfId="2533" priority="227" stopIfTrue="1" operator="equal">
      <formula>"в"</formula>
    </cfRule>
    <cfRule type="cellIs" dxfId="2532" priority="228" stopIfTrue="1" operator="equal">
      <formula>"от"</formula>
    </cfRule>
  </conditionalFormatting>
  <conditionalFormatting sqref="G13:H13">
    <cfRule type="cellIs" dxfId="2531" priority="201" stopIfTrue="1" operator="equal">
      <formula>"в"</formula>
    </cfRule>
    <cfRule type="cellIs" dxfId="2530" priority="202" stopIfTrue="1" operator="equal">
      <formula>"от"</formula>
    </cfRule>
  </conditionalFormatting>
  <conditionalFormatting sqref="E18">
    <cfRule type="cellIs" dxfId="2529" priority="199" stopIfTrue="1" operator="equal">
      <formula>"в"</formula>
    </cfRule>
    <cfRule type="cellIs" dxfId="2528" priority="200" stopIfTrue="1" operator="equal">
      <formula>"от"</formula>
    </cfRule>
  </conditionalFormatting>
  <conditionalFormatting sqref="H18:I18">
    <cfRule type="cellIs" dxfId="2527" priority="197" stopIfTrue="1" operator="equal">
      <formula>"в"</formula>
    </cfRule>
    <cfRule type="cellIs" dxfId="2526" priority="198" stopIfTrue="1" operator="equal">
      <formula>"от"</formula>
    </cfRule>
  </conditionalFormatting>
  <conditionalFormatting sqref="J18:K18">
    <cfRule type="cellIs" dxfId="2525" priority="195" stopIfTrue="1" operator="equal">
      <formula>"в"</formula>
    </cfRule>
    <cfRule type="cellIs" dxfId="2524" priority="196" stopIfTrue="1" operator="equal">
      <formula>"от"</formula>
    </cfRule>
  </conditionalFormatting>
  <conditionalFormatting sqref="N18:O18">
    <cfRule type="cellIs" dxfId="2523" priority="193" stopIfTrue="1" operator="equal">
      <formula>"в"</formula>
    </cfRule>
    <cfRule type="cellIs" dxfId="2522" priority="194" stopIfTrue="1" operator="equal">
      <formula>"от"</formula>
    </cfRule>
  </conditionalFormatting>
  <conditionalFormatting sqref="R18:S18 V18:W18">
    <cfRule type="cellIs" dxfId="2521" priority="191" stopIfTrue="1" operator="equal">
      <formula>"в"</formula>
    </cfRule>
    <cfRule type="cellIs" dxfId="2520" priority="192" stopIfTrue="1" operator="equal">
      <formula>"от"</formula>
    </cfRule>
  </conditionalFormatting>
  <conditionalFormatting sqref="AA18 AE18 AG18:AH18">
    <cfRule type="cellIs" dxfId="2519" priority="189" stopIfTrue="1" operator="equal">
      <formula>"в"</formula>
    </cfRule>
    <cfRule type="cellIs" dxfId="2518" priority="190" stopIfTrue="1" operator="equal">
      <formula>"от"</formula>
    </cfRule>
  </conditionalFormatting>
  <conditionalFormatting sqref="L18:M18">
    <cfRule type="cellIs" dxfId="2517" priority="187" stopIfTrue="1" operator="equal">
      <formula>"в"</formula>
    </cfRule>
    <cfRule type="cellIs" dxfId="2516" priority="188" stopIfTrue="1" operator="equal">
      <formula>"от"</formula>
    </cfRule>
  </conditionalFormatting>
  <conditionalFormatting sqref="P18:Q18">
    <cfRule type="cellIs" dxfId="2515" priority="185" stopIfTrue="1" operator="equal">
      <formula>"в"</formula>
    </cfRule>
    <cfRule type="cellIs" dxfId="2514" priority="186" stopIfTrue="1" operator="equal">
      <formula>"от"</formula>
    </cfRule>
  </conditionalFormatting>
  <conditionalFormatting sqref="T18:U18">
    <cfRule type="cellIs" dxfId="2513" priority="183" stopIfTrue="1" operator="equal">
      <formula>"в"</formula>
    </cfRule>
    <cfRule type="cellIs" dxfId="2512" priority="184" stopIfTrue="1" operator="equal">
      <formula>"от"</formula>
    </cfRule>
  </conditionalFormatting>
  <conditionalFormatting sqref="X18:Y18">
    <cfRule type="cellIs" dxfId="2511" priority="181" stopIfTrue="1" operator="equal">
      <formula>"в"</formula>
    </cfRule>
    <cfRule type="cellIs" dxfId="2510" priority="182" stopIfTrue="1" operator="equal">
      <formula>"от"</formula>
    </cfRule>
  </conditionalFormatting>
  <conditionalFormatting sqref="AB18:AD18">
    <cfRule type="cellIs" dxfId="2509" priority="179" stopIfTrue="1" operator="equal">
      <formula>"в"</formula>
    </cfRule>
    <cfRule type="cellIs" dxfId="2508" priority="180" stopIfTrue="1" operator="equal">
      <formula>"от"</formula>
    </cfRule>
  </conditionalFormatting>
  <conditionalFormatting sqref="M12">
    <cfRule type="cellIs" dxfId="2507" priority="175" stopIfTrue="1" operator="equal">
      <formula>"в"</formula>
    </cfRule>
    <cfRule type="cellIs" dxfId="2506" priority="176" stopIfTrue="1" operator="equal">
      <formula>"от"</formula>
    </cfRule>
  </conditionalFormatting>
  <conditionalFormatting sqref="N12">
    <cfRule type="cellIs" dxfId="2505" priority="173" stopIfTrue="1" operator="equal">
      <formula>"в"</formula>
    </cfRule>
    <cfRule type="cellIs" dxfId="2504" priority="174" stopIfTrue="1" operator="equal">
      <formula>"от"</formula>
    </cfRule>
  </conditionalFormatting>
  <conditionalFormatting sqref="O12">
    <cfRule type="cellIs" dxfId="2503" priority="171" stopIfTrue="1" operator="equal">
      <formula>"в"</formula>
    </cfRule>
    <cfRule type="cellIs" dxfId="2502" priority="172" stopIfTrue="1" operator="equal">
      <formula>"от"</formula>
    </cfRule>
  </conditionalFormatting>
  <conditionalFormatting sqref="P12">
    <cfRule type="cellIs" dxfId="2501" priority="169" stopIfTrue="1" operator="equal">
      <formula>"в"</formula>
    </cfRule>
    <cfRule type="cellIs" dxfId="2500" priority="170" stopIfTrue="1" operator="equal">
      <formula>"от"</formula>
    </cfRule>
  </conditionalFormatting>
  <conditionalFormatting sqref="Q12:S12">
    <cfRule type="cellIs" dxfId="2499" priority="167" stopIfTrue="1" operator="equal">
      <formula>"в"</formula>
    </cfRule>
    <cfRule type="cellIs" dxfId="2498" priority="168" stopIfTrue="1" operator="equal">
      <formula>"от"</formula>
    </cfRule>
  </conditionalFormatting>
  <conditionalFormatting sqref="T12:U12">
    <cfRule type="cellIs" dxfId="2497" priority="165" stopIfTrue="1" operator="equal">
      <formula>"в"</formula>
    </cfRule>
    <cfRule type="cellIs" dxfId="2496" priority="166" stopIfTrue="1" operator="equal">
      <formula>"от"</formula>
    </cfRule>
  </conditionalFormatting>
  <conditionalFormatting sqref="W12:X12">
    <cfRule type="cellIs" dxfId="2495" priority="163" stopIfTrue="1" operator="equal">
      <formula>"в"</formula>
    </cfRule>
    <cfRule type="cellIs" dxfId="2494" priority="164" stopIfTrue="1" operator="equal">
      <formula>"от"</formula>
    </cfRule>
  </conditionalFormatting>
  <conditionalFormatting sqref="Y12">
    <cfRule type="cellIs" dxfId="2493" priority="161" stopIfTrue="1" operator="equal">
      <formula>"в"</formula>
    </cfRule>
    <cfRule type="cellIs" dxfId="2492" priority="162" stopIfTrue="1" operator="equal">
      <formula>"от"</formula>
    </cfRule>
  </conditionalFormatting>
  <conditionalFormatting sqref="Z12:AC12">
    <cfRule type="cellIs" dxfId="2491" priority="159" stopIfTrue="1" operator="equal">
      <formula>"в"</formula>
    </cfRule>
    <cfRule type="cellIs" dxfId="2490" priority="160" stopIfTrue="1" operator="equal">
      <formula>"от"</formula>
    </cfRule>
  </conditionalFormatting>
  <conditionalFormatting sqref="AE12:AF12">
    <cfRule type="cellIs" dxfId="2489" priority="157" stopIfTrue="1" operator="equal">
      <formula>"в"</formula>
    </cfRule>
    <cfRule type="cellIs" dxfId="2488" priority="158" stopIfTrue="1" operator="equal">
      <formula>"от"</formula>
    </cfRule>
  </conditionalFormatting>
  <conditionalFormatting sqref="AH12:AI12">
    <cfRule type="cellIs" dxfId="2487" priority="155" stopIfTrue="1" operator="equal">
      <formula>"в"</formula>
    </cfRule>
    <cfRule type="cellIs" dxfId="2486" priority="156" stopIfTrue="1" operator="equal">
      <formula>"от"</formula>
    </cfRule>
  </conditionalFormatting>
  <conditionalFormatting sqref="O17">
    <cfRule type="cellIs" dxfId="2485" priority="153" stopIfTrue="1" operator="equal">
      <formula>"в"</formula>
    </cfRule>
    <cfRule type="cellIs" dxfId="2484" priority="154" stopIfTrue="1" operator="equal">
      <formula>"от"</formula>
    </cfRule>
  </conditionalFormatting>
  <conditionalFormatting sqref="P14:Q14">
    <cfRule type="cellIs" dxfId="2483" priority="151" stopIfTrue="1" operator="equal">
      <formula>"в"</formula>
    </cfRule>
    <cfRule type="cellIs" dxfId="2482" priority="152" stopIfTrue="1" operator="equal">
      <formula>"от"</formula>
    </cfRule>
  </conditionalFormatting>
  <conditionalFormatting sqref="R14">
    <cfRule type="cellIs" dxfId="2481" priority="149" stopIfTrue="1" operator="equal">
      <formula>"в"</formula>
    </cfRule>
    <cfRule type="cellIs" dxfId="2480" priority="150" stopIfTrue="1" operator="equal">
      <formula>"от"</formula>
    </cfRule>
  </conditionalFormatting>
  <conditionalFormatting sqref="V17">
    <cfRule type="cellIs" dxfId="2479" priority="145" stopIfTrue="1" operator="equal">
      <formula>"в"</formula>
    </cfRule>
    <cfRule type="cellIs" dxfId="2478" priority="146" stopIfTrue="1" operator="equal">
      <formula>"от"</formula>
    </cfRule>
  </conditionalFormatting>
  <conditionalFormatting sqref="V21">
    <cfRule type="cellIs" dxfId="2477" priority="141" stopIfTrue="1" operator="equal">
      <formula>"в"</formula>
    </cfRule>
    <cfRule type="cellIs" dxfId="2476" priority="142" stopIfTrue="1" operator="equal">
      <formula>"от"</formula>
    </cfRule>
  </conditionalFormatting>
  <conditionalFormatting sqref="Y17">
    <cfRule type="cellIs" dxfId="2475" priority="135" stopIfTrue="1" operator="equal">
      <formula>"в"</formula>
    </cfRule>
    <cfRule type="cellIs" dxfId="2474" priority="136" stopIfTrue="1" operator="equal">
      <formula>"от"</formula>
    </cfRule>
  </conditionalFormatting>
  <conditionalFormatting sqref="AA17:AB17">
    <cfRule type="cellIs" dxfId="2473" priority="133" stopIfTrue="1" operator="equal">
      <formula>"в"</formula>
    </cfRule>
    <cfRule type="cellIs" dxfId="2472" priority="134" stopIfTrue="1" operator="equal">
      <formula>"от"</formula>
    </cfRule>
  </conditionalFormatting>
  <conditionalFormatting sqref="AC17">
    <cfRule type="cellIs" dxfId="2471" priority="131" stopIfTrue="1" operator="equal">
      <formula>"в"</formula>
    </cfRule>
    <cfRule type="cellIs" dxfId="2470" priority="132" stopIfTrue="1" operator="equal">
      <formula>"от"</formula>
    </cfRule>
  </conditionalFormatting>
  <conditionalFormatting sqref="AF17">
    <cfRule type="cellIs" dxfId="2469" priority="129" stopIfTrue="1" operator="equal">
      <formula>"в"</formula>
    </cfRule>
    <cfRule type="cellIs" dxfId="2468" priority="130" stopIfTrue="1" operator="equal">
      <formula>"от"</formula>
    </cfRule>
  </conditionalFormatting>
  <conditionalFormatting sqref="AG17">
    <cfRule type="cellIs" dxfId="2467" priority="127" stopIfTrue="1" operator="equal">
      <formula>"в"</formula>
    </cfRule>
    <cfRule type="cellIs" dxfId="2466" priority="128" stopIfTrue="1" operator="equal">
      <formula>"от"</formula>
    </cfRule>
  </conditionalFormatting>
  <conditionalFormatting sqref="I13:J13">
    <cfRule type="cellIs" dxfId="2465" priority="119" stopIfTrue="1" operator="equal">
      <formula>"в"</formula>
    </cfRule>
    <cfRule type="cellIs" dxfId="2464" priority="120" stopIfTrue="1" operator="equal">
      <formula>"от"</formula>
    </cfRule>
  </conditionalFormatting>
  <conditionalFormatting sqref="K13:M13">
    <cfRule type="cellIs" dxfId="2463" priority="117" stopIfTrue="1" operator="equal">
      <formula>"в"</formula>
    </cfRule>
    <cfRule type="cellIs" dxfId="2462" priority="118" stopIfTrue="1" operator="equal">
      <formula>"от"</formula>
    </cfRule>
  </conditionalFormatting>
  <conditionalFormatting sqref="S13">
    <cfRule type="cellIs" dxfId="2461" priority="111" stopIfTrue="1" operator="equal">
      <formula>"в"</formula>
    </cfRule>
    <cfRule type="cellIs" dxfId="2460" priority="112" stopIfTrue="1" operator="equal">
      <formula>"от"</formula>
    </cfRule>
  </conditionalFormatting>
  <conditionalFormatting sqref="T13:V13">
    <cfRule type="cellIs" dxfId="2459" priority="109" stopIfTrue="1" operator="equal">
      <formula>"в"</formula>
    </cfRule>
    <cfRule type="cellIs" dxfId="2458" priority="110" stopIfTrue="1" operator="equal">
      <formula>"от"</formula>
    </cfRule>
  </conditionalFormatting>
  <conditionalFormatting sqref="Y13:AB13">
    <cfRule type="cellIs" dxfId="2457" priority="105" stopIfTrue="1" operator="equal">
      <formula>"в"</formula>
    </cfRule>
    <cfRule type="cellIs" dxfId="2456" priority="106" stopIfTrue="1" operator="equal">
      <formula>"от"</formula>
    </cfRule>
  </conditionalFormatting>
  <conditionalFormatting sqref="AC13">
    <cfRule type="cellIs" dxfId="2455" priority="103" stopIfTrue="1" operator="equal">
      <formula>"в"</formula>
    </cfRule>
    <cfRule type="cellIs" dxfId="2454" priority="104" stopIfTrue="1" operator="equal">
      <formula>"от"</formula>
    </cfRule>
  </conditionalFormatting>
  <conditionalFormatting sqref="AD13">
    <cfRule type="cellIs" dxfId="2453" priority="101" stopIfTrue="1" operator="equal">
      <formula>"в"</formula>
    </cfRule>
    <cfRule type="cellIs" dxfId="2452" priority="102" stopIfTrue="1" operator="equal">
      <formula>"от"</formula>
    </cfRule>
  </conditionalFormatting>
  <conditionalFormatting sqref="AE13:AG13">
    <cfRule type="cellIs" dxfId="2451" priority="99" stopIfTrue="1" operator="equal">
      <formula>"в"</formula>
    </cfRule>
    <cfRule type="cellIs" dxfId="2450" priority="100" stopIfTrue="1" operator="equal">
      <formula>"от"</formula>
    </cfRule>
  </conditionalFormatting>
  <conditionalFormatting sqref="W20">
    <cfRule type="cellIs" dxfId="2449" priority="95" stopIfTrue="1" operator="equal">
      <formula>"в"</formula>
    </cfRule>
    <cfRule type="cellIs" dxfId="2448" priority="96" stopIfTrue="1" operator="equal">
      <formula>"от"</formula>
    </cfRule>
  </conditionalFormatting>
  <conditionalFormatting sqref="O13:Q13">
    <cfRule type="cellIs" dxfId="2447" priority="91" stopIfTrue="1" operator="equal">
      <formula>"в"</formula>
    </cfRule>
    <cfRule type="cellIs" dxfId="2446" priority="92" stopIfTrue="1" operator="equal">
      <formula>"от"</formula>
    </cfRule>
  </conditionalFormatting>
  <conditionalFormatting sqref="R13">
    <cfRule type="cellIs" dxfId="2445" priority="89" stopIfTrue="1" operator="equal">
      <formula>"в"</formula>
    </cfRule>
    <cfRule type="cellIs" dxfId="2444" priority="90" stopIfTrue="1" operator="equal">
      <formula>"от"</formula>
    </cfRule>
  </conditionalFormatting>
  <conditionalFormatting sqref="P11:Q11">
    <cfRule type="cellIs" dxfId="2443" priority="87" stopIfTrue="1" operator="equal">
      <formula>"в"</formula>
    </cfRule>
    <cfRule type="cellIs" dxfId="2442" priority="88" stopIfTrue="1" operator="equal">
      <formula>"от"</formula>
    </cfRule>
  </conditionalFormatting>
  <conditionalFormatting sqref="W11:X11">
    <cfRule type="cellIs" dxfId="2441" priority="85" stopIfTrue="1" operator="equal">
      <formula>"в"</formula>
    </cfRule>
    <cfRule type="cellIs" dxfId="2440" priority="86" stopIfTrue="1" operator="equal">
      <formula>"от"</formula>
    </cfRule>
  </conditionalFormatting>
  <conditionalFormatting sqref="AC11:AD11">
    <cfRule type="cellIs" dxfId="2439" priority="83" stopIfTrue="1" operator="equal">
      <formula>"в"</formula>
    </cfRule>
    <cfRule type="cellIs" dxfId="2438" priority="84" stopIfTrue="1" operator="equal">
      <formula>"от"</formula>
    </cfRule>
  </conditionalFormatting>
  <conditionalFormatting sqref="E11">
    <cfRule type="cellIs" dxfId="2437" priority="81" stopIfTrue="1" operator="equal">
      <formula>"в"</formula>
    </cfRule>
    <cfRule type="cellIs" dxfId="2436" priority="82" stopIfTrue="1" operator="equal">
      <formula>"от"</formula>
    </cfRule>
  </conditionalFormatting>
  <conditionalFormatting sqref="F11:G11">
    <cfRule type="cellIs" dxfId="2435" priority="79" stopIfTrue="1" operator="equal">
      <formula>"в"</formula>
    </cfRule>
    <cfRule type="cellIs" dxfId="2434" priority="80" stopIfTrue="1" operator="equal">
      <formula>"от"</formula>
    </cfRule>
  </conditionalFormatting>
  <conditionalFormatting sqref="K11">
    <cfRule type="cellIs" dxfId="2433" priority="77" stopIfTrue="1" operator="equal">
      <formula>"в"</formula>
    </cfRule>
    <cfRule type="cellIs" dxfId="2432" priority="78" stopIfTrue="1" operator="equal">
      <formula>"от"</formula>
    </cfRule>
  </conditionalFormatting>
  <conditionalFormatting sqref="L11:O11">
    <cfRule type="cellIs" dxfId="2431" priority="75" stopIfTrue="1" operator="equal">
      <formula>"в"</formula>
    </cfRule>
    <cfRule type="cellIs" dxfId="2430" priority="76" stopIfTrue="1" operator="equal">
      <formula>"от"</formula>
    </cfRule>
  </conditionalFormatting>
  <conditionalFormatting sqref="R11:V11">
    <cfRule type="cellIs" dxfId="2429" priority="71" stopIfTrue="1" operator="equal">
      <formula>"в"</formula>
    </cfRule>
    <cfRule type="cellIs" dxfId="2428" priority="72" stopIfTrue="1" operator="equal">
      <formula>"от"</formula>
    </cfRule>
  </conditionalFormatting>
  <conditionalFormatting sqref="Y11:Z11">
    <cfRule type="cellIs" dxfId="2427" priority="69" stopIfTrue="1" operator="equal">
      <formula>"в"</formula>
    </cfRule>
    <cfRule type="cellIs" dxfId="2426" priority="70" stopIfTrue="1" operator="equal">
      <formula>"от"</formula>
    </cfRule>
  </conditionalFormatting>
  <conditionalFormatting sqref="AB11">
    <cfRule type="cellIs" dxfId="2425" priority="67" stopIfTrue="1" operator="equal">
      <formula>"в"</formula>
    </cfRule>
    <cfRule type="cellIs" dxfId="2424" priority="68" stopIfTrue="1" operator="equal">
      <formula>"от"</formula>
    </cfRule>
  </conditionalFormatting>
  <conditionalFormatting sqref="AE11:AI11">
    <cfRule type="cellIs" dxfId="2423" priority="65" stopIfTrue="1" operator="equal">
      <formula>"в"</formula>
    </cfRule>
    <cfRule type="cellIs" dxfId="2422" priority="66" stopIfTrue="1" operator="equal">
      <formula>"от"</formula>
    </cfRule>
  </conditionalFormatting>
  <conditionalFormatting sqref="E17">
    <cfRule type="cellIs" dxfId="2421" priority="63" stopIfTrue="1" operator="equal">
      <formula>"в"</formula>
    </cfRule>
    <cfRule type="cellIs" dxfId="2420" priority="64" stopIfTrue="1" operator="equal">
      <formula>"от"</formula>
    </cfRule>
  </conditionalFormatting>
  <conditionalFormatting sqref="E13:F13">
    <cfRule type="cellIs" dxfId="2419" priority="61" stopIfTrue="1" operator="equal">
      <formula>"в"</formula>
    </cfRule>
    <cfRule type="cellIs" dxfId="2418" priority="62" stopIfTrue="1" operator="equal">
      <formula>"от"</formula>
    </cfRule>
  </conditionalFormatting>
  <conditionalFormatting sqref="J17">
    <cfRule type="cellIs" dxfId="2417" priority="59" stopIfTrue="1" operator="equal">
      <formula>"в"</formula>
    </cfRule>
    <cfRule type="cellIs" dxfId="2416" priority="60" stopIfTrue="1" operator="equal">
      <formula>"от"</formula>
    </cfRule>
  </conditionalFormatting>
  <conditionalFormatting sqref="I21">
    <cfRule type="cellIs" dxfId="2415" priority="57" stopIfTrue="1" operator="equal">
      <formula>"в"</formula>
    </cfRule>
    <cfRule type="cellIs" dxfId="2414" priority="58" stopIfTrue="1" operator="equal">
      <formula>"от"</formula>
    </cfRule>
  </conditionalFormatting>
  <conditionalFormatting sqref="V12">
    <cfRule type="cellIs" dxfId="2413" priority="55" stopIfTrue="1" operator="equal">
      <formula>"в"</formula>
    </cfRule>
    <cfRule type="cellIs" dxfId="2412" priority="56" stopIfTrue="1" operator="equal">
      <formula>"от"</formula>
    </cfRule>
  </conditionalFormatting>
  <conditionalFormatting sqref="Q17">
    <cfRule type="cellIs" dxfId="2411" priority="47" stopIfTrue="1" operator="equal">
      <formula>"в"</formula>
    </cfRule>
    <cfRule type="cellIs" dxfId="2410" priority="48" stopIfTrue="1" operator="equal">
      <formula>"от"</formula>
    </cfRule>
  </conditionalFormatting>
  <conditionalFormatting sqref="S17">
    <cfRule type="cellIs" dxfId="2409" priority="45" stopIfTrue="1" operator="equal">
      <formula>"в"</formula>
    </cfRule>
    <cfRule type="cellIs" dxfId="2408" priority="46" stopIfTrue="1" operator="equal">
      <formula>"от"</formula>
    </cfRule>
  </conditionalFormatting>
  <conditionalFormatting sqref="U17">
    <cfRule type="cellIs" dxfId="2407" priority="43" stopIfTrue="1" operator="equal">
      <formula>"в"</formula>
    </cfRule>
    <cfRule type="cellIs" dxfId="2406" priority="44" stopIfTrue="1" operator="equal">
      <formula>"от"</formula>
    </cfRule>
  </conditionalFormatting>
  <conditionalFormatting sqref="S16:W16">
    <cfRule type="cellIs" dxfId="2405" priority="41" stopIfTrue="1" operator="equal">
      <formula>"в"</formula>
    </cfRule>
    <cfRule type="cellIs" dxfId="2404" priority="42" stopIfTrue="1" operator="equal">
      <formula>"от"</formula>
    </cfRule>
  </conditionalFormatting>
  <conditionalFormatting sqref="W13">
    <cfRule type="cellIs" dxfId="2403" priority="39" stopIfTrue="1" operator="equal">
      <formula>"в"</formula>
    </cfRule>
    <cfRule type="cellIs" dxfId="2402" priority="40" stopIfTrue="1" operator="equal">
      <formula>"от"</formula>
    </cfRule>
  </conditionalFormatting>
  <conditionalFormatting sqref="X13">
    <cfRule type="cellIs" dxfId="2401" priority="37" stopIfTrue="1" operator="equal">
      <formula>"в"</formula>
    </cfRule>
    <cfRule type="cellIs" dxfId="2400" priority="38" stopIfTrue="1" operator="equal">
      <formula>"от"</formula>
    </cfRule>
  </conditionalFormatting>
  <conditionalFormatting sqref="W17">
    <cfRule type="cellIs" dxfId="2399" priority="35" stopIfTrue="1" operator="equal">
      <formula>"в"</formula>
    </cfRule>
    <cfRule type="cellIs" dxfId="2398" priority="36" stopIfTrue="1" operator="equal">
      <formula>"от"</formula>
    </cfRule>
  </conditionalFormatting>
  <conditionalFormatting sqref="X17">
    <cfRule type="cellIs" dxfId="2397" priority="33" stopIfTrue="1" operator="equal">
      <formula>"в"</formula>
    </cfRule>
    <cfRule type="cellIs" dxfId="2396" priority="34" stopIfTrue="1" operator="equal">
      <formula>"от"</formula>
    </cfRule>
  </conditionalFormatting>
  <conditionalFormatting sqref="AH17:AI17">
    <cfRule type="cellIs" dxfId="2395" priority="31" stopIfTrue="1" operator="equal">
      <formula>"в"</formula>
    </cfRule>
    <cfRule type="cellIs" dxfId="2394" priority="32" stopIfTrue="1" operator="equal">
      <formula>"от"</formula>
    </cfRule>
  </conditionalFormatting>
  <conditionalFormatting sqref="AA15">
    <cfRule type="cellIs" dxfId="2393" priority="29" stopIfTrue="1" operator="equal">
      <formula>"в"</formula>
    </cfRule>
    <cfRule type="cellIs" dxfId="2392" priority="30" stopIfTrue="1" operator="equal">
      <formula>"от"</formula>
    </cfRule>
  </conditionalFormatting>
  <conditionalFormatting sqref="AI18">
    <cfRule type="cellIs" dxfId="2391" priority="27" stopIfTrue="1" operator="equal">
      <formula>"в"</formula>
    </cfRule>
    <cfRule type="cellIs" dxfId="2390" priority="28" stopIfTrue="1" operator="equal">
      <formula>"от"</formula>
    </cfRule>
  </conditionalFormatting>
  <conditionalFormatting sqref="AI15">
    <cfRule type="cellIs" dxfId="2389" priority="25" stopIfTrue="1" operator="equal">
      <formula>"в"</formula>
    </cfRule>
    <cfRule type="cellIs" dxfId="2388" priority="26" stopIfTrue="1" operator="equal">
      <formula>"от"</formula>
    </cfRule>
  </conditionalFormatting>
  <conditionalFormatting sqref="AH15">
    <cfRule type="cellIs" dxfId="2387" priority="23" stopIfTrue="1" operator="equal">
      <formula>"в"</formula>
    </cfRule>
    <cfRule type="cellIs" dxfId="2386" priority="24" stopIfTrue="1" operator="equal">
      <formula>"от"</formula>
    </cfRule>
  </conditionalFormatting>
  <conditionalFormatting sqref="X15">
    <cfRule type="cellIs" dxfId="2385" priority="19" stopIfTrue="1" operator="equal">
      <formula>"в"</formula>
    </cfRule>
    <cfRule type="cellIs" dxfId="2384" priority="20" stopIfTrue="1" operator="equal">
      <formula>"от"</formula>
    </cfRule>
  </conditionalFormatting>
  <conditionalFormatting sqref="AF18">
    <cfRule type="cellIs" dxfId="2383" priority="17" stopIfTrue="1" operator="equal">
      <formula>"в"</formula>
    </cfRule>
    <cfRule type="cellIs" dxfId="2382" priority="18" stopIfTrue="1" operator="equal">
      <formula>"от"</formula>
    </cfRule>
  </conditionalFormatting>
  <conditionalFormatting sqref="V15">
    <cfRule type="cellIs" dxfId="2381" priority="15" stopIfTrue="1" operator="equal">
      <formula>"в"</formula>
    </cfRule>
    <cfRule type="cellIs" dxfId="2380" priority="16" stopIfTrue="1" operator="equal">
      <formula>"от"</formula>
    </cfRule>
  </conditionalFormatting>
  <conditionalFormatting sqref="AH13">
    <cfRule type="cellIs" dxfId="2379" priority="13" stopIfTrue="1" operator="equal">
      <formula>"в"</formula>
    </cfRule>
    <cfRule type="cellIs" dxfId="2378" priority="14" stopIfTrue="1" operator="equal">
      <formula>"от"</formula>
    </cfRule>
  </conditionalFormatting>
  <conditionalFormatting sqref="AG15">
    <cfRule type="cellIs" dxfId="2377" priority="11" stopIfTrue="1" operator="equal">
      <formula>"в"</formula>
    </cfRule>
    <cfRule type="cellIs" dxfId="2376" priority="12" stopIfTrue="1" operator="equal">
      <formula>"от"</formula>
    </cfRule>
  </conditionalFormatting>
  <conditionalFormatting sqref="AG12">
    <cfRule type="cellIs" dxfId="2375" priority="9" stopIfTrue="1" operator="equal">
      <formula>"в"</formula>
    </cfRule>
    <cfRule type="cellIs" dxfId="2374" priority="10" stopIfTrue="1" operator="equal">
      <formula>"от"</formula>
    </cfRule>
  </conditionalFormatting>
  <conditionalFormatting sqref="AI13">
    <cfRule type="cellIs" dxfId="2373" priority="7" stopIfTrue="1" operator="equal">
      <formula>"в"</formula>
    </cfRule>
    <cfRule type="cellIs" dxfId="2372" priority="8" stopIfTrue="1" operator="equal">
      <formula>"от"</formula>
    </cfRule>
  </conditionalFormatting>
  <conditionalFormatting sqref="AI14">
    <cfRule type="cellIs" dxfId="2371" priority="5" stopIfTrue="1" operator="equal">
      <formula>"в"</formula>
    </cfRule>
    <cfRule type="cellIs" dxfId="2370" priority="6" stopIfTrue="1" operator="equal">
      <formula>"от"</formula>
    </cfRule>
  </conditionalFormatting>
  <conditionalFormatting sqref="N13">
    <cfRule type="cellIs" dxfId="2369" priority="3" stopIfTrue="1" operator="equal">
      <formula>"в"</formula>
    </cfRule>
    <cfRule type="cellIs" dxfId="2368" priority="4" stopIfTrue="1" operator="equal">
      <formula>"от"</formula>
    </cfRule>
  </conditionalFormatting>
  <conditionalFormatting sqref="T15:U15">
    <cfRule type="cellIs" dxfId="2367" priority="1" stopIfTrue="1" operator="equal">
      <formula>"в"</formula>
    </cfRule>
    <cfRule type="cellIs" dxfId="2366" priority="2" stopIfTrue="1" operator="equal">
      <formula>"от"</formula>
    </cfRule>
  </conditionalFormatting>
  <printOptions horizontalCentered="1"/>
  <pageMargins left="0.18" right="0.17" top="0.3" bottom="0" header="0.31496062992125984" footer="0.27559055118110237"/>
  <pageSetup paperSize="9" scale="67" orientation="landscape" r:id="rId4"/>
  <headerFooter alignWithMargins="0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52"/>
  <sheetViews>
    <sheetView showZeros="0" zoomScaleNormal="100" workbookViewId="0">
      <selection activeCell="E10" sqref="E10:AG21"/>
    </sheetView>
  </sheetViews>
  <sheetFormatPr defaultRowHeight="12.75"/>
  <cols>
    <col min="1" max="1" width="4.5703125" customWidth="1"/>
    <col min="2" max="2" width="8.140625" style="4" customWidth="1"/>
    <col min="3" max="3" width="5.140625" style="3" customWidth="1"/>
    <col min="4" max="4" width="41.5703125" customWidth="1"/>
    <col min="5" max="10" width="3.7109375" customWidth="1"/>
    <col min="11" max="11" width="3.85546875" customWidth="1"/>
    <col min="12" max="23" width="3.7109375" customWidth="1"/>
    <col min="24" max="24" width="3.5703125" customWidth="1"/>
    <col min="25" max="25" width="3.85546875" customWidth="1"/>
    <col min="26" max="35" width="3.7109375" customWidth="1"/>
    <col min="36" max="36" width="4.28515625" customWidth="1"/>
    <col min="37" max="37" width="5.28515625" customWidth="1"/>
    <col min="38" max="38" width="4.140625" bestFit="1" customWidth="1"/>
    <col min="39" max="39" width="12.140625" customWidth="1"/>
    <col min="40" max="40" width="12" customWidth="1"/>
    <col min="41" max="43" width="10.5703125" customWidth="1"/>
    <col min="44" max="44" width="22.140625" customWidth="1"/>
  </cols>
  <sheetData>
    <row r="1" spans="1:40" ht="15.75">
      <c r="A1" s="68"/>
      <c r="B1" s="69"/>
      <c r="C1" s="69"/>
      <c r="D1" s="70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402" t="s">
        <v>44</v>
      </c>
      <c r="AI1" s="402"/>
      <c r="AJ1" s="402"/>
      <c r="AK1" s="402"/>
      <c r="AL1" s="402"/>
      <c r="AM1" s="402"/>
      <c r="AN1" s="115"/>
    </row>
    <row r="2" spans="1:40" ht="31.5" customHeight="1">
      <c r="A2" s="68"/>
      <c r="B2" s="69"/>
      <c r="C2" s="69"/>
      <c r="D2" s="70"/>
      <c r="E2" s="68"/>
      <c r="F2" s="68"/>
      <c r="G2" s="72" t="s">
        <v>43</v>
      </c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403"/>
      <c r="AI2" s="403"/>
      <c r="AJ2" s="403"/>
      <c r="AK2" s="403"/>
      <c r="AL2" s="403"/>
      <c r="AM2" s="403"/>
      <c r="AN2" s="116"/>
    </row>
    <row r="3" spans="1:40">
      <c r="A3" s="68"/>
      <c r="B3" s="69"/>
      <c r="C3" s="69"/>
      <c r="D3" s="70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404" t="s">
        <v>47</v>
      </c>
      <c r="AI3" s="404"/>
      <c r="AJ3" s="404"/>
      <c r="AK3" s="404"/>
      <c r="AL3" s="404"/>
      <c r="AM3" s="404"/>
      <c r="AN3" s="117"/>
    </row>
    <row r="4" spans="1:40" ht="29.25" customHeight="1">
      <c r="A4" s="68"/>
      <c r="B4" s="69"/>
      <c r="C4" s="69"/>
      <c r="D4" s="411" t="s">
        <v>49</v>
      </c>
      <c r="E4" s="431" t="s">
        <v>111</v>
      </c>
      <c r="F4" s="431"/>
      <c r="G4" s="431"/>
      <c r="H4" s="431"/>
      <c r="I4" s="431"/>
      <c r="J4" s="431"/>
      <c r="K4" s="431"/>
      <c r="L4" s="431"/>
      <c r="M4" s="431"/>
      <c r="N4" s="431"/>
      <c r="O4" s="431"/>
      <c r="P4" s="431"/>
      <c r="Q4" s="431"/>
      <c r="R4" s="431"/>
      <c r="S4" s="431"/>
      <c r="T4" s="431"/>
      <c r="U4" s="431"/>
      <c r="V4" s="431"/>
      <c r="W4" s="431"/>
      <c r="X4" s="431"/>
      <c r="Y4" s="431"/>
      <c r="Z4" s="431"/>
      <c r="AA4" s="431"/>
      <c r="AB4" s="431"/>
      <c r="AC4" s="68"/>
      <c r="AD4" s="68"/>
      <c r="AE4" s="68"/>
      <c r="AF4" s="68"/>
      <c r="AG4" s="68"/>
      <c r="AH4" s="405"/>
      <c r="AI4" s="405"/>
      <c r="AJ4" s="405"/>
      <c r="AK4" s="405"/>
      <c r="AL4" s="405"/>
      <c r="AM4" s="405"/>
      <c r="AN4" s="95"/>
    </row>
    <row r="5" spans="1:40" ht="12.75" customHeight="1">
      <c r="A5" s="68"/>
      <c r="B5" s="69"/>
      <c r="C5" s="69"/>
      <c r="D5" s="411"/>
      <c r="E5" s="431"/>
      <c r="F5" s="431"/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1"/>
      <c r="R5" s="431"/>
      <c r="S5" s="431"/>
      <c r="T5" s="431"/>
      <c r="U5" s="431"/>
      <c r="V5" s="431"/>
      <c r="W5" s="431"/>
      <c r="X5" s="431"/>
      <c r="Y5" s="431"/>
      <c r="Z5" s="431"/>
      <c r="AA5" s="431"/>
      <c r="AB5" s="431"/>
      <c r="AC5" s="68"/>
      <c r="AD5" s="68"/>
      <c r="AE5" s="68"/>
      <c r="AF5" s="68"/>
      <c r="AG5" s="68"/>
      <c r="AH5" s="68"/>
      <c r="AI5" s="404" t="s">
        <v>46</v>
      </c>
      <c r="AJ5" s="404"/>
      <c r="AK5" s="404"/>
      <c r="AL5" s="404"/>
      <c r="AM5" s="404"/>
      <c r="AN5" s="117"/>
    </row>
    <row r="6" spans="1:40" ht="12.75" customHeight="1">
      <c r="A6" s="68"/>
      <c r="B6" s="69"/>
      <c r="C6" s="69"/>
      <c r="D6" s="411"/>
      <c r="E6" s="432"/>
      <c r="F6" s="432"/>
      <c r="G6" s="432"/>
      <c r="H6" s="432"/>
      <c r="I6" s="432"/>
      <c r="J6" s="432"/>
      <c r="K6" s="432"/>
      <c r="L6" s="432"/>
      <c r="M6" s="432"/>
      <c r="N6" s="432"/>
      <c r="O6" s="432"/>
      <c r="P6" s="432"/>
      <c r="Q6" s="432"/>
      <c r="R6" s="432"/>
      <c r="S6" s="432"/>
      <c r="T6" s="432"/>
      <c r="U6" s="432"/>
      <c r="V6" s="432"/>
      <c r="W6" s="432"/>
      <c r="X6" s="432"/>
      <c r="Y6" s="432"/>
      <c r="Z6" s="432"/>
      <c r="AA6" s="432"/>
      <c r="AB6" s="432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74"/>
      <c r="AN6" s="74"/>
    </row>
    <row r="7" spans="1:40">
      <c r="A7" s="68"/>
      <c r="B7" s="69"/>
      <c r="C7" s="69"/>
      <c r="D7" s="73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68"/>
      <c r="AD7" s="68"/>
      <c r="AE7" s="68"/>
      <c r="AF7" s="68"/>
      <c r="AG7" s="68"/>
      <c r="AH7" s="419" t="s">
        <v>85</v>
      </c>
      <c r="AI7" s="419"/>
      <c r="AJ7" s="419"/>
      <c r="AK7" s="419"/>
      <c r="AL7" s="419"/>
      <c r="AM7" s="419"/>
      <c r="AN7" s="69"/>
    </row>
    <row r="8" spans="1:40" ht="21.75" customHeight="1">
      <c r="A8" s="68"/>
      <c r="B8" s="69"/>
      <c r="C8" s="69"/>
      <c r="D8" s="70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</row>
    <row r="9" spans="1:40" s="1" customFormat="1" ht="22.5" customHeight="1">
      <c r="A9" s="420" t="s">
        <v>0</v>
      </c>
      <c r="B9" s="422" t="s">
        <v>6</v>
      </c>
      <c r="C9" s="422" t="s">
        <v>70</v>
      </c>
      <c r="D9" s="423" t="s">
        <v>57</v>
      </c>
      <c r="E9" s="424" t="s">
        <v>117</v>
      </c>
      <c r="F9" s="424"/>
      <c r="G9" s="424"/>
      <c r="H9" s="424"/>
      <c r="I9" s="424"/>
      <c r="J9" s="424"/>
      <c r="K9" s="424"/>
      <c r="L9" s="424"/>
      <c r="M9" s="424"/>
      <c r="N9" s="424"/>
      <c r="O9" s="424"/>
      <c r="P9" s="424"/>
      <c r="Q9" s="424"/>
      <c r="R9" s="424"/>
      <c r="S9" s="424"/>
      <c r="T9" s="424"/>
      <c r="U9" s="424"/>
      <c r="V9" s="424"/>
      <c r="W9" s="424"/>
      <c r="X9" s="424"/>
      <c r="Y9" s="424"/>
      <c r="Z9" s="424"/>
      <c r="AA9" s="424"/>
      <c r="AB9" s="424"/>
      <c r="AC9" s="424"/>
      <c r="AD9" s="424"/>
      <c r="AE9" s="424"/>
      <c r="AF9" s="424"/>
      <c r="AG9" s="424"/>
      <c r="AH9" s="424"/>
      <c r="AI9" s="424"/>
      <c r="AJ9" s="408" t="s">
        <v>55</v>
      </c>
      <c r="AK9" s="409"/>
      <c r="AL9" s="118" t="s">
        <v>56</v>
      </c>
      <c r="AM9" s="414" t="s">
        <v>80</v>
      </c>
      <c r="AN9" s="415"/>
    </row>
    <row r="10" spans="1:40" s="2" customFormat="1" ht="23.25" thickBot="1">
      <c r="A10" s="421"/>
      <c r="B10" s="422"/>
      <c r="C10" s="422"/>
      <c r="D10" s="423"/>
      <c r="E10" s="78">
        <v>1</v>
      </c>
      <c r="F10" s="119">
        <v>2</v>
      </c>
      <c r="G10" s="119">
        <v>3</v>
      </c>
      <c r="H10" s="135">
        <v>4</v>
      </c>
      <c r="I10" s="135">
        <v>5</v>
      </c>
      <c r="J10" s="135">
        <v>6</v>
      </c>
      <c r="K10" s="135">
        <v>7</v>
      </c>
      <c r="L10" s="135">
        <v>8</v>
      </c>
      <c r="M10" s="119">
        <v>9</v>
      </c>
      <c r="N10" s="119">
        <v>10</v>
      </c>
      <c r="O10" s="135">
        <v>11</v>
      </c>
      <c r="P10" s="135">
        <v>12</v>
      </c>
      <c r="Q10" s="135">
        <v>13</v>
      </c>
      <c r="R10" s="135">
        <v>14</v>
      </c>
      <c r="S10" s="135">
        <v>15</v>
      </c>
      <c r="T10" s="119">
        <v>16</v>
      </c>
      <c r="U10" s="119">
        <v>17</v>
      </c>
      <c r="V10" s="135">
        <v>18</v>
      </c>
      <c r="W10" s="135">
        <v>19</v>
      </c>
      <c r="X10" s="135">
        <v>20</v>
      </c>
      <c r="Y10" s="135">
        <v>21</v>
      </c>
      <c r="Z10" s="135">
        <v>22</v>
      </c>
      <c r="AA10" s="119">
        <v>23</v>
      </c>
      <c r="AB10" s="119">
        <v>24</v>
      </c>
      <c r="AC10" s="135">
        <v>25</v>
      </c>
      <c r="AD10" s="135">
        <v>26</v>
      </c>
      <c r="AE10" s="135">
        <v>27</v>
      </c>
      <c r="AF10" s="78">
        <v>28</v>
      </c>
      <c r="AG10" s="78">
        <v>29</v>
      </c>
      <c r="AH10" s="119">
        <v>30</v>
      </c>
      <c r="AI10" s="78"/>
      <c r="AJ10" s="76" t="s">
        <v>31</v>
      </c>
      <c r="AK10" s="77" t="s">
        <v>30</v>
      </c>
      <c r="AL10" s="76" t="s">
        <v>31</v>
      </c>
      <c r="AM10" s="79" t="s">
        <v>35</v>
      </c>
      <c r="AN10" s="79" t="s">
        <v>36</v>
      </c>
    </row>
    <row r="11" spans="1:40" s="20" customFormat="1" ht="15" customHeight="1" thickBot="1">
      <c r="A11" s="82">
        <v>1</v>
      </c>
      <c r="B11" s="220" t="s">
        <v>92</v>
      </c>
      <c r="C11" s="169" t="s">
        <v>93</v>
      </c>
      <c r="D11" s="170" t="s">
        <v>94</v>
      </c>
      <c r="E11" s="199" t="s">
        <v>1</v>
      </c>
      <c r="F11" s="199" t="s">
        <v>1</v>
      </c>
      <c r="G11" s="81" t="s">
        <v>2</v>
      </c>
      <c r="H11" s="81" t="s">
        <v>2</v>
      </c>
      <c r="I11" s="81" t="s">
        <v>2</v>
      </c>
      <c r="J11" s="81" t="s">
        <v>2</v>
      </c>
      <c r="K11" s="199" t="s">
        <v>1</v>
      </c>
      <c r="L11" s="199" t="s">
        <v>1</v>
      </c>
      <c r="M11" s="81" t="s">
        <v>2</v>
      </c>
      <c r="N11" s="81" t="s">
        <v>2</v>
      </c>
      <c r="O11" s="81" t="s">
        <v>2</v>
      </c>
      <c r="P11" s="81" t="s">
        <v>2</v>
      </c>
      <c r="Q11" s="214" t="s">
        <v>108</v>
      </c>
      <c r="R11" s="81" t="s">
        <v>2</v>
      </c>
      <c r="S11" s="81" t="s">
        <v>2</v>
      </c>
      <c r="T11" s="81" t="s">
        <v>2</v>
      </c>
      <c r="U11" s="199" t="s">
        <v>1</v>
      </c>
      <c r="V11" s="199" t="s">
        <v>1</v>
      </c>
      <c r="W11" s="81" t="s">
        <v>2</v>
      </c>
      <c r="X11" s="81" t="s">
        <v>2</v>
      </c>
      <c r="Y11" s="231" t="s">
        <v>2</v>
      </c>
      <c r="Z11" s="81" t="s">
        <v>2</v>
      </c>
      <c r="AA11" s="81" t="s">
        <v>2</v>
      </c>
      <c r="AB11" s="199" t="s">
        <v>1</v>
      </c>
      <c r="AC11" s="199" t="s">
        <v>1</v>
      </c>
      <c r="AD11" s="81" t="s">
        <v>2</v>
      </c>
      <c r="AE11" s="81" t="s">
        <v>2</v>
      </c>
      <c r="AF11" s="81" t="s">
        <v>2</v>
      </c>
      <c r="AG11" s="81" t="s">
        <v>2</v>
      </c>
      <c r="AH11" s="199" t="s">
        <v>1</v>
      </c>
      <c r="AI11" s="86"/>
      <c r="AJ11" s="82">
        <f t="shared" ref="AJ11:AJ21" si="0">COUNTIF(E11:AI11,$B$33)</f>
        <v>9</v>
      </c>
      <c r="AK11" s="83">
        <f>30-AJ11</f>
        <v>21</v>
      </c>
      <c r="AL11" s="207" t="e">
        <f>'Произв календарь'!$D$14-AJ11+август!AL11</f>
        <v>#REF!</v>
      </c>
      <c r="AM11" s="85"/>
      <c r="AN11" s="85"/>
    </row>
    <row r="12" spans="1:40" s="20" customFormat="1" ht="15.75" thickBot="1">
      <c r="A12" s="82">
        <v>2</v>
      </c>
      <c r="B12" s="221">
        <v>8928</v>
      </c>
      <c r="C12" s="172" t="s">
        <v>95</v>
      </c>
      <c r="D12" s="173" t="s">
        <v>96</v>
      </c>
      <c r="E12" s="81" t="s">
        <v>2</v>
      </c>
      <c r="F12" s="199" t="s">
        <v>1</v>
      </c>
      <c r="G12" s="199" t="s">
        <v>1</v>
      </c>
      <c r="H12" s="81" t="s">
        <v>2</v>
      </c>
      <c r="I12" s="81" t="s">
        <v>2</v>
      </c>
      <c r="J12" s="81" t="s">
        <v>2</v>
      </c>
      <c r="K12" s="81" t="s">
        <v>2</v>
      </c>
      <c r="L12" s="199" t="s">
        <v>1</v>
      </c>
      <c r="M12" s="199" t="s">
        <v>1</v>
      </c>
      <c r="N12" s="81" t="s">
        <v>2</v>
      </c>
      <c r="O12" s="81" t="s">
        <v>2</v>
      </c>
      <c r="P12" s="81" t="s">
        <v>2</v>
      </c>
      <c r="Q12" s="81" t="s">
        <v>2</v>
      </c>
      <c r="R12" s="199" t="s">
        <v>1</v>
      </c>
      <c r="S12" s="81" t="s">
        <v>2</v>
      </c>
      <c r="T12" s="199" t="s">
        <v>1</v>
      </c>
      <c r="U12" s="214" t="s">
        <v>107</v>
      </c>
      <c r="V12" s="81" t="s">
        <v>2</v>
      </c>
      <c r="W12" s="81" t="s">
        <v>2</v>
      </c>
      <c r="X12" s="81" t="s">
        <v>2</v>
      </c>
      <c r="Y12" s="81" t="s">
        <v>2</v>
      </c>
      <c r="Z12" s="199" t="s">
        <v>1</v>
      </c>
      <c r="AA12" s="199" t="s">
        <v>1</v>
      </c>
      <c r="AB12" s="81" t="s">
        <v>2</v>
      </c>
      <c r="AC12" s="81" t="s">
        <v>2</v>
      </c>
      <c r="AD12" s="81" t="s">
        <v>2</v>
      </c>
      <c r="AE12" s="81" t="s">
        <v>2</v>
      </c>
      <c r="AF12" s="80" t="s">
        <v>109</v>
      </c>
      <c r="AG12" s="199" t="s">
        <v>1</v>
      </c>
      <c r="AH12" s="199" t="s">
        <v>1</v>
      </c>
      <c r="AI12" s="87"/>
      <c r="AJ12" s="82">
        <f t="shared" si="0"/>
        <v>10</v>
      </c>
      <c r="AK12" s="83">
        <f t="shared" ref="AK12:AK21" si="1">30-AJ12</f>
        <v>20</v>
      </c>
      <c r="AL12" s="207" t="e">
        <f>'Произв календарь'!$D$14-AJ12+август!AL12</f>
        <v>#REF!</v>
      </c>
      <c r="AM12" s="85"/>
      <c r="AN12" s="85"/>
    </row>
    <row r="13" spans="1:40" s="20" customFormat="1" ht="15.75" thickBot="1">
      <c r="A13" s="82">
        <v>3</v>
      </c>
      <c r="B13" s="222">
        <v>11439</v>
      </c>
      <c r="C13" s="172" t="s">
        <v>95</v>
      </c>
      <c r="D13" s="175" t="s">
        <v>97</v>
      </c>
      <c r="E13" s="81" t="s">
        <v>2</v>
      </c>
      <c r="F13" s="86" t="s">
        <v>109</v>
      </c>
      <c r="G13" s="194" t="s">
        <v>3</v>
      </c>
      <c r="H13" s="199" t="s">
        <v>1</v>
      </c>
      <c r="I13" s="199" t="s">
        <v>1</v>
      </c>
      <c r="J13" s="81" t="s">
        <v>2</v>
      </c>
      <c r="K13" s="81" t="s">
        <v>2</v>
      </c>
      <c r="L13" s="81" t="s">
        <v>2</v>
      </c>
      <c r="M13" s="81" t="s">
        <v>2</v>
      </c>
      <c r="N13" s="199" t="s">
        <v>1</v>
      </c>
      <c r="O13" s="199" t="s">
        <v>1</v>
      </c>
      <c r="P13" s="199" t="s">
        <v>1</v>
      </c>
      <c r="Q13" s="81" t="s">
        <v>2</v>
      </c>
      <c r="R13" s="81" t="s">
        <v>2</v>
      </c>
      <c r="S13" s="81" t="s">
        <v>2</v>
      </c>
      <c r="T13" s="194" t="s">
        <v>3</v>
      </c>
      <c r="U13" s="81" t="s">
        <v>2</v>
      </c>
      <c r="V13" s="199" t="s">
        <v>1</v>
      </c>
      <c r="W13" s="81" t="s">
        <v>2</v>
      </c>
      <c r="X13" s="81" t="s">
        <v>2</v>
      </c>
      <c r="Y13" s="81" t="s">
        <v>2</v>
      </c>
      <c r="Z13" s="81" t="s">
        <v>2</v>
      </c>
      <c r="AA13" s="81" t="s">
        <v>2</v>
      </c>
      <c r="AB13" s="199" t="s">
        <v>1</v>
      </c>
      <c r="AC13" s="199" t="s">
        <v>1</v>
      </c>
      <c r="AD13" s="81" t="s">
        <v>2</v>
      </c>
      <c r="AE13" s="81" t="s">
        <v>2</v>
      </c>
      <c r="AF13" s="81" t="s">
        <v>2</v>
      </c>
      <c r="AG13" s="80" t="s">
        <v>109</v>
      </c>
      <c r="AH13" s="81" t="s">
        <v>2</v>
      </c>
      <c r="AI13" s="86"/>
      <c r="AJ13" s="82">
        <f t="shared" si="0"/>
        <v>8</v>
      </c>
      <c r="AK13" s="83">
        <f t="shared" si="1"/>
        <v>22</v>
      </c>
      <c r="AL13" s="207" t="e">
        <f>'Произв календарь'!$D$14-AJ13+август!AL13</f>
        <v>#REF!</v>
      </c>
      <c r="AM13" s="85"/>
      <c r="AN13" s="85"/>
    </row>
    <row r="14" spans="1:40" s="20" customFormat="1" ht="15.75" thickBot="1">
      <c r="A14" s="66">
        <v>4</v>
      </c>
      <c r="B14" s="223">
        <v>5810</v>
      </c>
      <c r="C14" s="177" t="s">
        <v>98</v>
      </c>
      <c r="D14" s="178" t="s">
        <v>99</v>
      </c>
      <c r="E14" s="199" t="s">
        <v>1</v>
      </c>
      <c r="F14" s="81" t="s">
        <v>2</v>
      </c>
      <c r="G14" s="81" t="s">
        <v>2</v>
      </c>
      <c r="H14" s="195" t="s">
        <v>68</v>
      </c>
      <c r="I14" s="195" t="s">
        <v>68</v>
      </c>
      <c r="J14" s="195" t="s">
        <v>69</v>
      </c>
      <c r="K14" s="199" t="s">
        <v>1</v>
      </c>
      <c r="L14" s="199" t="s">
        <v>1</v>
      </c>
      <c r="M14" s="195" t="s">
        <v>68</v>
      </c>
      <c r="N14" s="195" t="s">
        <v>68</v>
      </c>
      <c r="O14" s="199" t="s">
        <v>1</v>
      </c>
      <c r="P14" s="194" t="s">
        <v>3</v>
      </c>
      <c r="Q14" s="195" t="s">
        <v>68</v>
      </c>
      <c r="R14" s="195" t="s">
        <v>69</v>
      </c>
      <c r="S14" s="195" t="s">
        <v>69</v>
      </c>
      <c r="T14" s="199" t="s">
        <v>1</v>
      </c>
      <c r="U14" s="195" t="s">
        <v>68</v>
      </c>
      <c r="V14" s="195" t="s">
        <v>69</v>
      </c>
      <c r="W14" s="195" t="s">
        <v>69</v>
      </c>
      <c r="X14" s="199" t="s">
        <v>1</v>
      </c>
      <c r="Y14" s="199" t="s">
        <v>1</v>
      </c>
      <c r="Z14" s="195" t="s">
        <v>68</v>
      </c>
      <c r="AA14" s="195" t="s">
        <v>68</v>
      </c>
      <c r="AB14" s="195" t="s">
        <v>68</v>
      </c>
      <c r="AC14" s="199" t="s">
        <v>1</v>
      </c>
      <c r="AD14" s="199" t="s">
        <v>1</v>
      </c>
      <c r="AE14" s="195" t="s">
        <v>69</v>
      </c>
      <c r="AF14" s="199" t="s">
        <v>1</v>
      </c>
      <c r="AG14" s="199" t="s">
        <v>1</v>
      </c>
      <c r="AH14" s="81" t="s">
        <v>2</v>
      </c>
      <c r="AI14" s="80"/>
      <c r="AJ14" s="82">
        <f t="shared" si="0"/>
        <v>11</v>
      </c>
      <c r="AK14" s="83">
        <f t="shared" si="1"/>
        <v>19</v>
      </c>
      <c r="AL14" s="207" t="e">
        <f>'Произв календарь'!$D$14-AJ14+август!AL14</f>
        <v>#REF!</v>
      </c>
      <c r="AM14" s="88"/>
      <c r="AN14" s="88"/>
    </row>
    <row r="15" spans="1:40" s="20" customFormat="1" ht="15.75" thickBot="1">
      <c r="A15" s="66">
        <v>5</v>
      </c>
      <c r="B15" s="224" t="s">
        <v>100</v>
      </c>
      <c r="C15" s="177" t="s">
        <v>98</v>
      </c>
      <c r="D15" s="180" t="s">
        <v>101</v>
      </c>
      <c r="E15" s="81" t="s">
        <v>2</v>
      </c>
      <c r="F15" s="81" t="s">
        <v>2</v>
      </c>
      <c r="G15" s="199" t="s">
        <v>1</v>
      </c>
      <c r="H15" s="81" t="s">
        <v>2</v>
      </c>
      <c r="I15" s="81" t="s">
        <v>2</v>
      </c>
      <c r="J15" s="81" t="s">
        <v>2</v>
      </c>
      <c r="K15" s="81" t="s">
        <v>2</v>
      </c>
      <c r="L15" s="81" t="s">
        <v>2</v>
      </c>
      <c r="M15" s="199" t="s">
        <v>1</v>
      </c>
      <c r="N15" s="199" t="s">
        <v>1</v>
      </c>
      <c r="O15" s="81" t="s">
        <v>2</v>
      </c>
      <c r="P15" s="81" t="s">
        <v>2</v>
      </c>
      <c r="Q15" s="81" t="s">
        <v>2</v>
      </c>
      <c r="R15" s="81" t="s">
        <v>2</v>
      </c>
      <c r="S15" s="199" t="s">
        <v>1</v>
      </c>
      <c r="T15" s="81" t="s">
        <v>2</v>
      </c>
      <c r="U15" s="81" t="s">
        <v>2</v>
      </c>
      <c r="V15" s="81" t="s">
        <v>2</v>
      </c>
      <c r="W15" s="199" t="s">
        <v>1</v>
      </c>
      <c r="X15" s="81" t="s">
        <v>2</v>
      </c>
      <c r="Y15" s="81" t="s">
        <v>2</v>
      </c>
      <c r="Z15" s="81" t="s">
        <v>2</v>
      </c>
      <c r="AA15" s="81" t="s">
        <v>2</v>
      </c>
      <c r="AB15" s="199" t="s">
        <v>1</v>
      </c>
      <c r="AC15" s="81" t="s">
        <v>2</v>
      </c>
      <c r="AD15" s="199" t="s">
        <v>1</v>
      </c>
      <c r="AE15" s="81" t="s">
        <v>2</v>
      </c>
      <c r="AF15" s="81" t="s">
        <v>2</v>
      </c>
      <c r="AG15" s="81" t="s">
        <v>2</v>
      </c>
      <c r="AH15" s="199" t="s">
        <v>1</v>
      </c>
      <c r="AI15" s="80"/>
      <c r="AJ15" s="82">
        <f t="shared" si="0"/>
        <v>8</v>
      </c>
      <c r="AK15" s="83">
        <f t="shared" si="1"/>
        <v>22</v>
      </c>
      <c r="AL15" s="207" t="e">
        <f>'Произв календарь'!$D$14-AJ15+август!AL15</f>
        <v>#REF!</v>
      </c>
      <c r="AM15" s="88"/>
      <c r="AN15" s="88"/>
    </row>
    <row r="16" spans="1:40" s="20" customFormat="1" ht="15.75" thickBot="1">
      <c r="A16" s="66">
        <v>6</v>
      </c>
      <c r="B16" s="225">
        <v>3283</v>
      </c>
      <c r="C16" s="177" t="s">
        <v>98</v>
      </c>
      <c r="D16" s="180" t="s">
        <v>102</v>
      </c>
      <c r="E16" s="81" t="s">
        <v>2</v>
      </c>
      <c r="F16" s="81" t="s">
        <v>2</v>
      </c>
      <c r="G16" s="199" t="s">
        <v>1</v>
      </c>
      <c r="H16" s="199" t="s">
        <v>1</v>
      </c>
      <c r="I16" s="81" t="s">
        <v>2</v>
      </c>
      <c r="J16" s="81" t="s">
        <v>2</v>
      </c>
      <c r="K16" s="81" t="s">
        <v>2</v>
      </c>
      <c r="L16" s="199" t="s">
        <v>1</v>
      </c>
      <c r="M16" s="81" t="s">
        <v>2</v>
      </c>
      <c r="N16" s="199" t="s">
        <v>1</v>
      </c>
      <c r="O16" s="199" t="s">
        <v>1</v>
      </c>
      <c r="P16" s="212" t="s">
        <v>110</v>
      </c>
      <c r="Q16" s="212" t="s">
        <v>110</v>
      </c>
      <c r="R16" s="212" t="s">
        <v>110</v>
      </c>
      <c r="S16" s="212" t="s">
        <v>110</v>
      </c>
      <c r="T16" s="212" t="s">
        <v>110</v>
      </c>
      <c r="U16" s="199" t="s">
        <v>1</v>
      </c>
      <c r="V16" s="199" t="s">
        <v>1</v>
      </c>
      <c r="W16" s="212" t="s">
        <v>110</v>
      </c>
      <c r="X16" s="212" t="s">
        <v>110</v>
      </c>
      <c r="Y16" s="212" t="s">
        <v>110</v>
      </c>
      <c r="Z16" s="81" t="s">
        <v>2</v>
      </c>
      <c r="AA16" s="81" t="s">
        <v>2</v>
      </c>
      <c r="AB16" s="199" t="s">
        <v>1</v>
      </c>
      <c r="AC16" s="199" t="s">
        <v>1</v>
      </c>
      <c r="AD16" s="81" t="s">
        <v>2</v>
      </c>
      <c r="AE16" s="81" t="s">
        <v>2</v>
      </c>
      <c r="AF16" s="81" t="s">
        <v>2</v>
      </c>
      <c r="AG16" s="81" t="s">
        <v>2</v>
      </c>
      <c r="AH16" s="81" t="s">
        <v>2</v>
      </c>
      <c r="AI16" s="80"/>
      <c r="AJ16" s="82">
        <f t="shared" si="0"/>
        <v>9</v>
      </c>
      <c r="AK16" s="83">
        <f t="shared" si="1"/>
        <v>21</v>
      </c>
      <c r="AL16" s="207" t="e">
        <f>'Произв календарь'!$D$14-AJ16+август!AL16</f>
        <v>#REF!</v>
      </c>
      <c r="AM16" s="88"/>
      <c r="AN16" s="88"/>
    </row>
    <row r="17" spans="1:41" s="20" customFormat="1" ht="15.75" thickBot="1">
      <c r="A17" s="66">
        <v>7</v>
      </c>
      <c r="B17" s="226">
        <v>41647</v>
      </c>
      <c r="C17" s="183" t="s">
        <v>98</v>
      </c>
      <c r="D17" s="180" t="s">
        <v>103</v>
      </c>
      <c r="E17" s="199" t="s">
        <v>1</v>
      </c>
      <c r="F17" s="195" t="s">
        <v>68</v>
      </c>
      <c r="G17" s="195" t="s">
        <v>69</v>
      </c>
      <c r="H17" s="199" t="s">
        <v>1</v>
      </c>
      <c r="I17" s="81" t="s">
        <v>2</v>
      </c>
      <c r="J17" s="195" t="s">
        <v>68</v>
      </c>
      <c r="K17" s="195" t="s">
        <v>69</v>
      </c>
      <c r="L17" s="213" t="s">
        <v>1</v>
      </c>
      <c r="M17" s="81" t="s">
        <v>2</v>
      </c>
      <c r="N17" s="195" t="s">
        <v>69</v>
      </c>
      <c r="O17" s="195" t="s">
        <v>69</v>
      </c>
      <c r="P17" s="199" t="s">
        <v>1</v>
      </c>
      <c r="Q17" s="199" t="s">
        <v>1</v>
      </c>
      <c r="R17" s="195" t="s">
        <v>68</v>
      </c>
      <c r="S17" s="81" t="s">
        <v>2</v>
      </c>
      <c r="T17" s="195" t="s">
        <v>69</v>
      </c>
      <c r="U17" s="199" t="s">
        <v>1</v>
      </c>
      <c r="V17" s="195" t="s">
        <v>68</v>
      </c>
      <c r="W17" s="195" t="s">
        <v>68</v>
      </c>
      <c r="X17" s="195" t="s">
        <v>69</v>
      </c>
      <c r="Y17" s="199" t="s">
        <v>1</v>
      </c>
      <c r="Z17" s="199" t="s">
        <v>1</v>
      </c>
      <c r="AA17" s="195" t="s">
        <v>69</v>
      </c>
      <c r="AB17" s="195" t="s">
        <v>69</v>
      </c>
      <c r="AC17" s="195" t="s">
        <v>69</v>
      </c>
      <c r="AD17" s="195" t="s">
        <v>68</v>
      </c>
      <c r="AE17" s="195" t="s">
        <v>68</v>
      </c>
      <c r="AF17" s="195" t="s">
        <v>69</v>
      </c>
      <c r="AG17" s="199" t="s">
        <v>1</v>
      </c>
      <c r="AH17" s="199" t="s">
        <v>1</v>
      </c>
      <c r="AI17" s="86"/>
      <c r="AJ17" s="82">
        <f t="shared" si="0"/>
        <v>10</v>
      </c>
      <c r="AK17" s="83">
        <f t="shared" si="1"/>
        <v>20</v>
      </c>
      <c r="AL17" s="207" t="e">
        <f>'Произв календарь'!$D$14-AJ17+август!AL17</f>
        <v>#REF!</v>
      </c>
      <c r="AM17" s="88"/>
      <c r="AN17" s="88"/>
    </row>
    <row r="18" spans="1:41" s="20" customFormat="1" ht="15.75" thickBot="1">
      <c r="A18" s="66">
        <v>8</v>
      </c>
      <c r="B18" s="227"/>
      <c r="C18" s="183" t="s">
        <v>98</v>
      </c>
      <c r="D18" s="204" t="s">
        <v>120</v>
      </c>
      <c r="E18" s="213" t="s">
        <v>1</v>
      </c>
      <c r="F18" s="213" t="s">
        <v>1</v>
      </c>
      <c r="G18" s="213" t="s">
        <v>1</v>
      </c>
      <c r="H18" s="212" t="s">
        <v>110</v>
      </c>
      <c r="I18" s="212" t="s">
        <v>110</v>
      </c>
      <c r="J18" s="212" t="s">
        <v>110</v>
      </c>
      <c r="K18" s="212" t="s">
        <v>110</v>
      </c>
      <c r="L18" s="212" t="s">
        <v>110</v>
      </c>
      <c r="M18" s="213" t="s">
        <v>1</v>
      </c>
      <c r="N18" s="213" t="s">
        <v>1</v>
      </c>
      <c r="O18" s="212" t="s">
        <v>110</v>
      </c>
      <c r="P18" s="212" t="s">
        <v>110</v>
      </c>
      <c r="Q18" s="212" t="s">
        <v>110</v>
      </c>
      <c r="R18" s="212" t="s">
        <v>110</v>
      </c>
      <c r="S18" s="212" t="s">
        <v>110</v>
      </c>
      <c r="T18" s="213" t="s">
        <v>1</v>
      </c>
      <c r="U18" s="213" t="s">
        <v>1</v>
      </c>
      <c r="V18" s="213" t="s">
        <v>1</v>
      </c>
      <c r="W18" s="81" t="s">
        <v>2</v>
      </c>
      <c r="X18" s="81" t="s">
        <v>2</v>
      </c>
      <c r="Y18" s="81" t="s">
        <v>2</v>
      </c>
      <c r="Z18" s="199" t="s">
        <v>1</v>
      </c>
      <c r="AA18" s="81" t="s">
        <v>2</v>
      </c>
      <c r="AB18" s="81" t="s">
        <v>2</v>
      </c>
      <c r="AC18" s="199" t="s">
        <v>1</v>
      </c>
      <c r="AD18" s="81" t="s">
        <v>2</v>
      </c>
      <c r="AE18" s="81" t="s">
        <v>2</v>
      </c>
      <c r="AF18" s="199" t="s">
        <v>1</v>
      </c>
      <c r="AG18" s="81" t="s">
        <v>2</v>
      </c>
      <c r="AH18" s="81" t="s">
        <v>2</v>
      </c>
      <c r="AI18" s="87"/>
      <c r="AJ18" s="82">
        <f t="shared" si="0"/>
        <v>11</v>
      </c>
      <c r="AK18" s="83">
        <f t="shared" si="1"/>
        <v>19</v>
      </c>
      <c r="AL18" s="207" t="e">
        <f>'Произв календарь'!$D$14-AJ18+август!AL18</f>
        <v>#REF!</v>
      </c>
      <c r="AM18" s="88"/>
      <c r="AN18" s="88"/>
    </row>
    <row r="19" spans="1:41" s="20" customFormat="1" ht="15.75" thickBot="1">
      <c r="A19" s="82">
        <v>10</v>
      </c>
      <c r="B19" s="225">
        <v>5381</v>
      </c>
      <c r="C19" s="177" t="s">
        <v>98</v>
      </c>
      <c r="D19" s="184" t="s">
        <v>104</v>
      </c>
      <c r="E19" s="194" t="s">
        <v>3</v>
      </c>
      <c r="F19" s="195" t="s">
        <v>69</v>
      </c>
      <c r="G19" s="199" t="s">
        <v>1</v>
      </c>
      <c r="H19" s="199" t="s">
        <v>1</v>
      </c>
      <c r="I19" s="212" t="s">
        <v>110</v>
      </c>
      <c r="J19" s="212" t="s">
        <v>110</v>
      </c>
      <c r="K19" s="212" t="s">
        <v>110</v>
      </c>
      <c r="L19" s="212" t="s">
        <v>110</v>
      </c>
      <c r="M19" s="212" t="s">
        <v>110</v>
      </c>
      <c r="N19" s="199" t="s">
        <v>1</v>
      </c>
      <c r="O19" s="199" t="s">
        <v>1</v>
      </c>
      <c r="P19" s="212" t="s">
        <v>110</v>
      </c>
      <c r="Q19" s="212" t="s">
        <v>110</v>
      </c>
      <c r="R19" s="212" t="s">
        <v>110</v>
      </c>
      <c r="S19" s="212" t="s">
        <v>110</v>
      </c>
      <c r="T19" s="212" t="s">
        <v>110</v>
      </c>
      <c r="U19" s="199" t="s">
        <v>1</v>
      </c>
      <c r="V19" s="199" t="s">
        <v>1</v>
      </c>
      <c r="W19" s="212" t="s">
        <v>110</v>
      </c>
      <c r="X19" s="199" t="s">
        <v>1</v>
      </c>
      <c r="Y19" s="195" t="s">
        <v>69</v>
      </c>
      <c r="Z19" s="195" t="s">
        <v>69</v>
      </c>
      <c r="AA19" s="199" t="s">
        <v>1</v>
      </c>
      <c r="AB19" s="199" t="s">
        <v>1</v>
      </c>
      <c r="AC19" s="194" t="s">
        <v>3</v>
      </c>
      <c r="AD19" s="195" t="s">
        <v>69</v>
      </c>
      <c r="AE19" s="199" t="s">
        <v>1</v>
      </c>
      <c r="AF19" s="199" t="s">
        <v>1</v>
      </c>
      <c r="AG19" s="194" t="s">
        <v>3</v>
      </c>
      <c r="AH19" s="195" t="s">
        <v>69</v>
      </c>
      <c r="AI19" s="106"/>
      <c r="AJ19" s="82">
        <f t="shared" si="0"/>
        <v>11</v>
      </c>
      <c r="AK19" s="83">
        <f t="shared" si="1"/>
        <v>19</v>
      </c>
      <c r="AL19" s="84"/>
      <c r="AM19" s="85"/>
      <c r="AN19" s="85"/>
    </row>
    <row r="20" spans="1:41" s="20" customFormat="1" ht="15.75" thickBot="1">
      <c r="A20" s="82">
        <v>11</v>
      </c>
      <c r="B20" s="225">
        <v>18739</v>
      </c>
      <c r="C20" s="177" t="s">
        <v>98</v>
      </c>
      <c r="D20" s="185" t="s">
        <v>105</v>
      </c>
      <c r="E20" s="195" t="s">
        <v>69</v>
      </c>
      <c r="F20" s="199" t="s">
        <v>1</v>
      </c>
      <c r="G20" s="199" t="s">
        <v>1</v>
      </c>
      <c r="H20" s="195" t="s">
        <v>69</v>
      </c>
      <c r="I20" s="195" t="s">
        <v>69</v>
      </c>
      <c r="J20" s="199" t="s">
        <v>1</v>
      </c>
      <c r="K20" s="199" t="s">
        <v>1</v>
      </c>
      <c r="L20" s="194" t="s">
        <v>3</v>
      </c>
      <c r="M20" s="195" t="s">
        <v>69</v>
      </c>
      <c r="N20" s="199" t="s">
        <v>1</v>
      </c>
      <c r="O20" s="199" t="s">
        <v>1</v>
      </c>
      <c r="P20" s="194" t="s">
        <v>3</v>
      </c>
      <c r="Q20" s="195" t="s">
        <v>69</v>
      </c>
      <c r="R20" s="199" t="s">
        <v>1</v>
      </c>
      <c r="S20" s="194" t="s">
        <v>3</v>
      </c>
      <c r="T20" s="194" t="s">
        <v>3</v>
      </c>
      <c r="U20" s="195" t="s">
        <v>69</v>
      </c>
      <c r="V20" s="199" t="s">
        <v>1</v>
      </c>
      <c r="W20" s="199" t="s">
        <v>1</v>
      </c>
      <c r="X20" s="194" t="s">
        <v>3</v>
      </c>
      <c r="Y20" s="194" t="s">
        <v>3</v>
      </c>
      <c r="Z20" s="208" t="s">
        <v>1</v>
      </c>
      <c r="AA20" s="199" t="s">
        <v>1</v>
      </c>
      <c r="AB20" s="199" t="s">
        <v>1</v>
      </c>
      <c r="AC20" s="199" t="s">
        <v>1</v>
      </c>
      <c r="AD20" s="199" t="s">
        <v>1</v>
      </c>
      <c r="AE20" s="199" t="s">
        <v>1</v>
      </c>
      <c r="AF20" s="194" t="s">
        <v>3</v>
      </c>
      <c r="AG20" s="195" t="s">
        <v>69</v>
      </c>
      <c r="AH20" s="194" t="s">
        <v>3</v>
      </c>
      <c r="AI20" s="80"/>
      <c r="AJ20" s="82">
        <f t="shared" si="0"/>
        <v>15</v>
      </c>
      <c r="AK20" s="83">
        <f t="shared" si="1"/>
        <v>15</v>
      </c>
      <c r="AL20" s="84"/>
      <c r="AM20" s="85"/>
      <c r="AN20" s="85"/>
    </row>
    <row r="21" spans="1:41" s="20" customFormat="1" ht="15.75" thickBot="1">
      <c r="A21" s="66">
        <v>12</v>
      </c>
      <c r="B21" s="228">
        <v>32359</v>
      </c>
      <c r="C21" s="177" t="s">
        <v>98</v>
      </c>
      <c r="D21" s="187" t="s">
        <v>106</v>
      </c>
      <c r="E21" s="199" t="s">
        <v>1</v>
      </c>
      <c r="F21" s="199" t="s">
        <v>1</v>
      </c>
      <c r="G21" s="194" t="s">
        <v>3</v>
      </c>
      <c r="H21" s="195" t="s">
        <v>69</v>
      </c>
      <c r="I21" s="199" t="s">
        <v>1</v>
      </c>
      <c r="J21" s="199" t="s">
        <v>1</v>
      </c>
      <c r="K21" s="194" t="s">
        <v>3</v>
      </c>
      <c r="L21" s="195" t="s">
        <v>69</v>
      </c>
      <c r="M21" s="199" t="s">
        <v>1</v>
      </c>
      <c r="N21" s="199" t="s">
        <v>1</v>
      </c>
      <c r="O21" s="194" t="s">
        <v>3</v>
      </c>
      <c r="P21" s="195" t="s">
        <v>69</v>
      </c>
      <c r="Q21" s="199" t="s">
        <v>1</v>
      </c>
      <c r="R21" s="199" t="s">
        <v>1</v>
      </c>
      <c r="S21" s="212" t="s">
        <v>110</v>
      </c>
      <c r="T21" s="199" t="s">
        <v>1</v>
      </c>
      <c r="U21" s="199" t="s">
        <v>1</v>
      </c>
      <c r="V21" s="212" t="s">
        <v>110</v>
      </c>
      <c r="W21" s="212" t="s">
        <v>110</v>
      </c>
      <c r="X21" s="212" t="s">
        <v>110</v>
      </c>
      <c r="Y21" s="212" t="s">
        <v>110</v>
      </c>
      <c r="Z21" s="212" t="s">
        <v>110</v>
      </c>
      <c r="AA21" s="199" t="s">
        <v>1</v>
      </c>
      <c r="AB21" s="199" t="s">
        <v>1</v>
      </c>
      <c r="AC21" s="212" t="s">
        <v>110</v>
      </c>
      <c r="AD21" s="212" t="s">
        <v>110</v>
      </c>
      <c r="AE21" s="212" t="s">
        <v>110</v>
      </c>
      <c r="AF21" s="212" t="s">
        <v>110</v>
      </c>
      <c r="AG21" s="199" t="s">
        <v>1</v>
      </c>
      <c r="AH21" s="199" t="s">
        <v>1</v>
      </c>
      <c r="AI21" s="80"/>
      <c r="AJ21" s="82">
        <f t="shared" si="0"/>
        <v>14</v>
      </c>
      <c r="AK21" s="83">
        <f t="shared" si="1"/>
        <v>16</v>
      </c>
      <c r="AL21" s="84"/>
      <c r="AM21" s="88"/>
      <c r="AN21" s="88"/>
    </row>
    <row r="22" spans="1:41" s="20" customFormat="1">
      <c r="A22" s="63"/>
      <c r="B22" s="89"/>
      <c r="C22" s="89"/>
      <c r="D22" s="90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216"/>
      <c r="T22" s="91"/>
      <c r="U22" s="216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2"/>
      <c r="AJ22" s="63"/>
      <c r="AK22" s="93"/>
      <c r="AL22" s="93"/>
      <c r="AM22" s="94"/>
      <c r="AN22" s="94"/>
    </row>
    <row r="23" spans="1:41" s="20" customFormat="1" ht="27" customHeight="1">
      <c r="A23" s="61"/>
      <c r="B23" s="69"/>
      <c r="C23" s="69"/>
      <c r="D23" s="95" t="s">
        <v>50</v>
      </c>
      <c r="E23" s="433"/>
      <c r="F23" s="433"/>
      <c r="G23" s="433"/>
      <c r="H23" s="433"/>
      <c r="I23" s="433"/>
      <c r="J23" s="433"/>
      <c r="K23" s="433"/>
      <c r="L23" s="122"/>
      <c r="M23" s="122"/>
      <c r="N23" s="122"/>
      <c r="O23" s="123"/>
      <c r="P23" s="232"/>
      <c r="Q23" s="232"/>
      <c r="R23" s="229"/>
      <c r="S23" s="123"/>
      <c r="T23" s="122"/>
      <c r="U23" s="122"/>
      <c r="V23" s="437"/>
      <c r="W23" s="437"/>
      <c r="X23" s="437"/>
      <c r="Y23" s="437"/>
      <c r="Z23" s="437"/>
      <c r="AA23" s="437"/>
      <c r="AB23" s="124"/>
      <c r="AC23" s="124"/>
      <c r="AD23" s="124"/>
      <c r="AE23" s="435"/>
      <c r="AF23" s="436"/>
      <c r="AG23" s="436"/>
      <c r="AH23" s="436"/>
      <c r="AI23" s="63"/>
      <c r="AJ23" s="63"/>
      <c r="AK23" s="63"/>
      <c r="AL23" s="93"/>
      <c r="AM23" s="67"/>
      <c r="AN23" s="67"/>
    </row>
    <row r="24" spans="1:41" s="20" customFormat="1">
      <c r="A24" s="98"/>
      <c r="B24" s="99"/>
      <c r="C24" s="99"/>
      <c r="D24" s="98"/>
      <c r="E24" s="434" t="s">
        <v>47</v>
      </c>
      <c r="F24" s="434"/>
      <c r="G24" s="434"/>
      <c r="H24" s="434"/>
      <c r="I24" s="434"/>
      <c r="J24" s="434"/>
      <c r="K24" s="434"/>
      <c r="L24" s="125"/>
      <c r="M24" s="125"/>
      <c r="N24" s="125"/>
      <c r="O24" s="434" t="s">
        <v>45</v>
      </c>
      <c r="P24" s="434"/>
      <c r="Q24" s="434"/>
      <c r="R24" s="434"/>
      <c r="S24" s="434"/>
      <c r="T24" s="125"/>
      <c r="U24" s="125"/>
      <c r="V24" s="438" t="s">
        <v>51</v>
      </c>
      <c r="W24" s="438"/>
      <c r="X24" s="438"/>
      <c r="Y24" s="438"/>
      <c r="Z24" s="438"/>
      <c r="AA24" s="438"/>
      <c r="AB24" s="125"/>
      <c r="AC24" s="125"/>
      <c r="AD24" s="125"/>
      <c r="AE24" s="434" t="s">
        <v>52</v>
      </c>
      <c r="AF24" s="434"/>
      <c r="AG24" s="434"/>
      <c r="AH24" s="434"/>
      <c r="AI24" s="98"/>
      <c r="AJ24" s="98"/>
      <c r="AK24" s="100"/>
      <c r="AL24" s="100"/>
      <c r="AM24" s="98"/>
      <c r="AN24" s="98"/>
    </row>
    <row r="25" spans="1:41" s="20" customFormat="1">
      <c r="A25" s="61"/>
      <c r="B25" s="101" t="s">
        <v>53</v>
      </c>
      <c r="C25" s="101"/>
      <c r="D25" s="62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63"/>
      <c r="AJ25" s="63"/>
      <c r="AK25" s="93"/>
      <c r="AL25" s="93"/>
      <c r="AM25" s="67"/>
      <c r="AN25" s="67"/>
    </row>
    <row r="26" spans="1:41" s="20" customFormat="1" ht="33" customHeight="1">
      <c r="A26" s="64"/>
      <c r="B26" s="102" t="s">
        <v>54</v>
      </c>
      <c r="C26" s="102"/>
      <c r="D26" s="103" t="s">
        <v>91</v>
      </c>
      <c r="E26" s="104">
        <v>1</v>
      </c>
      <c r="F26" s="120">
        <v>2</v>
      </c>
      <c r="G26" s="120">
        <v>3</v>
      </c>
      <c r="H26" s="136">
        <v>4</v>
      </c>
      <c r="I26" s="136">
        <v>5</v>
      </c>
      <c r="J26" s="136">
        <v>6</v>
      </c>
      <c r="K26" s="136">
        <v>7</v>
      </c>
      <c r="L26" s="136">
        <v>8</v>
      </c>
      <c r="M26" s="120">
        <v>9</v>
      </c>
      <c r="N26" s="120">
        <v>10</v>
      </c>
      <c r="O26" s="136">
        <v>11</v>
      </c>
      <c r="P26" s="136">
        <v>12</v>
      </c>
      <c r="Q26" s="136">
        <v>13</v>
      </c>
      <c r="R26" s="136">
        <v>14</v>
      </c>
      <c r="S26" s="136">
        <v>15</v>
      </c>
      <c r="T26" s="120">
        <v>16</v>
      </c>
      <c r="U26" s="120">
        <v>17</v>
      </c>
      <c r="V26" s="136">
        <v>18</v>
      </c>
      <c r="W26" s="136">
        <v>19</v>
      </c>
      <c r="X26" s="136">
        <v>20</v>
      </c>
      <c r="Y26" s="136">
        <v>21</v>
      </c>
      <c r="Z26" s="136">
        <v>22</v>
      </c>
      <c r="AA26" s="120">
        <v>23</v>
      </c>
      <c r="AB26" s="120">
        <v>24</v>
      </c>
      <c r="AC26" s="136">
        <v>25</v>
      </c>
      <c r="AD26" s="136">
        <v>26</v>
      </c>
      <c r="AE26" s="136">
        <v>27</v>
      </c>
      <c r="AF26" s="104">
        <v>28</v>
      </c>
      <c r="AG26" s="104">
        <v>29</v>
      </c>
      <c r="AH26" s="120">
        <v>30</v>
      </c>
      <c r="AI26" s="104">
        <v>31</v>
      </c>
      <c r="AJ26" s="67"/>
      <c r="AK26" s="67"/>
      <c r="AL26" s="67"/>
      <c r="AM26" s="68"/>
      <c r="AN26" s="68"/>
      <c r="AO26" s="68"/>
    </row>
    <row r="27" spans="1:41" ht="15" customHeight="1">
      <c r="A27" s="105"/>
      <c r="B27" s="106" t="s">
        <v>2</v>
      </c>
      <c r="C27" s="106"/>
      <c r="D27" s="107" t="s">
        <v>71</v>
      </c>
      <c r="E27" s="108">
        <f t="shared" ref="E27:N35" si="2">COUNTIF(E$11:E$21,$B27)</f>
        <v>4</v>
      </c>
      <c r="F27" s="121">
        <f t="shared" si="2"/>
        <v>3</v>
      </c>
      <c r="G27" s="121">
        <f t="shared" si="2"/>
        <v>2</v>
      </c>
      <c r="H27" s="137">
        <f t="shared" si="2"/>
        <v>3</v>
      </c>
      <c r="I27" s="137">
        <f t="shared" si="2"/>
        <v>5</v>
      </c>
      <c r="J27" s="137">
        <f t="shared" si="2"/>
        <v>5</v>
      </c>
      <c r="K27" s="137">
        <f t="shared" si="2"/>
        <v>4</v>
      </c>
      <c r="L27" s="137">
        <f t="shared" si="2"/>
        <v>2</v>
      </c>
      <c r="M27" s="121">
        <f t="shared" si="2"/>
        <v>4</v>
      </c>
      <c r="N27" s="121">
        <f t="shared" si="2"/>
        <v>2</v>
      </c>
      <c r="O27" s="137">
        <f t="shared" ref="O27:X35" si="3">COUNTIF(O$11:O$21,$B27)</f>
        <v>3</v>
      </c>
      <c r="P27" s="137">
        <f t="shared" si="3"/>
        <v>3</v>
      </c>
      <c r="Q27" s="137">
        <f t="shared" si="3"/>
        <v>3</v>
      </c>
      <c r="R27" s="137">
        <f t="shared" si="3"/>
        <v>3</v>
      </c>
      <c r="S27" s="137">
        <f t="shared" si="3"/>
        <v>4</v>
      </c>
      <c r="T27" s="121">
        <f t="shared" si="3"/>
        <v>2</v>
      </c>
      <c r="U27" s="121">
        <f t="shared" si="3"/>
        <v>2</v>
      </c>
      <c r="V27" s="137">
        <f t="shared" si="3"/>
        <v>2</v>
      </c>
      <c r="W27" s="137">
        <f t="shared" si="3"/>
        <v>4</v>
      </c>
      <c r="X27" s="137">
        <f t="shared" si="3"/>
        <v>5</v>
      </c>
      <c r="Y27" s="137">
        <f t="shared" ref="Y27:AI35" si="4">COUNTIF(Y$11:Y$21,$B27)</f>
        <v>5</v>
      </c>
      <c r="Z27" s="137">
        <f t="shared" si="4"/>
        <v>4</v>
      </c>
      <c r="AA27" s="121">
        <f t="shared" si="4"/>
        <v>5</v>
      </c>
      <c r="AB27" s="121">
        <f t="shared" si="4"/>
        <v>2</v>
      </c>
      <c r="AC27" s="137">
        <f t="shared" si="4"/>
        <v>2</v>
      </c>
      <c r="AD27" s="137">
        <f t="shared" si="4"/>
        <v>5</v>
      </c>
      <c r="AE27" s="137">
        <f t="shared" si="4"/>
        <v>6</v>
      </c>
      <c r="AF27" s="108">
        <f t="shared" si="4"/>
        <v>4</v>
      </c>
      <c r="AG27" s="108">
        <f t="shared" si="4"/>
        <v>4</v>
      </c>
      <c r="AH27" s="121">
        <f t="shared" si="4"/>
        <v>4</v>
      </c>
      <c r="AI27" s="108">
        <f t="shared" si="4"/>
        <v>0</v>
      </c>
      <c r="AJ27" s="109"/>
      <c r="AK27" s="109"/>
      <c r="AL27" s="109"/>
      <c r="AM27" s="71" t="s">
        <v>72</v>
      </c>
      <c r="AN27" s="71"/>
    </row>
    <row r="28" spans="1:41" ht="15" customHeight="1">
      <c r="A28" s="105"/>
      <c r="B28" s="106" t="s">
        <v>81</v>
      </c>
      <c r="C28" s="106"/>
      <c r="D28" s="107" t="s">
        <v>82</v>
      </c>
      <c r="E28" s="108">
        <f t="shared" si="2"/>
        <v>0</v>
      </c>
      <c r="F28" s="121">
        <f t="shared" si="2"/>
        <v>0</v>
      </c>
      <c r="G28" s="121">
        <f t="shared" si="2"/>
        <v>0</v>
      </c>
      <c r="H28" s="137">
        <f t="shared" si="2"/>
        <v>0</v>
      </c>
      <c r="I28" s="137">
        <f t="shared" si="2"/>
        <v>0</v>
      </c>
      <c r="J28" s="137">
        <f t="shared" si="2"/>
        <v>0</v>
      </c>
      <c r="K28" s="137">
        <f t="shared" si="2"/>
        <v>0</v>
      </c>
      <c r="L28" s="137">
        <f t="shared" si="2"/>
        <v>0</v>
      </c>
      <c r="M28" s="121">
        <f t="shared" si="2"/>
        <v>0</v>
      </c>
      <c r="N28" s="121">
        <f t="shared" si="2"/>
        <v>0</v>
      </c>
      <c r="O28" s="137">
        <f t="shared" si="3"/>
        <v>0</v>
      </c>
      <c r="P28" s="137">
        <f t="shared" si="3"/>
        <v>0</v>
      </c>
      <c r="Q28" s="137">
        <f t="shared" si="3"/>
        <v>0</v>
      </c>
      <c r="R28" s="137">
        <f t="shared" si="3"/>
        <v>0</v>
      </c>
      <c r="S28" s="137">
        <f t="shared" si="3"/>
        <v>0</v>
      </c>
      <c r="T28" s="121">
        <f t="shared" si="3"/>
        <v>0</v>
      </c>
      <c r="U28" s="121">
        <f t="shared" si="3"/>
        <v>0</v>
      </c>
      <c r="V28" s="137">
        <f t="shared" si="3"/>
        <v>0</v>
      </c>
      <c r="W28" s="137">
        <f t="shared" si="3"/>
        <v>0</v>
      </c>
      <c r="X28" s="137">
        <f t="shared" si="3"/>
        <v>0</v>
      </c>
      <c r="Y28" s="137">
        <f t="shared" si="4"/>
        <v>0</v>
      </c>
      <c r="Z28" s="137">
        <f t="shared" si="4"/>
        <v>0</v>
      </c>
      <c r="AA28" s="121">
        <f t="shared" si="4"/>
        <v>0</v>
      </c>
      <c r="AB28" s="121">
        <f t="shared" si="4"/>
        <v>0</v>
      </c>
      <c r="AC28" s="137">
        <f t="shared" si="4"/>
        <v>0</v>
      </c>
      <c r="AD28" s="137">
        <f t="shared" si="4"/>
        <v>0</v>
      </c>
      <c r="AE28" s="137">
        <f t="shared" si="4"/>
        <v>0</v>
      </c>
      <c r="AF28" s="108">
        <f t="shared" si="4"/>
        <v>0</v>
      </c>
      <c r="AG28" s="108">
        <f t="shared" si="4"/>
        <v>0</v>
      </c>
      <c r="AH28" s="121">
        <f t="shared" si="4"/>
        <v>0</v>
      </c>
      <c r="AI28" s="108">
        <f t="shared" si="4"/>
        <v>0</v>
      </c>
      <c r="AJ28" s="109"/>
      <c r="AK28" s="109"/>
      <c r="AL28" s="109"/>
      <c r="AM28" s="71"/>
      <c r="AN28" s="71"/>
    </row>
    <row r="29" spans="1:41" ht="15" customHeight="1">
      <c r="A29" s="105"/>
      <c r="B29" s="106" t="s">
        <v>3</v>
      </c>
      <c r="C29" s="106"/>
      <c r="D29" s="107" t="s">
        <v>73</v>
      </c>
      <c r="E29" s="108">
        <f t="shared" si="2"/>
        <v>1</v>
      </c>
      <c r="F29" s="121">
        <f t="shared" si="2"/>
        <v>0</v>
      </c>
      <c r="G29" s="121">
        <f t="shared" si="2"/>
        <v>2</v>
      </c>
      <c r="H29" s="137">
        <f t="shared" si="2"/>
        <v>0</v>
      </c>
      <c r="I29" s="137">
        <f t="shared" si="2"/>
        <v>0</v>
      </c>
      <c r="J29" s="137">
        <f t="shared" si="2"/>
        <v>0</v>
      </c>
      <c r="K29" s="137">
        <f t="shared" si="2"/>
        <v>1</v>
      </c>
      <c r="L29" s="137">
        <f t="shared" si="2"/>
        <v>1</v>
      </c>
      <c r="M29" s="121">
        <f t="shared" si="2"/>
        <v>0</v>
      </c>
      <c r="N29" s="121">
        <f t="shared" si="2"/>
        <v>0</v>
      </c>
      <c r="O29" s="137">
        <f t="shared" si="3"/>
        <v>1</v>
      </c>
      <c r="P29" s="137">
        <f t="shared" si="3"/>
        <v>2</v>
      </c>
      <c r="Q29" s="137">
        <f t="shared" si="3"/>
        <v>0</v>
      </c>
      <c r="R29" s="137">
        <f t="shared" si="3"/>
        <v>0</v>
      </c>
      <c r="S29" s="137">
        <f t="shared" si="3"/>
        <v>1</v>
      </c>
      <c r="T29" s="121">
        <f t="shared" si="3"/>
        <v>2</v>
      </c>
      <c r="U29" s="121">
        <f t="shared" si="3"/>
        <v>0</v>
      </c>
      <c r="V29" s="137">
        <f t="shared" si="3"/>
        <v>0</v>
      </c>
      <c r="W29" s="137">
        <f t="shared" si="3"/>
        <v>0</v>
      </c>
      <c r="X29" s="137">
        <f t="shared" si="3"/>
        <v>1</v>
      </c>
      <c r="Y29" s="137">
        <f t="shared" si="4"/>
        <v>1</v>
      </c>
      <c r="Z29" s="137">
        <f t="shared" si="4"/>
        <v>0</v>
      </c>
      <c r="AA29" s="121">
        <f t="shared" si="4"/>
        <v>0</v>
      </c>
      <c r="AB29" s="121">
        <f t="shared" si="4"/>
        <v>0</v>
      </c>
      <c r="AC29" s="137">
        <f t="shared" si="4"/>
        <v>1</v>
      </c>
      <c r="AD29" s="137">
        <f t="shared" si="4"/>
        <v>0</v>
      </c>
      <c r="AE29" s="137">
        <f t="shared" si="4"/>
        <v>0</v>
      </c>
      <c r="AF29" s="108">
        <f t="shared" si="4"/>
        <v>1</v>
      </c>
      <c r="AG29" s="108">
        <f t="shared" si="4"/>
        <v>1</v>
      </c>
      <c r="AH29" s="121">
        <f t="shared" si="4"/>
        <v>1</v>
      </c>
      <c r="AI29" s="108">
        <f t="shared" si="4"/>
        <v>0</v>
      </c>
      <c r="AJ29" s="109"/>
      <c r="AK29" s="109"/>
      <c r="AL29" s="109"/>
      <c r="AM29" s="71"/>
      <c r="AN29" s="71"/>
    </row>
    <row r="30" spans="1:41" s="36" customFormat="1" ht="15" customHeight="1">
      <c r="A30" s="105"/>
      <c r="B30" s="106" t="s">
        <v>68</v>
      </c>
      <c r="C30" s="106"/>
      <c r="D30" s="107" t="s">
        <v>74</v>
      </c>
      <c r="E30" s="108">
        <f t="shared" si="2"/>
        <v>0</v>
      </c>
      <c r="F30" s="121">
        <f t="shared" si="2"/>
        <v>1</v>
      </c>
      <c r="G30" s="121">
        <f t="shared" si="2"/>
        <v>0</v>
      </c>
      <c r="H30" s="137">
        <f t="shared" si="2"/>
        <v>1</v>
      </c>
      <c r="I30" s="137">
        <f t="shared" si="2"/>
        <v>1</v>
      </c>
      <c r="J30" s="137">
        <f t="shared" si="2"/>
        <v>1</v>
      </c>
      <c r="K30" s="137">
        <f t="shared" si="2"/>
        <v>0</v>
      </c>
      <c r="L30" s="137">
        <f t="shared" si="2"/>
        <v>0</v>
      </c>
      <c r="M30" s="121">
        <f t="shared" si="2"/>
        <v>1</v>
      </c>
      <c r="N30" s="121">
        <f t="shared" si="2"/>
        <v>1</v>
      </c>
      <c r="O30" s="137">
        <f t="shared" si="3"/>
        <v>0</v>
      </c>
      <c r="P30" s="137">
        <f t="shared" si="3"/>
        <v>0</v>
      </c>
      <c r="Q30" s="137">
        <f t="shared" si="3"/>
        <v>1</v>
      </c>
      <c r="R30" s="137">
        <f t="shared" si="3"/>
        <v>1</v>
      </c>
      <c r="S30" s="137">
        <f t="shared" si="3"/>
        <v>0</v>
      </c>
      <c r="T30" s="121">
        <f t="shared" si="3"/>
        <v>0</v>
      </c>
      <c r="U30" s="121">
        <f t="shared" si="3"/>
        <v>1</v>
      </c>
      <c r="V30" s="137">
        <f t="shared" si="3"/>
        <v>1</v>
      </c>
      <c r="W30" s="137">
        <f t="shared" si="3"/>
        <v>1</v>
      </c>
      <c r="X30" s="137">
        <f t="shared" si="3"/>
        <v>0</v>
      </c>
      <c r="Y30" s="137">
        <f t="shared" si="4"/>
        <v>0</v>
      </c>
      <c r="Z30" s="137">
        <f t="shared" si="4"/>
        <v>1</v>
      </c>
      <c r="AA30" s="121">
        <f t="shared" si="4"/>
        <v>1</v>
      </c>
      <c r="AB30" s="121">
        <f t="shared" si="4"/>
        <v>1</v>
      </c>
      <c r="AC30" s="137">
        <f t="shared" si="4"/>
        <v>0</v>
      </c>
      <c r="AD30" s="137">
        <f t="shared" si="4"/>
        <v>1</v>
      </c>
      <c r="AE30" s="137">
        <f t="shared" si="4"/>
        <v>1</v>
      </c>
      <c r="AF30" s="108">
        <f t="shared" si="4"/>
        <v>0</v>
      </c>
      <c r="AG30" s="108">
        <f t="shared" si="4"/>
        <v>0</v>
      </c>
      <c r="AH30" s="121">
        <f t="shared" si="4"/>
        <v>0</v>
      </c>
      <c r="AI30" s="108">
        <f t="shared" si="4"/>
        <v>0</v>
      </c>
      <c r="AJ30" s="109"/>
      <c r="AK30" s="109"/>
      <c r="AL30" s="109"/>
      <c r="AM30" s="71"/>
      <c r="AN30" s="71"/>
    </row>
    <row r="31" spans="1:41" ht="15" customHeight="1">
      <c r="A31" s="105"/>
      <c r="B31" s="110" t="s">
        <v>69</v>
      </c>
      <c r="C31" s="110"/>
      <c r="D31" s="107" t="s">
        <v>75</v>
      </c>
      <c r="E31" s="108">
        <f t="shared" si="2"/>
        <v>1</v>
      </c>
      <c r="F31" s="121">
        <f t="shared" si="2"/>
        <v>1</v>
      </c>
      <c r="G31" s="121">
        <f t="shared" si="2"/>
        <v>1</v>
      </c>
      <c r="H31" s="137">
        <f t="shared" si="2"/>
        <v>2</v>
      </c>
      <c r="I31" s="137">
        <f t="shared" si="2"/>
        <v>1</v>
      </c>
      <c r="J31" s="137">
        <f t="shared" si="2"/>
        <v>1</v>
      </c>
      <c r="K31" s="137">
        <f t="shared" si="2"/>
        <v>1</v>
      </c>
      <c r="L31" s="137">
        <f t="shared" si="2"/>
        <v>1</v>
      </c>
      <c r="M31" s="121">
        <f t="shared" si="2"/>
        <v>1</v>
      </c>
      <c r="N31" s="121">
        <f t="shared" si="2"/>
        <v>1</v>
      </c>
      <c r="O31" s="137">
        <f t="shared" si="3"/>
        <v>1</v>
      </c>
      <c r="P31" s="137">
        <f t="shared" si="3"/>
        <v>1</v>
      </c>
      <c r="Q31" s="137">
        <f t="shared" si="3"/>
        <v>1</v>
      </c>
      <c r="R31" s="137">
        <f t="shared" si="3"/>
        <v>1</v>
      </c>
      <c r="S31" s="137">
        <f t="shared" si="3"/>
        <v>1</v>
      </c>
      <c r="T31" s="121">
        <f t="shared" si="3"/>
        <v>1</v>
      </c>
      <c r="U31" s="121">
        <f t="shared" si="3"/>
        <v>1</v>
      </c>
      <c r="V31" s="137">
        <f t="shared" si="3"/>
        <v>1</v>
      </c>
      <c r="W31" s="137">
        <f t="shared" si="3"/>
        <v>1</v>
      </c>
      <c r="X31" s="137">
        <f t="shared" si="3"/>
        <v>1</v>
      </c>
      <c r="Y31" s="137">
        <f t="shared" si="4"/>
        <v>1</v>
      </c>
      <c r="Z31" s="137">
        <f t="shared" si="4"/>
        <v>1</v>
      </c>
      <c r="AA31" s="121">
        <f t="shared" si="4"/>
        <v>1</v>
      </c>
      <c r="AB31" s="121">
        <f t="shared" si="4"/>
        <v>1</v>
      </c>
      <c r="AC31" s="137">
        <f t="shared" si="4"/>
        <v>1</v>
      </c>
      <c r="AD31" s="137">
        <f t="shared" si="4"/>
        <v>1</v>
      </c>
      <c r="AE31" s="137">
        <f t="shared" si="4"/>
        <v>1</v>
      </c>
      <c r="AF31" s="108">
        <f t="shared" si="4"/>
        <v>1</v>
      </c>
      <c r="AG31" s="108">
        <f t="shared" si="4"/>
        <v>1</v>
      </c>
      <c r="AH31" s="121">
        <f t="shared" si="4"/>
        <v>1</v>
      </c>
      <c r="AI31" s="108">
        <f t="shared" si="4"/>
        <v>0</v>
      </c>
      <c r="AJ31" s="109"/>
      <c r="AK31" s="109"/>
      <c r="AL31" s="109"/>
      <c r="AM31" s="71"/>
      <c r="AN31" s="71"/>
    </row>
    <row r="32" spans="1:41" ht="15" customHeight="1">
      <c r="A32" s="105"/>
      <c r="B32" s="110" t="s">
        <v>83</v>
      </c>
      <c r="C32" s="110"/>
      <c r="D32" s="107" t="s">
        <v>84</v>
      </c>
      <c r="E32" s="108">
        <f t="shared" si="2"/>
        <v>0</v>
      </c>
      <c r="F32" s="121">
        <f t="shared" si="2"/>
        <v>0</v>
      </c>
      <c r="G32" s="121">
        <f t="shared" si="2"/>
        <v>0</v>
      </c>
      <c r="H32" s="137">
        <f t="shared" si="2"/>
        <v>0</v>
      </c>
      <c r="I32" s="137">
        <f t="shared" si="2"/>
        <v>0</v>
      </c>
      <c r="J32" s="137">
        <f t="shared" si="2"/>
        <v>0</v>
      </c>
      <c r="K32" s="137">
        <f t="shared" si="2"/>
        <v>0</v>
      </c>
      <c r="L32" s="137">
        <f t="shared" si="2"/>
        <v>0</v>
      </c>
      <c r="M32" s="121">
        <f t="shared" si="2"/>
        <v>0</v>
      </c>
      <c r="N32" s="121">
        <f t="shared" si="2"/>
        <v>0</v>
      </c>
      <c r="O32" s="137">
        <f t="shared" si="3"/>
        <v>0</v>
      </c>
      <c r="P32" s="137">
        <f t="shared" si="3"/>
        <v>0</v>
      </c>
      <c r="Q32" s="137">
        <f t="shared" si="3"/>
        <v>0</v>
      </c>
      <c r="R32" s="137">
        <f t="shared" si="3"/>
        <v>0</v>
      </c>
      <c r="S32" s="137">
        <f t="shared" si="3"/>
        <v>0</v>
      </c>
      <c r="T32" s="121">
        <f t="shared" si="3"/>
        <v>0</v>
      </c>
      <c r="U32" s="121">
        <f t="shared" si="3"/>
        <v>0</v>
      </c>
      <c r="V32" s="137">
        <f t="shared" si="3"/>
        <v>0</v>
      </c>
      <c r="W32" s="137">
        <f t="shared" si="3"/>
        <v>0</v>
      </c>
      <c r="X32" s="137">
        <f t="shared" si="3"/>
        <v>0</v>
      </c>
      <c r="Y32" s="137">
        <f t="shared" si="4"/>
        <v>0</v>
      </c>
      <c r="Z32" s="137">
        <f t="shared" si="4"/>
        <v>0</v>
      </c>
      <c r="AA32" s="121">
        <f t="shared" si="4"/>
        <v>0</v>
      </c>
      <c r="AB32" s="121">
        <f t="shared" si="4"/>
        <v>0</v>
      </c>
      <c r="AC32" s="137">
        <f t="shared" si="4"/>
        <v>0</v>
      </c>
      <c r="AD32" s="137">
        <f t="shared" si="4"/>
        <v>0</v>
      </c>
      <c r="AE32" s="137">
        <f t="shared" si="4"/>
        <v>0</v>
      </c>
      <c r="AF32" s="108">
        <f t="shared" si="4"/>
        <v>0</v>
      </c>
      <c r="AG32" s="108">
        <f t="shared" si="4"/>
        <v>0</v>
      </c>
      <c r="AH32" s="121">
        <f t="shared" si="4"/>
        <v>0</v>
      </c>
      <c r="AI32" s="108">
        <f t="shared" si="4"/>
        <v>0</v>
      </c>
      <c r="AJ32" s="109"/>
      <c r="AK32" s="109"/>
      <c r="AL32" s="109"/>
      <c r="AM32" s="71"/>
      <c r="AN32" s="71"/>
    </row>
    <row r="33" spans="1:45" ht="15" customHeight="1">
      <c r="A33" s="105"/>
      <c r="B33" s="106" t="s">
        <v>65</v>
      </c>
      <c r="C33" s="106"/>
      <c r="D33" s="111" t="s">
        <v>76</v>
      </c>
      <c r="E33" s="108">
        <f t="shared" si="2"/>
        <v>5</v>
      </c>
      <c r="F33" s="121">
        <f t="shared" si="2"/>
        <v>5</v>
      </c>
      <c r="G33" s="121">
        <f t="shared" si="2"/>
        <v>6</v>
      </c>
      <c r="H33" s="137">
        <f t="shared" si="2"/>
        <v>4</v>
      </c>
      <c r="I33" s="137">
        <f t="shared" si="2"/>
        <v>2</v>
      </c>
      <c r="J33" s="137">
        <f t="shared" si="2"/>
        <v>2</v>
      </c>
      <c r="K33" s="137">
        <f t="shared" si="2"/>
        <v>3</v>
      </c>
      <c r="L33" s="137">
        <f t="shared" si="2"/>
        <v>5</v>
      </c>
      <c r="M33" s="121">
        <f t="shared" si="2"/>
        <v>4</v>
      </c>
      <c r="N33" s="121">
        <f t="shared" si="2"/>
        <v>7</v>
      </c>
      <c r="O33" s="137">
        <f t="shared" si="3"/>
        <v>5</v>
      </c>
      <c r="P33" s="137">
        <f t="shared" si="3"/>
        <v>2</v>
      </c>
      <c r="Q33" s="137">
        <f t="shared" si="3"/>
        <v>2</v>
      </c>
      <c r="R33" s="137">
        <f t="shared" si="3"/>
        <v>3</v>
      </c>
      <c r="S33" s="137">
        <f t="shared" si="3"/>
        <v>1</v>
      </c>
      <c r="T33" s="121">
        <f t="shared" si="3"/>
        <v>4</v>
      </c>
      <c r="U33" s="121">
        <f t="shared" si="3"/>
        <v>6</v>
      </c>
      <c r="V33" s="137">
        <f t="shared" si="3"/>
        <v>6</v>
      </c>
      <c r="W33" s="137">
        <f t="shared" si="3"/>
        <v>2</v>
      </c>
      <c r="X33" s="137">
        <f t="shared" si="3"/>
        <v>2</v>
      </c>
      <c r="Y33" s="137">
        <f t="shared" si="4"/>
        <v>2</v>
      </c>
      <c r="Z33" s="137">
        <f t="shared" si="4"/>
        <v>4</v>
      </c>
      <c r="AA33" s="121">
        <f t="shared" si="4"/>
        <v>4</v>
      </c>
      <c r="AB33" s="121">
        <f t="shared" si="4"/>
        <v>7</v>
      </c>
      <c r="AC33" s="137">
        <f t="shared" si="4"/>
        <v>6</v>
      </c>
      <c r="AD33" s="137">
        <f t="shared" si="4"/>
        <v>3</v>
      </c>
      <c r="AE33" s="137">
        <f t="shared" si="4"/>
        <v>2</v>
      </c>
      <c r="AF33" s="108">
        <f t="shared" si="4"/>
        <v>3</v>
      </c>
      <c r="AG33" s="108">
        <f t="shared" si="4"/>
        <v>4</v>
      </c>
      <c r="AH33" s="121">
        <f t="shared" si="4"/>
        <v>5</v>
      </c>
      <c r="AI33" s="108">
        <f t="shared" si="4"/>
        <v>0</v>
      </c>
      <c r="AJ33" s="109"/>
      <c r="AK33" s="109"/>
      <c r="AL33" s="109"/>
      <c r="AM33" s="71"/>
      <c r="AN33" s="71"/>
    </row>
    <row r="34" spans="1:45" ht="15" customHeight="1">
      <c r="A34" s="105"/>
      <c r="B34" s="106" t="s">
        <v>64</v>
      </c>
      <c r="C34" s="106"/>
      <c r="D34" s="112" t="s">
        <v>66</v>
      </c>
      <c r="E34" s="108">
        <f t="shared" si="2"/>
        <v>0</v>
      </c>
      <c r="F34" s="121">
        <f t="shared" si="2"/>
        <v>0</v>
      </c>
      <c r="G34" s="121">
        <f t="shared" si="2"/>
        <v>0</v>
      </c>
      <c r="H34" s="137">
        <f t="shared" si="2"/>
        <v>1</v>
      </c>
      <c r="I34" s="137">
        <f t="shared" si="2"/>
        <v>2</v>
      </c>
      <c r="J34" s="137">
        <f t="shared" si="2"/>
        <v>2</v>
      </c>
      <c r="K34" s="137">
        <f t="shared" si="2"/>
        <v>2</v>
      </c>
      <c r="L34" s="137">
        <f t="shared" si="2"/>
        <v>2</v>
      </c>
      <c r="M34" s="121">
        <f t="shared" si="2"/>
        <v>1</v>
      </c>
      <c r="N34" s="121">
        <f t="shared" si="2"/>
        <v>0</v>
      </c>
      <c r="O34" s="137">
        <f t="shared" si="3"/>
        <v>1</v>
      </c>
      <c r="P34" s="137">
        <f t="shared" si="3"/>
        <v>3</v>
      </c>
      <c r="Q34" s="137">
        <f t="shared" si="3"/>
        <v>3</v>
      </c>
      <c r="R34" s="137">
        <f t="shared" si="3"/>
        <v>3</v>
      </c>
      <c r="S34" s="137">
        <f t="shared" si="3"/>
        <v>4</v>
      </c>
      <c r="T34" s="121">
        <f t="shared" si="3"/>
        <v>2</v>
      </c>
      <c r="U34" s="121">
        <f t="shared" si="3"/>
        <v>0</v>
      </c>
      <c r="V34" s="137">
        <f t="shared" si="3"/>
        <v>1</v>
      </c>
      <c r="W34" s="137">
        <f t="shared" si="3"/>
        <v>3</v>
      </c>
      <c r="X34" s="137">
        <f t="shared" si="3"/>
        <v>2</v>
      </c>
      <c r="Y34" s="137">
        <f t="shared" si="4"/>
        <v>2</v>
      </c>
      <c r="Z34" s="137">
        <f t="shared" si="4"/>
        <v>1</v>
      </c>
      <c r="AA34" s="121">
        <f t="shared" si="4"/>
        <v>0</v>
      </c>
      <c r="AB34" s="121">
        <f t="shared" si="4"/>
        <v>0</v>
      </c>
      <c r="AC34" s="137">
        <f t="shared" si="4"/>
        <v>1</v>
      </c>
      <c r="AD34" s="137">
        <f t="shared" si="4"/>
        <v>1</v>
      </c>
      <c r="AE34" s="137">
        <f t="shared" si="4"/>
        <v>1</v>
      </c>
      <c r="AF34" s="108">
        <f t="shared" si="4"/>
        <v>1</v>
      </c>
      <c r="AG34" s="108">
        <f t="shared" si="4"/>
        <v>0</v>
      </c>
      <c r="AH34" s="121">
        <f t="shared" si="4"/>
        <v>0</v>
      </c>
      <c r="AI34" s="108">
        <f t="shared" si="4"/>
        <v>0</v>
      </c>
      <c r="AJ34" s="71"/>
      <c r="AK34" s="71"/>
      <c r="AL34" s="71"/>
      <c r="AM34" s="71"/>
      <c r="AN34" s="71"/>
    </row>
    <row r="35" spans="1:45" ht="15" customHeight="1">
      <c r="A35" s="71"/>
      <c r="B35" s="106" t="s">
        <v>29</v>
      </c>
      <c r="C35" s="106"/>
      <c r="D35" s="113" t="s">
        <v>77</v>
      </c>
      <c r="E35" s="108">
        <f t="shared" si="2"/>
        <v>0</v>
      </c>
      <c r="F35" s="121">
        <f t="shared" si="2"/>
        <v>0</v>
      </c>
      <c r="G35" s="121">
        <f t="shared" si="2"/>
        <v>0</v>
      </c>
      <c r="H35" s="137">
        <f t="shared" si="2"/>
        <v>0</v>
      </c>
      <c r="I35" s="137">
        <f t="shared" si="2"/>
        <v>0</v>
      </c>
      <c r="J35" s="137">
        <f t="shared" si="2"/>
        <v>0</v>
      </c>
      <c r="K35" s="137">
        <f t="shared" si="2"/>
        <v>0</v>
      </c>
      <c r="L35" s="137">
        <f t="shared" si="2"/>
        <v>0</v>
      </c>
      <c r="M35" s="121">
        <f t="shared" si="2"/>
        <v>0</v>
      </c>
      <c r="N35" s="121">
        <f t="shared" si="2"/>
        <v>0</v>
      </c>
      <c r="O35" s="137">
        <f t="shared" si="3"/>
        <v>0</v>
      </c>
      <c r="P35" s="137">
        <f t="shared" si="3"/>
        <v>0</v>
      </c>
      <c r="Q35" s="137">
        <f t="shared" si="3"/>
        <v>0</v>
      </c>
      <c r="R35" s="137">
        <f t="shared" si="3"/>
        <v>0</v>
      </c>
      <c r="S35" s="137">
        <f t="shared" si="3"/>
        <v>0</v>
      </c>
      <c r="T35" s="121">
        <f t="shared" si="3"/>
        <v>0</v>
      </c>
      <c r="U35" s="121">
        <f t="shared" si="3"/>
        <v>0</v>
      </c>
      <c r="V35" s="137">
        <f t="shared" si="3"/>
        <v>0</v>
      </c>
      <c r="W35" s="137">
        <f t="shared" si="3"/>
        <v>0</v>
      </c>
      <c r="X35" s="137">
        <f t="shared" si="3"/>
        <v>0</v>
      </c>
      <c r="Y35" s="137">
        <f t="shared" si="4"/>
        <v>0</v>
      </c>
      <c r="Z35" s="137">
        <f t="shared" si="4"/>
        <v>0</v>
      </c>
      <c r="AA35" s="121">
        <f t="shared" si="4"/>
        <v>0</v>
      </c>
      <c r="AB35" s="121">
        <f t="shared" si="4"/>
        <v>0</v>
      </c>
      <c r="AC35" s="137">
        <f t="shared" si="4"/>
        <v>0</v>
      </c>
      <c r="AD35" s="137">
        <f t="shared" si="4"/>
        <v>0</v>
      </c>
      <c r="AE35" s="137">
        <f t="shared" si="4"/>
        <v>0</v>
      </c>
      <c r="AF35" s="108">
        <f t="shared" si="4"/>
        <v>0</v>
      </c>
      <c r="AG35" s="108">
        <f t="shared" si="4"/>
        <v>0</v>
      </c>
      <c r="AH35" s="121">
        <f t="shared" si="4"/>
        <v>0</v>
      </c>
      <c r="AI35" s="108">
        <f t="shared" si="4"/>
        <v>0</v>
      </c>
      <c r="AJ35" s="71"/>
      <c r="AK35" s="71"/>
      <c r="AL35" s="71"/>
      <c r="AM35" s="71"/>
      <c r="AN35" s="71"/>
    </row>
    <row r="36" spans="1:45" ht="15" customHeight="1">
      <c r="A36" s="71"/>
      <c r="B36" s="392" t="s">
        <v>78</v>
      </c>
      <c r="C36" s="393"/>
      <c r="D36" s="393"/>
      <c r="E36" s="114">
        <f>E33+E34</f>
        <v>5</v>
      </c>
      <c r="F36" s="138">
        <f t="shared" ref="F36:AI36" si="5">F33+F34</f>
        <v>5</v>
      </c>
      <c r="G36" s="138">
        <f t="shared" si="5"/>
        <v>6</v>
      </c>
      <c r="H36" s="138">
        <f t="shared" si="5"/>
        <v>5</v>
      </c>
      <c r="I36" s="138">
        <f t="shared" si="5"/>
        <v>4</v>
      </c>
      <c r="J36" s="138">
        <f t="shared" si="5"/>
        <v>4</v>
      </c>
      <c r="K36" s="138">
        <f t="shared" si="5"/>
        <v>5</v>
      </c>
      <c r="L36" s="138">
        <f t="shared" si="5"/>
        <v>7</v>
      </c>
      <c r="M36" s="138">
        <f t="shared" si="5"/>
        <v>5</v>
      </c>
      <c r="N36" s="138">
        <f t="shared" si="5"/>
        <v>7</v>
      </c>
      <c r="O36" s="138">
        <f t="shared" si="5"/>
        <v>6</v>
      </c>
      <c r="P36" s="138">
        <f t="shared" si="5"/>
        <v>5</v>
      </c>
      <c r="Q36" s="138">
        <f t="shared" si="5"/>
        <v>5</v>
      </c>
      <c r="R36" s="138">
        <f t="shared" si="5"/>
        <v>6</v>
      </c>
      <c r="S36" s="138">
        <f t="shared" si="5"/>
        <v>5</v>
      </c>
      <c r="T36" s="138">
        <f t="shared" si="5"/>
        <v>6</v>
      </c>
      <c r="U36" s="138">
        <f t="shared" si="5"/>
        <v>6</v>
      </c>
      <c r="V36" s="138">
        <f t="shared" si="5"/>
        <v>7</v>
      </c>
      <c r="W36" s="138">
        <f t="shared" si="5"/>
        <v>5</v>
      </c>
      <c r="X36" s="138">
        <f t="shared" si="5"/>
        <v>4</v>
      </c>
      <c r="Y36" s="138">
        <f t="shared" si="5"/>
        <v>4</v>
      </c>
      <c r="Z36" s="138">
        <f t="shared" si="5"/>
        <v>5</v>
      </c>
      <c r="AA36" s="138">
        <f t="shared" si="5"/>
        <v>4</v>
      </c>
      <c r="AB36" s="138">
        <f t="shared" si="5"/>
        <v>7</v>
      </c>
      <c r="AC36" s="138">
        <f t="shared" si="5"/>
        <v>7</v>
      </c>
      <c r="AD36" s="138">
        <f t="shared" si="5"/>
        <v>4</v>
      </c>
      <c r="AE36" s="138">
        <f t="shared" si="5"/>
        <v>3</v>
      </c>
      <c r="AF36" s="114">
        <f t="shared" si="5"/>
        <v>4</v>
      </c>
      <c r="AG36" s="114">
        <f t="shared" si="5"/>
        <v>4</v>
      </c>
      <c r="AH36" s="114">
        <f t="shared" si="5"/>
        <v>5</v>
      </c>
      <c r="AI36" s="114">
        <f t="shared" si="5"/>
        <v>0</v>
      </c>
      <c r="AJ36" s="71"/>
      <c r="AK36" s="71"/>
      <c r="AL36" s="71"/>
      <c r="AM36" s="71"/>
      <c r="AN36" s="71"/>
    </row>
    <row r="37" spans="1:45" ht="15" customHeight="1">
      <c r="A37" s="71"/>
      <c r="B37" s="394" t="s">
        <v>79</v>
      </c>
      <c r="C37" s="395"/>
      <c r="D37" s="395"/>
      <c r="E37" s="126">
        <f>E27+E29+E30+E31</f>
        <v>6</v>
      </c>
      <c r="F37" s="126">
        <f t="shared" ref="F37:AI37" si="6">F27+F29+F30+F31</f>
        <v>5</v>
      </c>
      <c r="G37" s="126">
        <f t="shared" si="6"/>
        <v>5</v>
      </c>
      <c r="H37" s="126">
        <f t="shared" si="6"/>
        <v>6</v>
      </c>
      <c r="I37" s="126">
        <f t="shared" si="6"/>
        <v>7</v>
      </c>
      <c r="J37" s="126">
        <f t="shared" si="6"/>
        <v>7</v>
      </c>
      <c r="K37" s="126">
        <f t="shared" si="6"/>
        <v>6</v>
      </c>
      <c r="L37" s="126">
        <f t="shared" si="6"/>
        <v>4</v>
      </c>
      <c r="M37" s="126">
        <f t="shared" si="6"/>
        <v>6</v>
      </c>
      <c r="N37" s="126">
        <f t="shared" si="6"/>
        <v>4</v>
      </c>
      <c r="O37" s="126">
        <f t="shared" si="6"/>
        <v>5</v>
      </c>
      <c r="P37" s="126">
        <f t="shared" si="6"/>
        <v>6</v>
      </c>
      <c r="Q37" s="126">
        <f t="shared" si="6"/>
        <v>5</v>
      </c>
      <c r="R37" s="126">
        <f t="shared" si="6"/>
        <v>5</v>
      </c>
      <c r="S37" s="126">
        <f t="shared" si="6"/>
        <v>6</v>
      </c>
      <c r="T37" s="126">
        <f t="shared" si="6"/>
        <v>5</v>
      </c>
      <c r="U37" s="126">
        <f t="shared" si="6"/>
        <v>4</v>
      </c>
      <c r="V37" s="126">
        <f t="shared" si="6"/>
        <v>4</v>
      </c>
      <c r="W37" s="126">
        <f t="shared" si="6"/>
        <v>6</v>
      </c>
      <c r="X37" s="126">
        <f t="shared" si="6"/>
        <v>7</v>
      </c>
      <c r="Y37" s="126">
        <f t="shared" si="6"/>
        <v>7</v>
      </c>
      <c r="Z37" s="126">
        <f t="shared" si="6"/>
        <v>6</v>
      </c>
      <c r="AA37" s="126">
        <f t="shared" si="6"/>
        <v>7</v>
      </c>
      <c r="AB37" s="126">
        <f t="shared" si="6"/>
        <v>4</v>
      </c>
      <c r="AC37" s="126">
        <f t="shared" si="6"/>
        <v>4</v>
      </c>
      <c r="AD37" s="126">
        <f t="shared" si="6"/>
        <v>7</v>
      </c>
      <c r="AE37" s="126">
        <f t="shared" si="6"/>
        <v>8</v>
      </c>
      <c r="AF37" s="126">
        <f t="shared" si="6"/>
        <v>6</v>
      </c>
      <c r="AG37" s="126">
        <f t="shared" si="6"/>
        <v>6</v>
      </c>
      <c r="AH37" s="126">
        <f t="shared" si="6"/>
        <v>6</v>
      </c>
      <c r="AI37" s="126">
        <f t="shared" si="6"/>
        <v>0</v>
      </c>
      <c r="AJ37" s="71"/>
      <c r="AK37" s="71"/>
      <c r="AL37" s="71"/>
      <c r="AM37" s="71"/>
      <c r="AN37" s="71"/>
    </row>
    <row r="38" spans="1:45" ht="24.75" thickBot="1">
      <c r="A38" s="71"/>
      <c r="B38" s="396" t="s">
        <v>67</v>
      </c>
      <c r="C38" s="396"/>
      <c r="D38" s="397"/>
      <c r="E38" s="397"/>
      <c r="F38" s="397"/>
      <c r="G38" s="397"/>
      <c r="H38" s="397"/>
      <c r="I38" s="397"/>
      <c r="J38" s="397"/>
      <c r="K38" s="398"/>
      <c r="L38" s="399"/>
      <c r="M38" s="400"/>
      <c r="N38" s="400"/>
      <c r="O38" s="400"/>
      <c r="P38" s="400"/>
      <c r="Q38" s="40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</row>
    <row r="39" spans="1:45" ht="14.25" thickTop="1" thickBot="1">
      <c r="D39" t="s">
        <v>87</v>
      </c>
    </row>
    <row r="40" spans="1:45">
      <c r="D40" s="128" t="s">
        <v>86</v>
      </c>
      <c r="E40" s="391" t="s">
        <v>88</v>
      </c>
      <c r="F40" s="391"/>
      <c r="G40" s="391"/>
      <c r="H40" s="391"/>
      <c r="I40" s="391" t="s">
        <v>89</v>
      </c>
      <c r="J40" s="391"/>
      <c r="K40" s="391"/>
      <c r="L40" s="391"/>
      <c r="M40" s="391" t="s">
        <v>90</v>
      </c>
      <c r="N40" s="391"/>
      <c r="O40" s="391"/>
      <c r="P40" s="391"/>
    </row>
    <row r="41" spans="1:45">
      <c r="D41" s="129" t="s">
        <v>2</v>
      </c>
      <c r="E41" s="391"/>
      <c r="F41" s="391"/>
      <c r="G41" s="391"/>
      <c r="H41" s="391"/>
      <c r="I41" s="391"/>
      <c r="J41" s="391"/>
      <c r="K41" s="391"/>
      <c r="L41" s="391"/>
      <c r="M41" s="391"/>
      <c r="N41" s="391"/>
      <c r="O41" s="391"/>
      <c r="P41" s="391"/>
      <c r="AN41" s="7"/>
      <c r="AO41" s="7"/>
      <c r="AP41" s="7"/>
      <c r="AQ41" s="7"/>
      <c r="AR41" s="7"/>
      <c r="AS41" s="7"/>
    </row>
    <row r="42" spans="1:45">
      <c r="D42" s="129" t="s">
        <v>81</v>
      </c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1"/>
      <c r="P42" s="391"/>
      <c r="AN42" s="7"/>
      <c r="AO42" s="7"/>
      <c r="AP42" s="7"/>
      <c r="AQ42" s="7"/>
      <c r="AR42" s="7"/>
      <c r="AS42" s="7"/>
    </row>
    <row r="43" spans="1:45" ht="36.75" customHeight="1">
      <c r="D43" s="129" t="s">
        <v>3</v>
      </c>
      <c r="E43" s="391"/>
      <c r="F43" s="391"/>
      <c r="G43" s="391"/>
      <c r="H43" s="391"/>
      <c r="I43" s="391"/>
      <c r="J43" s="391"/>
      <c r="K43" s="391"/>
      <c r="L43" s="391"/>
      <c r="M43" s="391"/>
      <c r="N43" s="391"/>
      <c r="O43" s="391"/>
      <c r="P43" s="391"/>
      <c r="AN43" s="7"/>
      <c r="AO43" s="131"/>
      <c r="AP43" s="131"/>
      <c r="AQ43" s="131"/>
      <c r="AR43" s="8"/>
      <c r="AS43" s="7"/>
    </row>
    <row r="44" spans="1:45">
      <c r="D44" s="129" t="s">
        <v>68</v>
      </c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AN44" s="7"/>
      <c r="AO44" s="7"/>
      <c r="AP44" s="7"/>
      <c r="AQ44" s="7"/>
      <c r="AR44" s="132"/>
      <c r="AS44" s="7"/>
    </row>
    <row r="45" spans="1:45">
      <c r="D45" s="129" t="s">
        <v>69</v>
      </c>
      <c r="E45" s="391"/>
      <c r="F45" s="391"/>
      <c r="G45" s="391"/>
      <c r="H45" s="391"/>
      <c r="I45" s="391"/>
      <c r="J45" s="391"/>
      <c r="K45" s="391"/>
      <c r="L45" s="391"/>
      <c r="M45" s="391"/>
      <c r="N45" s="391"/>
      <c r="O45" s="391"/>
      <c r="P45" s="391"/>
      <c r="AN45" s="7"/>
      <c r="AO45" s="7"/>
      <c r="AP45" s="7"/>
      <c r="AQ45" s="7"/>
      <c r="AR45" s="132"/>
      <c r="AS45" s="7"/>
    </row>
    <row r="46" spans="1:45">
      <c r="D46" s="129" t="s">
        <v>83</v>
      </c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1"/>
      <c r="P46" s="391"/>
      <c r="AN46" s="7"/>
      <c r="AO46" s="7"/>
      <c r="AP46" s="7"/>
      <c r="AQ46" s="7"/>
      <c r="AR46" s="132"/>
      <c r="AS46" s="7"/>
    </row>
    <row r="47" spans="1:45" ht="13.5" thickBot="1">
      <c r="D47" s="130" t="s">
        <v>29</v>
      </c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1"/>
      <c r="P47" s="391"/>
      <c r="AN47" s="7"/>
      <c r="AO47" s="7"/>
      <c r="AP47" s="7"/>
      <c r="AQ47" s="7"/>
      <c r="AR47" s="132"/>
      <c r="AS47" s="7"/>
    </row>
    <row r="48" spans="1:45">
      <c r="AN48" s="7"/>
      <c r="AO48" s="7"/>
      <c r="AP48" s="7"/>
      <c r="AQ48" s="7"/>
      <c r="AR48" s="132"/>
      <c r="AS48" s="7"/>
    </row>
    <row r="49" spans="40:45">
      <c r="AN49" s="7"/>
      <c r="AO49" s="7"/>
      <c r="AP49" s="7"/>
      <c r="AQ49" s="7"/>
      <c r="AR49" s="132"/>
      <c r="AS49" s="7"/>
    </row>
    <row r="50" spans="40:45">
      <c r="AN50" s="7"/>
      <c r="AO50" s="7"/>
      <c r="AP50" s="7"/>
      <c r="AQ50" s="7"/>
      <c r="AR50" s="133"/>
      <c r="AS50" s="7"/>
    </row>
    <row r="51" spans="40:45">
      <c r="AN51" s="7"/>
      <c r="AO51" s="7"/>
      <c r="AP51" s="7"/>
      <c r="AQ51" s="7"/>
      <c r="AR51" s="7"/>
      <c r="AS51" s="7"/>
    </row>
    <row r="52" spans="40:45">
      <c r="AN52" s="7"/>
      <c r="AO52" s="7"/>
      <c r="AP52" s="7"/>
      <c r="AQ52" s="7"/>
      <c r="AR52" s="7"/>
      <c r="AS52" s="7"/>
    </row>
  </sheetData>
  <customSheetViews>
    <customSheetView guid="{44000AF6-2F70-438F-A228-738D1ACAC596}" zeroValues="0" topLeftCell="C1">
      <selection activeCell="AI23" sqref="AI23"/>
      <pageMargins left="0" right="0" top="0.57999999999999996" bottom="0" header="0.31496062992125984" footer="0.27559055118110237"/>
      <printOptions horizontalCentered="1"/>
      <pageSetup paperSize="9" scale="68" orientation="landscape" r:id="rId1"/>
      <headerFooter alignWithMargins="0"/>
    </customSheetView>
    <customSheetView guid="{07E4F119-D40A-4771-B80D-03929F6F2FDC}" zeroValues="0" topLeftCell="C1">
      <selection activeCell="AI23" sqref="AI23"/>
      <pageMargins left="0" right="0" top="0.57999999999999996" bottom="0" header="0.31496062992125984" footer="0.27559055118110237"/>
      <printOptions horizontalCentered="1"/>
      <pageSetup paperSize="9" scale="68" orientation="landscape" r:id="rId2"/>
      <headerFooter alignWithMargins="0"/>
    </customSheetView>
    <customSheetView guid="{19310C07-343B-4DAF-92D5-946EAA33A2FB}" zeroValues="0">
      <selection activeCell="AL11" sqref="AL11"/>
      <pageMargins left="0" right="0" top="0.57999999999999996" bottom="0" header="0.31496062992125984" footer="0.27559055118110237"/>
      <printOptions horizontalCentered="1"/>
      <pageSetup paperSize="9" scale="68" orientation="landscape" r:id="rId3"/>
      <headerFooter alignWithMargins="0"/>
    </customSheetView>
  </customSheetViews>
  <mergeCells count="50">
    <mergeCell ref="E47:H47"/>
    <mergeCell ref="I47:L47"/>
    <mergeCell ref="M47:P47"/>
    <mergeCell ref="E45:H45"/>
    <mergeCell ref="I45:L45"/>
    <mergeCell ref="M45:P45"/>
    <mergeCell ref="E46:H46"/>
    <mergeCell ref="I46:L46"/>
    <mergeCell ref="M46:P46"/>
    <mergeCell ref="E43:H43"/>
    <mergeCell ref="I43:L43"/>
    <mergeCell ref="M43:P43"/>
    <mergeCell ref="E44:H44"/>
    <mergeCell ref="I44:L44"/>
    <mergeCell ref="M44:P44"/>
    <mergeCell ref="E41:H41"/>
    <mergeCell ref="I41:L41"/>
    <mergeCell ref="M41:P41"/>
    <mergeCell ref="E42:H42"/>
    <mergeCell ref="I42:L42"/>
    <mergeCell ref="M42:P42"/>
    <mergeCell ref="E40:H40"/>
    <mergeCell ref="I40:L40"/>
    <mergeCell ref="M40:P40"/>
    <mergeCell ref="V23:AA23"/>
    <mergeCell ref="B37:D37"/>
    <mergeCell ref="B38:K38"/>
    <mergeCell ref="L38:Q38"/>
    <mergeCell ref="B36:D36"/>
    <mergeCell ref="E24:K24"/>
    <mergeCell ref="O24:S24"/>
    <mergeCell ref="V24:AA24"/>
    <mergeCell ref="AE24:AH24"/>
    <mergeCell ref="D4:D6"/>
    <mergeCell ref="E4:AB6"/>
    <mergeCell ref="A9:A10"/>
    <mergeCell ref="C9:C10"/>
    <mergeCell ref="B9:B10"/>
    <mergeCell ref="D9:D10"/>
    <mergeCell ref="AE23:AH23"/>
    <mergeCell ref="AI5:AM5"/>
    <mergeCell ref="AH7:AM7"/>
    <mergeCell ref="E23:K23"/>
    <mergeCell ref="AH1:AM1"/>
    <mergeCell ref="AH2:AM2"/>
    <mergeCell ref="AH3:AM3"/>
    <mergeCell ref="AH4:AM4"/>
    <mergeCell ref="AM9:AN9"/>
    <mergeCell ref="AJ9:AK9"/>
    <mergeCell ref="E9:AI9"/>
  </mergeCells>
  <phoneticPr fontId="3" type="noConversion"/>
  <conditionalFormatting sqref="E25:AI25 L24:N24 AH24:AJ24 T24:U24 AB24:AD24 AF24 AI16:AI18 E22:AI22 AI20:AI21 AG13 T14 AI11:AI14 L23:AJ23">
    <cfRule type="cellIs" dxfId="2365" priority="533" stopIfTrue="1" operator="equal">
      <formula>"в"</formula>
    </cfRule>
    <cfRule type="cellIs" dxfId="2364" priority="534" stopIfTrue="1" operator="equal">
      <formula>"от"</formula>
    </cfRule>
  </conditionalFormatting>
  <conditionalFormatting sqref="AL22:AL25">
    <cfRule type="cellIs" dxfId="2363" priority="535" stopIfTrue="1" operator="greaterThan">
      <formula>0</formula>
    </cfRule>
    <cfRule type="cellIs" dxfId="2362" priority="536" stopIfTrue="1" operator="lessThanOrEqual">
      <formula>0</formula>
    </cfRule>
  </conditionalFormatting>
  <conditionalFormatting sqref="M15:N15">
    <cfRule type="cellIs" dxfId="2361" priority="531" stopIfTrue="1" operator="equal">
      <formula>"в"</formula>
    </cfRule>
    <cfRule type="cellIs" dxfId="2360" priority="532" stopIfTrue="1" operator="equal">
      <formula>"от"</formula>
    </cfRule>
  </conditionalFormatting>
  <conditionalFormatting sqref="AB15">
    <cfRule type="cellIs" dxfId="2359" priority="527" stopIfTrue="1" operator="equal">
      <formula>"в"</formula>
    </cfRule>
    <cfRule type="cellIs" dxfId="2358" priority="528" stopIfTrue="1" operator="equal">
      <formula>"от"</formula>
    </cfRule>
  </conditionalFormatting>
  <conditionalFormatting sqref="AH15">
    <cfRule type="cellIs" dxfId="2357" priority="525" stopIfTrue="1" operator="equal">
      <formula>"в"</formula>
    </cfRule>
    <cfRule type="cellIs" dxfId="2356" priority="526" stopIfTrue="1" operator="equal">
      <formula>"от"</formula>
    </cfRule>
  </conditionalFormatting>
  <conditionalFormatting sqref="F15 E14">
    <cfRule type="cellIs" dxfId="2355" priority="523" stopIfTrue="1" operator="equal">
      <formula>"в"</formula>
    </cfRule>
    <cfRule type="cellIs" dxfId="2354" priority="524" stopIfTrue="1" operator="equal">
      <formula>"от"</formula>
    </cfRule>
  </conditionalFormatting>
  <conditionalFormatting sqref="H15:L15">
    <cfRule type="cellIs" dxfId="2353" priority="521" stopIfTrue="1" operator="equal">
      <formula>"в"</formula>
    </cfRule>
    <cfRule type="cellIs" dxfId="2352" priority="522" stopIfTrue="1" operator="equal">
      <formula>"от"</formula>
    </cfRule>
  </conditionalFormatting>
  <conditionalFormatting sqref="O15:R15">
    <cfRule type="cellIs" dxfId="2351" priority="519" stopIfTrue="1" operator="equal">
      <formula>"в"</formula>
    </cfRule>
    <cfRule type="cellIs" dxfId="2350" priority="520" stopIfTrue="1" operator="equal">
      <formula>"от"</formula>
    </cfRule>
  </conditionalFormatting>
  <conditionalFormatting sqref="U15 X15:Z15">
    <cfRule type="cellIs" dxfId="2349" priority="517" stopIfTrue="1" operator="equal">
      <formula>"в"</formula>
    </cfRule>
    <cfRule type="cellIs" dxfId="2348" priority="518" stopIfTrue="1" operator="equal">
      <formula>"от"</formula>
    </cfRule>
  </conditionalFormatting>
  <conditionalFormatting sqref="AC15 AE15:AF15">
    <cfRule type="cellIs" dxfId="2347" priority="515" stopIfTrue="1" operator="equal">
      <formula>"в"</formula>
    </cfRule>
    <cfRule type="cellIs" dxfId="2346" priority="516" stopIfTrue="1" operator="equal">
      <formula>"от"</formula>
    </cfRule>
  </conditionalFormatting>
  <conditionalFormatting sqref="N16:O16">
    <cfRule type="cellIs" dxfId="2345" priority="511" stopIfTrue="1" operator="equal">
      <formula>"в"</formula>
    </cfRule>
    <cfRule type="cellIs" dxfId="2344" priority="512" stopIfTrue="1" operator="equal">
      <formula>"от"</formula>
    </cfRule>
  </conditionalFormatting>
  <conditionalFormatting sqref="U17">
    <cfRule type="cellIs" dxfId="2343" priority="509" stopIfTrue="1" operator="equal">
      <formula>"в"</formula>
    </cfRule>
    <cfRule type="cellIs" dxfId="2342" priority="510" stopIfTrue="1" operator="equal">
      <formula>"от"</formula>
    </cfRule>
  </conditionalFormatting>
  <conditionalFormatting sqref="AB16:AC16">
    <cfRule type="cellIs" dxfId="2341" priority="507" stopIfTrue="1" operator="equal">
      <formula>"в"</formula>
    </cfRule>
    <cfRule type="cellIs" dxfId="2340" priority="508" stopIfTrue="1" operator="equal">
      <formula>"от"</formula>
    </cfRule>
  </conditionalFormatting>
  <conditionalFormatting sqref="AI15">
    <cfRule type="cellIs" dxfId="2339" priority="505" stopIfTrue="1" operator="equal">
      <formula>"в"</formula>
    </cfRule>
    <cfRule type="cellIs" dxfId="2338" priority="506" stopIfTrue="1" operator="equal">
      <formula>"от"</formula>
    </cfRule>
  </conditionalFormatting>
  <conditionalFormatting sqref="G16:H16 H17">
    <cfRule type="cellIs" dxfId="2337" priority="503" stopIfTrue="1" operator="equal">
      <formula>"в"</formula>
    </cfRule>
    <cfRule type="cellIs" dxfId="2336" priority="504" stopIfTrue="1" operator="equal">
      <formula>"от"</formula>
    </cfRule>
  </conditionalFormatting>
  <conditionalFormatting sqref="E16:F16">
    <cfRule type="cellIs" dxfId="2335" priority="501" stopIfTrue="1" operator="equal">
      <formula>"в"</formula>
    </cfRule>
    <cfRule type="cellIs" dxfId="2334" priority="502" stopIfTrue="1" operator="equal">
      <formula>"от"</formula>
    </cfRule>
  </conditionalFormatting>
  <conditionalFormatting sqref="I16:K16 I17 M16">
    <cfRule type="cellIs" dxfId="2333" priority="499" stopIfTrue="1" operator="equal">
      <formula>"в"</formula>
    </cfRule>
    <cfRule type="cellIs" dxfId="2332" priority="500" stopIfTrue="1" operator="equal">
      <formula>"от"</formula>
    </cfRule>
  </conditionalFormatting>
  <conditionalFormatting sqref="Z16:AA16">
    <cfRule type="cellIs" dxfId="2331" priority="495" stopIfTrue="1" operator="equal">
      <formula>"в"</formula>
    </cfRule>
    <cfRule type="cellIs" dxfId="2330" priority="496" stopIfTrue="1" operator="equal">
      <formula>"от"</formula>
    </cfRule>
  </conditionalFormatting>
  <conditionalFormatting sqref="AD16:AH16">
    <cfRule type="cellIs" dxfId="2329" priority="493" stopIfTrue="1" operator="equal">
      <formula>"в"</formula>
    </cfRule>
    <cfRule type="cellIs" dxfId="2328" priority="494" stopIfTrue="1" operator="equal">
      <formula>"от"</formula>
    </cfRule>
  </conditionalFormatting>
  <conditionalFormatting sqref="G15">
    <cfRule type="cellIs" dxfId="2327" priority="491" stopIfTrue="1" operator="equal">
      <formula>"в"</formula>
    </cfRule>
    <cfRule type="cellIs" dxfId="2326" priority="492" stopIfTrue="1" operator="equal">
      <formula>"от"</formula>
    </cfRule>
  </conditionalFormatting>
  <conditionalFormatting sqref="H18:L18 O18:S18">
    <cfRule type="cellIs" dxfId="2325" priority="489" stopIfTrue="1" operator="equal">
      <formula>"в"</formula>
    </cfRule>
    <cfRule type="cellIs" dxfId="2324" priority="490" stopIfTrue="1" operator="equal">
      <formula>"от"</formula>
    </cfRule>
  </conditionalFormatting>
  <conditionalFormatting sqref="E18:F18">
    <cfRule type="cellIs" dxfId="2323" priority="487" stopIfTrue="1" operator="equal">
      <formula>"в"</formula>
    </cfRule>
    <cfRule type="cellIs" dxfId="2322" priority="488" stopIfTrue="1" operator="equal">
      <formula>"от"</formula>
    </cfRule>
  </conditionalFormatting>
  <conditionalFormatting sqref="G18">
    <cfRule type="cellIs" dxfId="2321" priority="485" stopIfTrue="1" operator="equal">
      <formula>"в"</formula>
    </cfRule>
    <cfRule type="cellIs" dxfId="2320" priority="486" stopIfTrue="1" operator="equal">
      <formula>"от"</formula>
    </cfRule>
  </conditionalFormatting>
  <conditionalFormatting sqref="M18">
    <cfRule type="cellIs" dxfId="2319" priority="483" stopIfTrue="1" operator="equal">
      <formula>"в"</formula>
    </cfRule>
    <cfRule type="cellIs" dxfId="2318" priority="484" stopIfTrue="1" operator="equal">
      <formula>"от"</formula>
    </cfRule>
  </conditionalFormatting>
  <conditionalFormatting sqref="N18">
    <cfRule type="cellIs" dxfId="2317" priority="481" stopIfTrue="1" operator="equal">
      <formula>"в"</formula>
    </cfRule>
    <cfRule type="cellIs" dxfId="2316" priority="482" stopIfTrue="1" operator="equal">
      <formula>"от"</formula>
    </cfRule>
  </conditionalFormatting>
  <conditionalFormatting sqref="T18">
    <cfRule type="cellIs" dxfId="2315" priority="477" stopIfTrue="1" operator="equal">
      <formula>"в"</formula>
    </cfRule>
    <cfRule type="cellIs" dxfId="2314" priority="478" stopIfTrue="1" operator="equal">
      <formula>"от"</formula>
    </cfRule>
  </conditionalFormatting>
  <conditionalFormatting sqref="U18:V18">
    <cfRule type="cellIs" dxfId="2313" priority="475" stopIfTrue="1" operator="equal">
      <formula>"в"</formula>
    </cfRule>
    <cfRule type="cellIs" dxfId="2312" priority="476" stopIfTrue="1" operator="equal">
      <formula>"от"</formula>
    </cfRule>
  </conditionalFormatting>
  <conditionalFormatting sqref="F20:R20 T20:W20 Z20:AB20">
    <cfRule type="cellIs" dxfId="2311" priority="447" stopIfTrue="1" operator="equal">
      <formula>"в"</formula>
    </cfRule>
    <cfRule type="cellIs" dxfId="2310" priority="448" stopIfTrue="1" operator="equal">
      <formula>"от"</formula>
    </cfRule>
  </conditionalFormatting>
  <conditionalFormatting sqref="AD20:AE20">
    <cfRule type="cellIs" dxfId="2309" priority="445" stopIfTrue="1" operator="equal">
      <formula>"в"</formula>
    </cfRule>
    <cfRule type="cellIs" dxfId="2308" priority="446" stopIfTrue="1" operator="equal">
      <formula>"от"</formula>
    </cfRule>
  </conditionalFormatting>
  <conditionalFormatting sqref="E20">
    <cfRule type="cellIs" dxfId="2307" priority="443" stopIfTrue="1" operator="equal">
      <formula>"в"</formula>
    </cfRule>
    <cfRule type="cellIs" dxfId="2306" priority="444" stopIfTrue="1" operator="equal">
      <formula>"от"</formula>
    </cfRule>
  </conditionalFormatting>
  <conditionalFormatting sqref="X20">
    <cfRule type="cellIs" dxfId="2305" priority="441" stopIfTrue="1" operator="equal">
      <formula>"в"</formula>
    </cfRule>
    <cfRule type="cellIs" dxfId="2304" priority="442" stopIfTrue="1" operator="equal">
      <formula>"от"</formula>
    </cfRule>
  </conditionalFormatting>
  <conditionalFormatting sqref="AF20:AG20">
    <cfRule type="cellIs" dxfId="2303" priority="439" stopIfTrue="1" operator="equal">
      <formula>"в"</formula>
    </cfRule>
    <cfRule type="cellIs" dxfId="2302" priority="440" stopIfTrue="1" operator="equal">
      <formula>"от"</formula>
    </cfRule>
  </conditionalFormatting>
  <conditionalFormatting sqref="W18:Y18 AA18:AB18 AE18 AG18:AH18">
    <cfRule type="cellIs" dxfId="2301" priority="417" stopIfTrue="1" operator="equal">
      <formula>"в"</formula>
    </cfRule>
    <cfRule type="cellIs" dxfId="2300" priority="418" stopIfTrue="1" operator="equal">
      <formula>"от"</formula>
    </cfRule>
  </conditionalFormatting>
  <conditionalFormatting sqref="E17">
    <cfRule type="cellIs" dxfId="2299" priority="411" stopIfTrue="1" operator="equal">
      <formula>"в"</formula>
    </cfRule>
    <cfRule type="cellIs" dxfId="2298" priority="412" stopIfTrue="1" operator="equal">
      <formula>"от"</formula>
    </cfRule>
  </conditionalFormatting>
  <conditionalFormatting sqref="E12">
    <cfRule type="cellIs" dxfId="2297" priority="409" stopIfTrue="1" operator="equal">
      <formula>"в"</formula>
    </cfRule>
    <cfRule type="cellIs" dxfId="2296" priority="410" stopIfTrue="1" operator="equal">
      <formula>"от"</formula>
    </cfRule>
  </conditionalFormatting>
  <conditionalFormatting sqref="F17">
    <cfRule type="cellIs" dxfId="2295" priority="407" stopIfTrue="1" operator="equal">
      <formula>"в"</formula>
    </cfRule>
    <cfRule type="cellIs" dxfId="2294" priority="408" stopIfTrue="1" operator="equal">
      <formula>"от"</formula>
    </cfRule>
  </conditionalFormatting>
  <conditionalFormatting sqref="G17">
    <cfRule type="cellIs" dxfId="2293" priority="403" stopIfTrue="1" operator="equal">
      <formula>"в"</formula>
    </cfRule>
    <cfRule type="cellIs" dxfId="2292" priority="404" stopIfTrue="1" operator="equal">
      <formula>"от"</formula>
    </cfRule>
  </conditionalFormatting>
  <conditionalFormatting sqref="K17">
    <cfRule type="cellIs" dxfId="2291" priority="399" stopIfTrue="1" operator="equal">
      <formula>"в"</formula>
    </cfRule>
    <cfRule type="cellIs" dxfId="2290" priority="400" stopIfTrue="1" operator="equal">
      <formula>"от"</formula>
    </cfRule>
  </conditionalFormatting>
  <conditionalFormatting sqref="O17">
    <cfRule type="cellIs" dxfId="2289" priority="395" stopIfTrue="1" operator="equal">
      <formula>"в"</formula>
    </cfRule>
    <cfRule type="cellIs" dxfId="2288" priority="396" stopIfTrue="1" operator="equal">
      <formula>"от"</formula>
    </cfRule>
  </conditionalFormatting>
  <conditionalFormatting sqref="AA17">
    <cfRule type="cellIs" dxfId="2287" priority="385" stopIfTrue="1" operator="equal">
      <formula>"в"</formula>
    </cfRule>
    <cfRule type="cellIs" dxfId="2286" priority="386" stopIfTrue="1" operator="equal">
      <formula>"от"</formula>
    </cfRule>
  </conditionalFormatting>
  <conditionalFormatting sqref="S14">
    <cfRule type="cellIs" dxfId="2285" priority="391" stopIfTrue="1" operator="equal">
      <formula>"в"</formula>
    </cfRule>
    <cfRule type="cellIs" dxfId="2284" priority="392" stopIfTrue="1" operator="equal">
      <formula>"от"</formula>
    </cfRule>
  </conditionalFormatting>
  <conditionalFormatting sqref="T17">
    <cfRule type="cellIs" dxfId="2283" priority="389" stopIfTrue="1" operator="equal">
      <formula>"в"</formula>
    </cfRule>
    <cfRule type="cellIs" dxfId="2282" priority="390" stopIfTrue="1" operator="equal">
      <formula>"от"</formula>
    </cfRule>
  </conditionalFormatting>
  <conditionalFormatting sqref="W14">
    <cfRule type="cellIs" dxfId="2281" priority="387" stopIfTrue="1" operator="equal">
      <formula>"в"</formula>
    </cfRule>
    <cfRule type="cellIs" dxfId="2280" priority="388" stopIfTrue="1" operator="equal">
      <formula>"от"</formula>
    </cfRule>
  </conditionalFormatting>
  <conditionalFormatting sqref="AE14">
    <cfRule type="cellIs" dxfId="2279" priority="383" stopIfTrue="1" operator="equal">
      <formula>"в"</formula>
    </cfRule>
    <cfRule type="cellIs" dxfId="2278" priority="384" stopIfTrue="1" operator="equal">
      <formula>"от"</formula>
    </cfRule>
  </conditionalFormatting>
  <conditionalFormatting sqref="F12:G12">
    <cfRule type="cellIs" dxfId="2277" priority="371" stopIfTrue="1" operator="equal">
      <formula>"в"</formula>
    </cfRule>
    <cfRule type="cellIs" dxfId="2276" priority="372" stopIfTrue="1" operator="equal">
      <formula>"от"</formula>
    </cfRule>
  </conditionalFormatting>
  <conditionalFormatting sqref="L12:M12">
    <cfRule type="cellIs" dxfId="2275" priority="369" stopIfTrue="1" operator="equal">
      <formula>"в"</formula>
    </cfRule>
    <cfRule type="cellIs" dxfId="2274" priority="370" stopIfTrue="1" operator="equal">
      <formula>"от"</formula>
    </cfRule>
  </conditionalFormatting>
  <conditionalFormatting sqref="T12">
    <cfRule type="cellIs" dxfId="2273" priority="367" stopIfTrue="1" operator="equal">
      <formula>"в"</formula>
    </cfRule>
    <cfRule type="cellIs" dxfId="2272" priority="368" stopIfTrue="1" operator="equal">
      <formula>"от"</formula>
    </cfRule>
  </conditionalFormatting>
  <conditionalFormatting sqref="Z12:AA12">
    <cfRule type="cellIs" dxfId="2271" priority="365" stopIfTrue="1" operator="equal">
      <formula>"в"</formula>
    </cfRule>
    <cfRule type="cellIs" dxfId="2270" priority="366" stopIfTrue="1" operator="equal">
      <formula>"от"</formula>
    </cfRule>
  </conditionalFormatting>
  <conditionalFormatting sqref="AG12:AH12">
    <cfRule type="cellIs" dxfId="2269" priority="363" stopIfTrue="1" operator="equal">
      <formula>"в"</formula>
    </cfRule>
    <cfRule type="cellIs" dxfId="2268" priority="364" stopIfTrue="1" operator="equal">
      <formula>"от"</formula>
    </cfRule>
  </conditionalFormatting>
  <conditionalFormatting sqref="R19:S19">
    <cfRule type="cellIs" dxfId="2267" priority="329" stopIfTrue="1" operator="equal">
      <formula>"в"</formula>
    </cfRule>
    <cfRule type="cellIs" dxfId="2266" priority="330" stopIfTrue="1" operator="equal">
      <formula>"от"</formula>
    </cfRule>
  </conditionalFormatting>
  <conditionalFormatting sqref="I19:M19 P19:T19 W19">
    <cfRule type="cellIs" dxfId="2265" priority="327" stopIfTrue="1" operator="equal">
      <formula>"в"</formula>
    </cfRule>
    <cfRule type="cellIs" dxfId="2264" priority="328" stopIfTrue="1" operator="equal">
      <formula>"от"</formula>
    </cfRule>
  </conditionalFormatting>
  <conditionalFormatting sqref="T19">
    <cfRule type="cellIs" dxfId="2263" priority="325" stopIfTrue="1" operator="equal">
      <formula>"в"</formula>
    </cfRule>
    <cfRule type="cellIs" dxfId="2262" priority="326" stopIfTrue="1" operator="equal">
      <formula>"от"</formula>
    </cfRule>
  </conditionalFormatting>
  <conditionalFormatting sqref="AA19">
    <cfRule type="cellIs" dxfId="2261" priority="323" stopIfTrue="1" operator="equal">
      <formula>"в"</formula>
    </cfRule>
    <cfRule type="cellIs" dxfId="2260" priority="324" stopIfTrue="1" operator="equal">
      <formula>"от"</formula>
    </cfRule>
  </conditionalFormatting>
  <conditionalFormatting sqref="E19:H19 J19:M19">
    <cfRule type="cellIs" dxfId="2259" priority="321" stopIfTrue="1" operator="equal">
      <formula>"в"</formula>
    </cfRule>
    <cfRule type="cellIs" dxfId="2258" priority="322" stopIfTrue="1" operator="equal">
      <formula>"от"</formula>
    </cfRule>
  </conditionalFormatting>
  <conditionalFormatting sqref="I19">
    <cfRule type="cellIs" dxfId="2257" priority="319" stopIfTrue="1" operator="equal">
      <formula>"в"</formula>
    </cfRule>
    <cfRule type="cellIs" dxfId="2256" priority="320" stopIfTrue="1" operator="equal">
      <formula>"от"</formula>
    </cfRule>
  </conditionalFormatting>
  <conditionalFormatting sqref="P19:Q19">
    <cfRule type="cellIs" dxfId="2255" priority="317" stopIfTrue="1" operator="equal">
      <formula>"в"</formula>
    </cfRule>
    <cfRule type="cellIs" dxfId="2254" priority="318" stopIfTrue="1" operator="equal">
      <formula>"от"</formula>
    </cfRule>
  </conditionalFormatting>
  <conditionalFormatting sqref="T21:U21">
    <cfRule type="cellIs" dxfId="2253" priority="275" stopIfTrue="1" operator="equal">
      <formula>"в"</formula>
    </cfRule>
    <cfRule type="cellIs" dxfId="2252" priority="276" stopIfTrue="1" operator="equal">
      <formula>"от"</formula>
    </cfRule>
  </conditionalFormatting>
  <conditionalFormatting sqref="H12:K12">
    <cfRule type="cellIs" dxfId="2251" priority="301" stopIfTrue="1" operator="equal">
      <formula>"в"</formula>
    </cfRule>
    <cfRule type="cellIs" dxfId="2250" priority="302" stopIfTrue="1" operator="equal">
      <formula>"от"</formula>
    </cfRule>
  </conditionalFormatting>
  <conditionalFormatting sqref="H14">
    <cfRule type="cellIs" dxfId="2249" priority="299" stopIfTrue="1" operator="equal">
      <formula>"в"</formula>
    </cfRule>
    <cfRule type="cellIs" dxfId="2248" priority="300" stopIfTrue="1" operator="equal">
      <formula>"от"</formula>
    </cfRule>
  </conditionalFormatting>
  <conditionalFormatting sqref="R14">
    <cfRule type="cellIs" dxfId="2247" priority="295" stopIfTrue="1" operator="equal">
      <formula>"в"</formula>
    </cfRule>
    <cfRule type="cellIs" dxfId="2246" priority="296" stopIfTrue="1" operator="equal">
      <formula>"от"</formula>
    </cfRule>
  </conditionalFormatting>
  <conditionalFormatting sqref="E21:F21">
    <cfRule type="cellIs" dxfId="2245" priority="293" stopIfTrue="1" operator="equal">
      <formula>"в"</formula>
    </cfRule>
    <cfRule type="cellIs" dxfId="2244" priority="294" stopIfTrue="1" operator="equal">
      <formula>"от"</formula>
    </cfRule>
  </conditionalFormatting>
  <conditionalFormatting sqref="I21:J21">
    <cfRule type="cellIs" dxfId="2243" priority="291" stopIfTrue="1" operator="equal">
      <formula>"в"</formula>
    </cfRule>
    <cfRule type="cellIs" dxfId="2242" priority="292" stopIfTrue="1" operator="equal">
      <formula>"от"</formula>
    </cfRule>
  </conditionalFormatting>
  <conditionalFormatting sqref="M21:N21">
    <cfRule type="cellIs" dxfId="2241" priority="289" stopIfTrue="1" operator="equal">
      <formula>"в"</formula>
    </cfRule>
    <cfRule type="cellIs" dxfId="2240" priority="290" stopIfTrue="1" operator="equal">
      <formula>"от"</formula>
    </cfRule>
  </conditionalFormatting>
  <conditionalFormatting sqref="Q21:R21">
    <cfRule type="cellIs" dxfId="2239" priority="287" stopIfTrue="1" operator="equal">
      <formula>"в"</formula>
    </cfRule>
    <cfRule type="cellIs" dxfId="2238" priority="288" stopIfTrue="1" operator="equal">
      <formula>"от"</formula>
    </cfRule>
  </conditionalFormatting>
  <conditionalFormatting sqref="AG21:AH21">
    <cfRule type="cellIs" dxfId="2237" priority="279" stopIfTrue="1" operator="equal">
      <formula>"в"</formula>
    </cfRule>
    <cfRule type="cellIs" dxfId="2236" priority="280" stopIfTrue="1" operator="equal">
      <formula>"от"</formula>
    </cfRule>
  </conditionalFormatting>
  <conditionalFormatting sqref="S21 V21:Z21 AC21:AF21">
    <cfRule type="cellIs" dxfId="2235" priority="277" stopIfTrue="1" operator="equal">
      <formula>"в"</formula>
    </cfRule>
    <cfRule type="cellIs" dxfId="2234" priority="278" stopIfTrue="1" operator="equal">
      <formula>"от"</formula>
    </cfRule>
  </conditionalFormatting>
  <conditionalFormatting sqref="AA21:AB21">
    <cfRule type="cellIs" dxfId="2233" priority="273" stopIfTrue="1" operator="equal">
      <formula>"в"</formula>
    </cfRule>
    <cfRule type="cellIs" dxfId="2232" priority="274" stopIfTrue="1" operator="equal">
      <formula>"от"</formula>
    </cfRule>
  </conditionalFormatting>
  <conditionalFormatting sqref="N13:O13 O14">
    <cfRule type="cellIs" dxfId="2231" priority="269" stopIfTrue="1" operator="equal">
      <formula>"в"</formula>
    </cfRule>
    <cfRule type="cellIs" dxfId="2230" priority="270" stopIfTrue="1" operator="equal">
      <formula>"от"</formula>
    </cfRule>
  </conditionalFormatting>
  <conditionalFormatting sqref="V13">
    <cfRule type="cellIs" dxfId="2229" priority="267" stopIfTrue="1" operator="equal">
      <formula>"в"</formula>
    </cfRule>
    <cfRule type="cellIs" dxfId="2228" priority="268" stopIfTrue="1" operator="equal">
      <formula>"от"</formula>
    </cfRule>
  </conditionalFormatting>
  <conditionalFormatting sqref="AB13:AC13 AC14">
    <cfRule type="cellIs" dxfId="2227" priority="265" stopIfTrue="1" operator="equal">
      <formula>"в"</formula>
    </cfRule>
    <cfRule type="cellIs" dxfId="2226" priority="266" stopIfTrue="1" operator="equal">
      <formula>"от"</formula>
    </cfRule>
  </conditionalFormatting>
  <conditionalFormatting sqref="H13:I13">
    <cfRule type="cellIs" dxfId="2225" priority="261" stopIfTrue="1" operator="equal">
      <formula>"в"</formula>
    </cfRule>
    <cfRule type="cellIs" dxfId="2224" priority="262" stopIfTrue="1" operator="equal">
      <formula>"от"</formula>
    </cfRule>
  </conditionalFormatting>
  <conditionalFormatting sqref="K13:M13">
    <cfRule type="cellIs" dxfId="2223" priority="259" stopIfTrue="1" operator="equal">
      <formula>"в"</formula>
    </cfRule>
    <cfRule type="cellIs" dxfId="2222" priority="260" stopIfTrue="1" operator="equal">
      <formula>"от"</formula>
    </cfRule>
  </conditionalFormatting>
  <conditionalFormatting sqref="Q13:S13 U13">
    <cfRule type="cellIs" dxfId="2221" priority="257" stopIfTrue="1" operator="equal">
      <formula>"в"</formula>
    </cfRule>
    <cfRule type="cellIs" dxfId="2220" priority="258" stopIfTrue="1" operator="equal">
      <formula>"от"</formula>
    </cfRule>
  </conditionalFormatting>
  <conditionalFormatting sqref="W13:AA13">
    <cfRule type="cellIs" dxfId="2219" priority="255" stopIfTrue="1" operator="equal">
      <formula>"в"</formula>
    </cfRule>
    <cfRule type="cellIs" dxfId="2218" priority="256" stopIfTrue="1" operator="equal">
      <formula>"от"</formula>
    </cfRule>
  </conditionalFormatting>
  <conditionalFormatting sqref="AE13:AF13">
    <cfRule type="cellIs" dxfId="2217" priority="253" stopIfTrue="1" operator="equal">
      <formula>"в"</formula>
    </cfRule>
    <cfRule type="cellIs" dxfId="2216" priority="254" stopIfTrue="1" operator="equal">
      <formula>"от"</formula>
    </cfRule>
  </conditionalFormatting>
  <conditionalFormatting sqref="Z19">
    <cfRule type="cellIs" dxfId="2215" priority="229" stopIfTrue="1" operator="equal">
      <formula>"в"</formula>
    </cfRule>
    <cfRule type="cellIs" dxfId="2214" priority="230" stopIfTrue="1" operator="equal">
      <formula>"от"</formula>
    </cfRule>
  </conditionalFormatting>
  <conditionalFormatting sqref="N19:O19">
    <cfRule type="cellIs" dxfId="2213" priority="249" stopIfTrue="1" operator="equal">
      <formula>"в"</formula>
    </cfRule>
    <cfRule type="cellIs" dxfId="2212" priority="250" stopIfTrue="1" operator="equal">
      <formula>"от"</formula>
    </cfRule>
  </conditionalFormatting>
  <conditionalFormatting sqref="U19:V19">
    <cfRule type="cellIs" dxfId="2211" priority="247" stopIfTrue="1" operator="equal">
      <formula>"в"</formula>
    </cfRule>
    <cfRule type="cellIs" dxfId="2210" priority="248" stopIfTrue="1" operator="equal">
      <formula>"от"</formula>
    </cfRule>
  </conditionalFormatting>
  <conditionalFormatting sqref="X19">
    <cfRule type="cellIs" dxfId="2209" priority="231" stopIfTrue="1" operator="equal">
      <formula>"в"</formula>
    </cfRule>
    <cfRule type="cellIs" dxfId="2208" priority="232" stopIfTrue="1" operator="equal">
      <formula>"от"</formula>
    </cfRule>
  </conditionalFormatting>
  <conditionalFormatting sqref="AB19">
    <cfRule type="cellIs" dxfId="2207" priority="227" stopIfTrue="1" operator="equal">
      <formula>"в"</formula>
    </cfRule>
    <cfRule type="cellIs" dxfId="2206" priority="228" stopIfTrue="1" operator="equal">
      <formula>"от"</formula>
    </cfRule>
  </conditionalFormatting>
  <conditionalFormatting sqref="AE19">
    <cfRule type="cellIs" dxfId="2205" priority="225" stopIfTrue="1" operator="equal">
      <formula>"в"</formula>
    </cfRule>
    <cfRule type="cellIs" dxfId="2204" priority="226" stopIfTrue="1" operator="equal">
      <formula>"от"</formula>
    </cfRule>
  </conditionalFormatting>
  <conditionalFormatting sqref="AC19:AD19">
    <cfRule type="cellIs" dxfId="2203" priority="223" stopIfTrue="1" operator="equal">
      <formula>"в"</formula>
    </cfRule>
    <cfRule type="cellIs" dxfId="2202" priority="224" stopIfTrue="1" operator="equal">
      <formula>"от"</formula>
    </cfRule>
  </conditionalFormatting>
  <conditionalFormatting sqref="AF19">
    <cfRule type="cellIs" dxfId="2201" priority="221" stopIfTrue="1" operator="equal">
      <formula>"в"</formula>
    </cfRule>
    <cfRule type="cellIs" dxfId="2200" priority="222" stopIfTrue="1" operator="equal">
      <formula>"от"</formula>
    </cfRule>
  </conditionalFormatting>
  <conditionalFormatting sqref="AG19:AH19">
    <cfRule type="cellIs" dxfId="2199" priority="219" stopIfTrue="1" operator="equal">
      <formula>"в"</formula>
    </cfRule>
    <cfRule type="cellIs" dxfId="2198" priority="220" stopIfTrue="1" operator="equal">
      <formula>"от"</formula>
    </cfRule>
  </conditionalFormatting>
  <conditionalFormatting sqref="G21:H21">
    <cfRule type="cellIs" dxfId="2197" priority="217" stopIfTrue="1" operator="equal">
      <formula>"в"</formula>
    </cfRule>
    <cfRule type="cellIs" dxfId="2196" priority="218" stopIfTrue="1" operator="equal">
      <formula>"от"</formula>
    </cfRule>
  </conditionalFormatting>
  <conditionalFormatting sqref="K21:L21">
    <cfRule type="cellIs" dxfId="2195" priority="215" stopIfTrue="1" operator="equal">
      <formula>"в"</formula>
    </cfRule>
    <cfRule type="cellIs" dxfId="2194" priority="216" stopIfTrue="1" operator="equal">
      <formula>"от"</formula>
    </cfRule>
  </conditionalFormatting>
  <conditionalFormatting sqref="O21:P21">
    <cfRule type="cellIs" dxfId="2193" priority="213" stopIfTrue="1" operator="equal">
      <formula>"в"</formula>
    </cfRule>
    <cfRule type="cellIs" dxfId="2192" priority="214" stopIfTrue="1" operator="equal">
      <formula>"от"</formula>
    </cfRule>
  </conditionalFormatting>
  <conditionalFormatting sqref="I14">
    <cfRule type="cellIs" dxfId="2191" priority="211" stopIfTrue="1" operator="equal">
      <formula>"в"</formula>
    </cfRule>
    <cfRule type="cellIs" dxfId="2190" priority="212" stopIfTrue="1" operator="equal">
      <formula>"от"</formula>
    </cfRule>
  </conditionalFormatting>
  <conditionalFormatting sqref="J14">
    <cfRule type="cellIs" dxfId="2189" priority="209" stopIfTrue="1" operator="equal">
      <formula>"в"</formula>
    </cfRule>
    <cfRule type="cellIs" dxfId="2188" priority="210" stopIfTrue="1" operator="equal">
      <formula>"от"</formula>
    </cfRule>
  </conditionalFormatting>
  <conditionalFormatting sqref="K14:L14">
    <cfRule type="cellIs" dxfId="2187" priority="207" stopIfTrue="1" operator="equal">
      <formula>"в"</formula>
    </cfRule>
    <cfRule type="cellIs" dxfId="2186" priority="208" stopIfTrue="1" operator="equal">
      <formula>"от"</formula>
    </cfRule>
  </conditionalFormatting>
  <conditionalFormatting sqref="N12:Q12">
    <cfRule type="cellIs" dxfId="2185" priority="205" stopIfTrue="1" operator="equal">
      <formula>"в"</formula>
    </cfRule>
    <cfRule type="cellIs" dxfId="2184" priority="206" stopIfTrue="1" operator="equal">
      <formula>"от"</formula>
    </cfRule>
  </conditionalFormatting>
  <conditionalFormatting sqref="V12:Y12">
    <cfRule type="cellIs" dxfId="2183" priority="203" stopIfTrue="1" operator="equal">
      <formula>"в"</formula>
    </cfRule>
    <cfRule type="cellIs" dxfId="2182" priority="204" stopIfTrue="1" operator="equal">
      <formula>"от"</formula>
    </cfRule>
  </conditionalFormatting>
  <conditionalFormatting sqref="AB12:AE12">
    <cfRule type="cellIs" dxfId="2181" priority="201" stopIfTrue="1" operator="equal">
      <formula>"в"</formula>
    </cfRule>
    <cfRule type="cellIs" dxfId="2180" priority="202" stopIfTrue="1" operator="equal">
      <formula>"от"</formula>
    </cfRule>
  </conditionalFormatting>
  <conditionalFormatting sqref="J17">
    <cfRule type="cellIs" dxfId="2179" priority="199" stopIfTrue="1" operator="equal">
      <formula>"в"</formula>
    </cfRule>
    <cfRule type="cellIs" dxfId="2178" priority="200" stopIfTrue="1" operator="equal">
      <formula>"от"</formula>
    </cfRule>
  </conditionalFormatting>
  <conditionalFormatting sqref="L17">
    <cfRule type="cellIs" dxfId="2177" priority="197" stopIfTrue="1" operator="equal">
      <formula>"в"</formula>
    </cfRule>
    <cfRule type="cellIs" dxfId="2176" priority="198" stopIfTrue="1" operator="equal">
      <formula>"от"</formula>
    </cfRule>
  </conditionalFormatting>
  <conditionalFormatting sqref="M14">
    <cfRule type="cellIs" dxfId="2175" priority="195" stopIfTrue="1" operator="equal">
      <formula>"в"</formula>
    </cfRule>
    <cfRule type="cellIs" dxfId="2174" priority="196" stopIfTrue="1" operator="equal">
      <formula>"от"</formula>
    </cfRule>
  </conditionalFormatting>
  <conditionalFormatting sqref="N17">
    <cfRule type="cellIs" dxfId="2173" priority="191" stopIfTrue="1" operator="equal">
      <formula>"в"</formula>
    </cfRule>
    <cfRule type="cellIs" dxfId="2172" priority="192" stopIfTrue="1" operator="equal">
      <formula>"от"</formula>
    </cfRule>
  </conditionalFormatting>
  <conditionalFormatting sqref="N14">
    <cfRule type="cellIs" dxfId="2171" priority="189" stopIfTrue="1" operator="equal">
      <formula>"в"</formula>
    </cfRule>
    <cfRule type="cellIs" dxfId="2170" priority="190" stopIfTrue="1" operator="equal">
      <formula>"от"</formula>
    </cfRule>
  </conditionalFormatting>
  <conditionalFormatting sqref="P17:Q17">
    <cfRule type="cellIs" dxfId="2169" priority="187" stopIfTrue="1" operator="equal">
      <formula>"в"</formula>
    </cfRule>
    <cfRule type="cellIs" dxfId="2168" priority="188" stopIfTrue="1" operator="equal">
      <formula>"от"</formula>
    </cfRule>
  </conditionalFormatting>
  <conditionalFormatting sqref="P14">
    <cfRule type="cellIs" dxfId="2167" priority="185" stopIfTrue="1" operator="equal">
      <formula>"в"</formula>
    </cfRule>
    <cfRule type="cellIs" dxfId="2166" priority="186" stopIfTrue="1" operator="equal">
      <formula>"от"</formula>
    </cfRule>
  </conditionalFormatting>
  <conditionalFormatting sqref="Q14">
    <cfRule type="cellIs" dxfId="2165" priority="183" stopIfTrue="1" operator="equal">
      <formula>"в"</formula>
    </cfRule>
    <cfRule type="cellIs" dxfId="2164" priority="184" stopIfTrue="1" operator="equal">
      <formula>"от"</formula>
    </cfRule>
  </conditionalFormatting>
  <conditionalFormatting sqref="R17">
    <cfRule type="cellIs" dxfId="2163" priority="181" stopIfTrue="1" operator="equal">
      <formula>"в"</formula>
    </cfRule>
    <cfRule type="cellIs" dxfId="2162" priority="182" stopIfTrue="1" operator="equal">
      <formula>"от"</formula>
    </cfRule>
  </conditionalFormatting>
  <conditionalFormatting sqref="U14">
    <cfRule type="cellIs" dxfId="2161" priority="177" stopIfTrue="1" operator="equal">
      <formula>"в"</formula>
    </cfRule>
    <cfRule type="cellIs" dxfId="2160" priority="178" stopIfTrue="1" operator="equal">
      <formula>"от"</formula>
    </cfRule>
  </conditionalFormatting>
  <conditionalFormatting sqref="V14">
    <cfRule type="cellIs" dxfId="2159" priority="173" stopIfTrue="1" operator="equal">
      <formula>"в"</formula>
    </cfRule>
    <cfRule type="cellIs" dxfId="2158" priority="174" stopIfTrue="1" operator="equal">
      <formula>"от"</formula>
    </cfRule>
  </conditionalFormatting>
  <conditionalFormatting sqref="V17">
    <cfRule type="cellIs" dxfId="2157" priority="171" stopIfTrue="1" operator="equal">
      <formula>"в"</formula>
    </cfRule>
    <cfRule type="cellIs" dxfId="2156" priority="172" stopIfTrue="1" operator="equal">
      <formula>"от"</formula>
    </cfRule>
  </conditionalFormatting>
  <conditionalFormatting sqref="W17">
    <cfRule type="cellIs" dxfId="2155" priority="169" stopIfTrue="1" operator="equal">
      <formula>"в"</formula>
    </cfRule>
    <cfRule type="cellIs" dxfId="2154" priority="170" stopIfTrue="1" operator="equal">
      <formula>"от"</formula>
    </cfRule>
  </conditionalFormatting>
  <conditionalFormatting sqref="X14:Y14">
    <cfRule type="cellIs" dxfId="2153" priority="167" stopIfTrue="1" operator="equal">
      <formula>"в"</formula>
    </cfRule>
    <cfRule type="cellIs" dxfId="2152" priority="168" stopIfTrue="1" operator="equal">
      <formula>"от"</formula>
    </cfRule>
  </conditionalFormatting>
  <conditionalFormatting sqref="Y17">
    <cfRule type="cellIs" dxfId="2151" priority="163" stopIfTrue="1" operator="equal">
      <formula>"в"</formula>
    </cfRule>
    <cfRule type="cellIs" dxfId="2150" priority="164" stopIfTrue="1" operator="equal">
      <formula>"от"</formula>
    </cfRule>
  </conditionalFormatting>
  <conditionalFormatting sqref="Z17:Z18">
    <cfRule type="cellIs" dxfId="2149" priority="161" stopIfTrue="1" operator="equal">
      <formula>"в"</formula>
    </cfRule>
    <cfRule type="cellIs" dxfId="2148" priority="162" stopIfTrue="1" operator="equal">
      <formula>"от"</formula>
    </cfRule>
  </conditionalFormatting>
  <conditionalFormatting sqref="Z14">
    <cfRule type="cellIs" dxfId="2147" priority="159" stopIfTrue="1" operator="equal">
      <formula>"в"</formula>
    </cfRule>
    <cfRule type="cellIs" dxfId="2146" priority="160" stopIfTrue="1" operator="equal">
      <formula>"от"</formula>
    </cfRule>
  </conditionalFormatting>
  <conditionalFormatting sqref="AA14">
    <cfRule type="cellIs" dxfId="2145" priority="157" stopIfTrue="1" operator="equal">
      <formula>"в"</formula>
    </cfRule>
    <cfRule type="cellIs" dxfId="2144" priority="158" stopIfTrue="1" operator="equal">
      <formula>"от"</formula>
    </cfRule>
  </conditionalFormatting>
  <conditionalFormatting sqref="AB14">
    <cfRule type="cellIs" dxfId="2143" priority="155" stopIfTrue="1" operator="equal">
      <formula>"в"</formula>
    </cfRule>
    <cfRule type="cellIs" dxfId="2142" priority="156" stopIfTrue="1" operator="equal">
      <formula>"от"</formula>
    </cfRule>
  </conditionalFormatting>
  <conditionalFormatting sqref="AC18">
    <cfRule type="cellIs" dxfId="2141" priority="151" stopIfTrue="1" operator="equal">
      <formula>"в"</formula>
    </cfRule>
    <cfRule type="cellIs" dxfId="2140" priority="152" stopIfTrue="1" operator="equal">
      <formula>"от"</formula>
    </cfRule>
  </conditionalFormatting>
  <conditionalFormatting sqref="AD17">
    <cfRule type="cellIs" dxfId="2139" priority="147" stopIfTrue="1" operator="equal">
      <formula>"в"</formula>
    </cfRule>
    <cfRule type="cellIs" dxfId="2138" priority="148" stopIfTrue="1" operator="equal">
      <formula>"от"</formula>
    </cfRule>
  </conditionalFormatting>
  <conditionalFormatting sqref="AE17">
    <cfRule type="cellIs" dxfId="2137" priority="145" stopIfTrue="1" operator="equal">
      <formula>"в"</formula>
    </cfRule>
    <cfRule type="cellIs" dxfId="2136" priority="146" stopIfTrue="1" operator="equal">
      <formula>"от"</formula>
    </cfRule>
  </conditionalFormatting>
  <conditionalFormatting sqref="AF17">
    <cfRule type="cellIs" dxfId="2135" priority="143" stopIfTrue="1" operator="equal">
      <formula>"в"</formula>
    </cfRule>
    <cfRule type="cellIs" dxfId="2134" priority="144" stopIfTrue="1" operator="equal">
      <formula>"от"</formula>
    </cfRule>
  </conditionalFormatting>
  <conditionalFormatting sqref="AG17">
    <cfRule type="cellIs" dxfId="2133" priority="141" stopIfTrue="1" operator="equal">
      <formula>"в"</formula>
    </cfRule>
    <cfRule type="cellIs" dxfId="2132" priority="142" stopIfTrue="1" operator="equal">
      <formula>"от"</formula>
    </cfRule>
  </conditionalFormatting>
  <conditionalFormatting sqref="AF14:AG14">
    <cfRule type="cellIs" dxfId="2131" priority="139" stopIfTrue="1" operator="equal">
      <formula>"в"</formula>
    </cfRule>
    <cfRule type="cellIs" dxfId="2130" priority="140" stopIfTrue="1" operator="equal">
      <formula>"от"</formula>
    </cfRule>
  </conditionalFormatting>
  <conditionalFormatting sqref="X17">
    <cfRule type="cellIs" dxfId="2129" priority="131" stopIfTrue="1" operator="equal">
      <formula>"в"</formula>
    </cfRule>
    <cfRule type="cellIs" dxfId="2128" priority="132" stopIfTrue="1" operator="equal">
      <formula>"от"</formula>
    </cfRule>
  </conditionalFormatting>
  <conditionalFormatting sqref="F13">
    <cfRule type="cellIs" dxfId="2127" priority="129" stopIfTrue="1" operator="equal">
      <formula>"в"</formula>
    </cfRule>
    <cfRule type="cellIs" dxfId="2126" priority="130" stopIfTrue="1" operator="equal">
      <formula>"от"</formula>
    </cfRule>
  </conditionalFormatting>
  <conditionalFormatting sqref="G13">
    <cfRule type="cellIs" dxfId="2125" priority="125" stopIfTrue="1" operator="equal">
      <formula>"в"</formula>
    </cfRule>
    <cfRule type="cellIs" dxfId="2124" priority="126" stopIfTrue="1" operator="equal">
      <formula>"от"</formula>
    </cfRule>
  </conditionalFormatting>
  <conditionalFormatting sqref="E11:F11">
    <cfRule type="cellIs" dxfId="2123" priority="123" stopIfTrue="1" operator="equal">
      <formula>"в"</formula>
    </cfRule>
    <cfRule type="cellIs" dxfId="2122" priority="124" stopIfTrue="1" operator="equal">
      <formula>"от"</formula>
    </cfRule>
  </conditionalFormatting>
  <conditionalFormatting sqref="K11:L11">
    <cfRule type="cellIs" dxfId="2121" priority="121" stopIfTrue="1" operator="equal">
      <formula>"в"</formula>
    </cfRule>
    <cfRule type="cellIs" dxfId="2120" priority="122" stopIfTrue="1" operator="equal">
      <formula>"от"</formula>
    </cfRule>
  </conditionalFormatting>
  <conditionalFormatting sqref="U11:V11">
    <cfRule type="cellIs" dxfId="2119" priority="119" stopIfTrue="1" operator="equal">
      <formula>"в"</formula>
    </cfRule>
    <cfRule type="cellIs" dxfId="2118" priority="120" stopIfTrue="1" operator="equal">
      <formula>"от"</formula>
    </cfRule>
  </conditionalFormatting>
  <conditionalFormatting sqref="AB11">
    <cfRule type="cellIs" dxfId="2117" priority="117" stopIfTrue="1" operator="equal">
      <formula>"в"</formula>
    </cfRule>
    <cfRule type="cellIs" dxfId="2116" priority="118" stopIfTrue="1" operator="equal">
      <formula>"от"</formula>
    </cfRule>
  </conditionalFormatting>
  <conditionalFormatting sqref="AH11">
    <cfRule type="cellIs" dxfId="2115" priority="115" stopIfTrue="1" operator="equal">
      <formula>"в"</formula>
    </cfRule>
    <cfRule type="cellIs" dxfId="2114" priority="116" stopIfTrue="1" operator="equal">
      <formula>"от"</formula>
    </cfRule>
  </conditionalFormatting>
  <conditionalFormatting sqref="Q11">
    <cfRule type="cellIs" dxfId="2113" priority="113" stopIfTrue="1" operator="equal">
      <formula>"в"</formula>
    </cfRule>
    <cfRule type="cellIs" dxfId="2112" priority="114" stopIfTrue="1" operator="equal">
      <formula>"от"</formula>
    </cfRule>
  </conditionalFormatting>
  <conditionalFormatting sqref="G11:J11">
    <cfRule type="cellIs" dxfId="2111" priority="109" stopIfTrue="1" operator="equal">
      <formula>"в"</formula>
    </cfRule>
    <cfRule type="cellIs" dxfId="2110" priority="110" stopIfTrue="1" operator="equal">
      <formula>"от"</formula>
    </cfRule>
  </conditionalFormatting>
  <conditionalFormatting sqref="M11:P11">
    <cfRule type="cellIs" dxfId="2109" priority="107" stopIfTrue="1" operator="equal">
      <formula>"в"</formula>
    </cfRule>
    <cfRule type="cellIs" dxfId="2108" priority="108" stopIfTrue="1" operator="equal">
      <formula>"от"</formula>
    </cfRule>
  </conditionalFormatting>
  <conditionalFormatting sqref="W11:Z11">
    <cfRule type="cellIs" dxfId="2107" priority="105" stopIfTrue="1" operator="equal">
      <formula>"в"</formula>
    </cfRule>
    <cfRule type="cellIs" dxfId="2106" priority="106" stopIfTrue="1" operator="equal">
      <formula>"от"</formula>
    </cfRule>
  </conditionalFormatting>
  <conditionalFormatting sqref="AD11:AG11">
    <cfRule type="cellIs" dxfId="2105" priority="103" stopIfTrue="1" operator="equal">
      <formula>"в"</formula>
    </cfRule>
    <cfRule type="cellIs" dxfId="2104" priority="104" stopIfTrue="1" operator="equal">
      <formula>"от"</formula>
    </cfRule>
  </conditionalFormatting>
  <conditionalFormatting sqref="R11:T11">
    <cfRule type="cellIs" dxfId="2103" priority="101" stopIfTrue="1" operator="equal">
      <formula>"в"</formula>
    </cfRule>
    <cfRule type="cellIs" dxfId="2102" priority="102" stopIfTrue="1" operator="equal">
      <formula>"от"</formula>
    </cfRule>
  </conditionalFormatting>
  <conditionalFormatting sqref="E13">
    <cfRule type="cellIs" dxfId="2101" priority="99" stopIfTrue="1" operator="equal">
      <formula>"в"</formula>
    </cfRule>
    <cfRule type="cellIs" dxfId="2100" priority="100" stopIfTrue="1" operator="equal">
      <formula>"от"</formula>
    </cfRule>
  </conditionalFormatting>
  <conditionalFormatting sqref="G14">
    <cfRule type="cellIs" dxfId="2099" priority="97" stopIfTrue="1" operator="equal">
      <formula>"в"</formula>
    </cfRule>
    <cfRule type="cellIs" dxfId="2098" priority="98" stopIfTrue="1" operator="equal">
      <formula>"от"</formula>
    </cfRule>
  </conditionalFormatting>
  <conditionalFormatting sqref="F14">
    <cfRule type="cellIs" dxfId="2097" priority="95" stopIfTrue="1" operator="equal">
      <formula>"в"</formula>
    </cfRule>
    <cfRule type="cellIs" dxfId="2096" priority="96" stopIfTrue="1" operator="equal">
      <formula>"от"</formula>
    </cfRule>
  </conditionalFormatting>
  <conditionalFormatting sqref="J13">
    <cfRule type="cellIs" dxfId="2095" priority="89" stopIfTrue="1" operator="equal">
      <formula>"в"</formula>
    </cfRule>
    <cfRule type="cellIs" dxfId="2094" priority="90" stopIfTrue="1" operator="equal">
      <formula>"от"</formula>
    </cfRule>
  </conditionalFormatting>
  <conditionalFormatting sqref="M17">
    <cfRule type="cellIs" dxfId="2093" priority="87" stopIfTrue="1" operator="equal">
      <formula>"в"</formula>
    </cfRule>
    <cfRule type="cellIs" dxfId="2092" priority="88" stopIfTrue="1" operator="equal">
      <formula>"от"</formula>
    </cfRule>
  </conditionalFormatting>
  <conditionalFormatting sqref="L16">
    <cfRule type="cellIs" dxfId="2091" priority="85" stopIfTrue="1" operator="equal">
      <formula>"в"</formula>
    </cfRule>
    <cfRule type="cellIs" dxfId="2090" priority="86" stopIfTrue="1" operator="equal">
      <formula>"от"</formula>
    </cfRule>
  </conditionalFormatting>
  <conditionalFormatting sqref="AH13">
    <cfRule type="cellIs" dxfId="2089" priority="83" stopIfTrue="1" operator="equal">
      <formula>"в"</formula>
    </cfRule>
    <cfRule type="cellIs" dxfId="2088" priority="84" stopIfTrue="1" operator="equal">
      <formula>"от"</formula>
    </cfRule>
  </conditionalFormatting>
  <conditionalFormatting sqref="P13">
    <cfRule type="cellIs" dxfId="2087" priority="81" stopIfTrue="1" operator="equal">
      <formula>"в"</formula>
    </cfRule>
    <cfRule type="cellIs" dxfId="2086" priority="82" stopIfTrue="1" operator="equal">
      <formula>"от"</formula>
    </cfRule>
  </conditionalFormatting>
  <conditionalFormatting sqref="S20">
    <cfRule type="cellIs" dxfId="2085" priority="79" stopIfTrue="1" operator="equal">
      <formula>"в"</formula>
    </cfRule>
    <cfRule type="cellIs" dxfId="2084" priority="80" stopIfTrue="1" operator="equal">
      <formula>"от"</formula>
    </cfRule>
  </conditionalFormatting>
  <conditionalFormatting sqref="U16:V16 W15">
    <cfRule type="cellIs" dxfId="2083" priority="77" stopIfTrue="1" operator="equal">
      <formula>"в"</formula>
    </cfRule>
    <cfRule type="cellIs" dxfId="2082" priority="78" stopIfTrue="1" operator="equal">
      <formula>"от"</formula>
    </cfRule>
  </conditionalFormatting>
  <conditionalFormatting sqref="S17">
    <cfRule type="cellIs" dxfId="2081" priority="75" stopIfTrue="1" operator="equal">
      <formula>"в"</formula>
    </cfRule>
    <cfRule type="cellIs" dxfId="2080" priority="76" stopIfTrue="1" operator="equal">
      <formula>"от"</formula>
    </cfRule>
  </conditionalFormatting>
  <conditionalFormatting sqref="AH14">
    <cfRule type="cellIs" dxfId="2079" priority="71" stopIfTrue="1" operator="equal">
      <formula>"в"</formula>
    </cfRule>
    <cfRule type="cellIs" dxfId="2078" priority="72" stopIfTrue="1" operator="equal">
      <formula>"от"</formula>
    </cfRule>
  </conditionalFormatting>
  <conditionalFormatting sqref="AF12">
    <cfRule type="cellIs" dxfId="2077" priority="69" stopIfTrue="1" operator="equal">
      <formula>"в"</formula>
    </cfRule>
    <cfRule type="cellIs" dxfId="2076" priority="70" stopIfTrue="1" operator="equal">
      <formula>"от"</formula>
    </cfRule>
  </conditionalFormatting>
  <conditionalFormatting sqref="R12">
    <cfRule type="cellIs" dxfId="2075" priority="67" stopIfTrue="1" operator="equal">
      <formula>"в"</formula>
    </cfRule>
    <cfRule type="cellIs" dxfId="2074" priority="68" stopIfTrue="1" operator="equal">
      <formula>"от"</formula>
    </cfRule>
  </conditionalFormatting>
  <conditionalFormatting sqref="S12">
    <cfRule type="cellIs" dxfId="2073" priority="65" stopIfTrue="1" operator="equal">
      <formula>"в"</formula>
    </cfRule>
    <cfRule type="cellIs" dxfId="2072" priority="66" stopIfTrue="1" operator="equal">
      <formula>"от"</formula>
    </cfRule>
  </conditionalFormatting>
  <conditionalFormatting sqref="U12">
    <cfRule type="cellIs" dxfId="2071" priority="63" stopIfTrue="1" operator="equal">
      <formula>"в"</formula>
    </cfRule>
    <cfRule type="cellIs" dxfId="2070" priority="64" stopIfTrue="1" operator="equal">
      <formula>"от"</formula>
    </cfRule>
  </conditionalFormatting>
  <conditionalFormatting sqref="S15">
    <cfRule type="cellIs" dxfId="2069" priority="59" stopIfTrue="1" operator="equal">
      <formula>"в"</formula>
    </cfRule>
    <cfRule type="cellIs" dxfId="2068" priority="60" stopIfTrue="1" operator="equal">
      <formula>"от"</formula>
    </cfRule>
  </conditionalFormatting>
  <conditionalFormatting sqref="T15">
    <cfRule type="cellIs" dxfId="2067" priority="57" stopIfTrue="1" operator="equal">
      <formula>"в"</formula>
    </cfRule>
    <cfRule type="cellIs" dxfId="2066" priority="58" stopIfTrue="1" operator="equal">
      <formula>"от"</formula>
    </cfRule>
  </conditionalFormatting>
  <conditionalFormatting sqref="T13">
    <cfRule type="cellIs" dxfId="2065" priority="55" stopIfTrue="1" operator="equal">
      <formula>"в"</formula>
    </cfRule>
    <cfRule type="cellIs" dxfId="2064" priority="56" stopIfTrue="1" operator="equal">
      <formula>"от"</formula>
    </cfRule>
  </conditionalFormatting>
  <conditionalFormatting sqref="AB17">
    <cfRule type="cellIs" dxfId="2063" priority="51" stopIfTrue="1" operator="equal">
      <formula>"в"</formula>
    </cfRule>
    <cfRule type="cellIs" dxfId="2062" priority="52" stopIfTrue="1" operator="equal">
      <formula>"от"</formula>
    </cfRule>
  </conditionalFormatting>
  <conditionalFormatting sqref="AC20">
    <cfRule type="cellIs" dxfId="2061" priority="49" stopIfTrue="1" operator="equal">
      <formula>"в"</formula>
    </cfRule>
    <cfRule type="cellIs" dxfId="2060" priority="50" stopIfTrue="1" operator="equal">
      <formula>"от"</formula>
    </cfRule>
  </conditionalFormatting>
  <conditionalFormatting sqref="AC17">
    <cfRule type="cellIs" dxfId="2059" priority="47" stopIfTrue="1" operator="equal">
      <formula>"в"</formula>
    </cfRule>
    <cfRule type="cellIs" dxfId="2058" priority="48" stopIfTrue="1" operator="equal">
      <formula>"от"</formula>
    </cfRule>
  </conditionalFormatting>
  <conditionalFormatting sqref="AH17">
    <cfRule type="cellIs" dxfId="2057" priority="43" stopIfTrue="1" operator="equal">
      <formula>"в"</formula>
    </cfRule>
    <cfRule type="cellIs" dxfId="2056" priority="44" stopIfTrue="1" operator="equal">
      <formula>"от"</formula>
    </cfRule>
  </conditionalFormatting>
  <conditionalFormatting sqref="AH20">
    <cfRule type="cellIs" dxfId="2055" priority="41" stopIfTrue="1" operator="equal">
      <formula>"в"</formula>
    </cfRule>
    <cfRule type="cellIs" dxfId="2054" priority="42" stopIfTrue="1" operator="equal">
      <formula>"от"</formula>
    </cfRule>
  </conditionalFormatting>
  <conditionalFormatting sqref="AD14">
    <cfRule type="cellIs" dxfId="2053" priority="39" stopIfTrue="1" operator="equal">
      <formula>"в"</formula>
    </cfRule>
    <cfRule type="cellIs" dxfId="2052" priority="40" stopIfTrue="1" operator="equal">
      <formula>"от"</formula>
    </cfRule>
  </conditionalFormatting>
  <conditionalFormatting sqref="Y19">
    <cfRule type="cellIs" dxfId="2051" priority="35" stopIfTrue="1" operator="equal">
      <formula>"в"</formula>
    </cfRule>
    <cfRule type="cellIs" dxfId="2050" priority="36" stopIfTrue="1" operator="equal">
      <formula>"от"</formula>
    </cfRule>
  </conditionalFormatting>
  <conditionalFormatting sqref="Y20">
    <cfRule type="cellIs" dxfId="2049" priority="33" stopIfTrue="1" operator="equal">
      <formula>"в"</formula>
    </cfRule>
    <cfRule type="cellIs" dxfId="2048" priority="34" stopIfTrue="1" operator="equal">
      <formula>"от"</formula>
    </cfRule>
  </conditionalFormatting>
  <conditionalFormatting sqref="V15">
    <cfRule type="cellIs" dxfId="2047" priority="31" stopIfTrue="1" operator="equal">
      <formula>"в"</formula>
    </cfRule>
    <cfRule type="cellIs" dxfId="2046" priority="32" stopIfTrue="1" operator="equal">
      <formula>"от"</formula>
    </cfRule>
  </conditionalFormatting>
  <conditionalFormatting sqref="AA15">
    <cfRule type="cellIs" dxfId="2045" priority="27" stopIfTrue="1" operator="equal">
      <formula>"в"</formula>
    </cfRule>
    <cfRule type="cellIs" dxfId="2044" priority="28" stopIfTrue="1" operator="equal">
      <formula>"от"</formula>
    </cfRule>
  </conditionalFormatting>
  <conditionalFormatting sqref="AD15">
    <cfRule type="cellIs" dxfId="2043" priority="25" stopIfTrue="1" operator="equal">
      <formula>"в"</formula>
    </cfRule>
    <cfRule type="cellIs" dxfId="2042" priority="26" stopIfTrue="1" operator="equal">
      <formula>"от"</formula>
    </cfRule>
  </conditionalFormatting>
  <conditionalFormatting sqref="AK23">
    <cfRule type="cellIs" dxfId="2041" priority="23" stopIfTrue="1" operator="equal">
      <formula>"в"</formula>
    </cfRule>
    <cfRule type="cellIs" dxfId="2040" priority="24" stopIfTrue="1" operator="equal">
      <formula>"от"</formula>
    </cfRule>
  </conditionalFormatting>
  <conditionalFormatting sqref="AD13">
    <cfRule type="cellIs" dxfId="2039" priority="21" stopIfTrue="1" operator="equal">
      <formula>"в"</formula>
    </cfRule>
    <cfRule type="cellIs" dxfId="2038" priority="22" stopIfTrue="1" operator="equal">
      <formula>"от"</formula>
    </cfRule>
  </conditionalFormatting>
  <conditionalFormatting sqref="AA11">
    <cfRule type="cellIs" dxfId="2037" priority="19" stopIfTrue="1" operator="equal">
      <formula>"в"</formula>
    </cfRule>
    <cfRule type="cellIs" dxfId="2036" priority="20" stopIfTrue="1" operator="equal">
      <formula>"от"</formula>
    </cfRule>
  </conditionalFormatting>
  <conditionalFormatting sqref="AC11">
    <cfRule type="cellIs" dxfId="2035" priority="17" stopIfTrue="1" operator="equal">
      <formula>"в"</formula>
    </cfRule>
    <cfRule type="cellIs" dxfId="2034" priority="18" stopIfTrue="1" operator="equal">
      <formula>"от"</formula>
    </cfRule>
  </conditionalFormatting>
  <conditionalFormatting sqref="P16:T16">
    <cfRule type="cellIs" dxfId="2033" priority="15" stopIfTrue="1" operator="equal">
      <formula>"в"</formula>
    </cfRule>
    <cfRule type="cellIs" dxfId="2032" priority="16" stopIfTrue="1" operator="equal">
      <formula>"от"</formula>
    </cfRule>
  </conditionalFormatting>
  <conditionalFormatting sqref="W16:Y16">
    <cfRule type="cellIs" dxfId="2031" priority="13" stopIfTrue="1" operator="equal">
      <formula>"в"</formula>
    </cfRule>
    <cfRule type="cellIs" dxfId="2030" priority="14" stopIfTrue="1" operator="equal">
      <formula>"от"</formula>
    </cfRule>
  </conditionalFormatting>
  <conditionalFormatting sqref="E15">
    <cfRule type="cellIs" dxfId="2029" priority="9" stopIfTrue="1" operator="equal">
      <formula>"в"</formula>
    </cfRule>
    <cfRule type="cellIs" dxfId="2028" priority="10" stopIfTrue="1" operator="equal">
      <formula>"от"</formula>
    </cfRule>
  </conditionalFormatting>
  <conditionalFormatting sqref="AF18">
    <cfRule type="cellIs" dxfId="2027" priority="7" stopIfTrue="1" operator="equal">
      <formula>"в"</formula>
    </cfRule>
    <cfRule type="cellIs" dxfId="2026" priority="8" stopIfTrue="1" operator="equal">
      <formula>"от"</formula>
    </cfRule>
  </conditionalFormatting>
  <conditionalFormatting sqref="AD18">
    <cfRule type="cellIs" dxfId="2025" priority="5" stopIfTrue="1" operator="equal">
      <formula>"в"</formula>
    </cfRule>
    <cfRule type="cellIs" dxfId="2024" priority="6" stopIfTrue="1" operator="equal">
      <formula>"от"</formula>
    </cfRule>
  </conditionalFormatting>
  <conditionalFormatting sqref="AG15">
    <cfRule type="cellIs" dxfId="2023" priority="1" stopIfTrue="1" operator="equal">
      <formula>"в"</formula>
    </cfRule>
    <cfRule type="cellIs" dxfId="2022" priority="2" stopIfTrue="1" operator="equal">
      <formula>"от"</formula>
    </cfRule>
  </conditionalFormatting>
  <printOptions horizontalCentered="1"/>
  <pageMargins left="0" right="0" top="0.57999999999999996" bottom="0" header="0.31496062992125984" footer="0.27559055118110237"/>
  <pageSetup paperSize="9" scale="68" orientation="landscape" r:id="rId4"/>
  <headerFooter alignWithMargins="0"/>
  <legacy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51"/>
  <sheetViews>
    <sheetView showZeros="0" topLeftCell="A5" zoomScaleNormal="100" zoomScaleSheetLayoutView="100" workbookViewId="0">
      <selection activeCell="AH11" sqref="AH11:AH21"/>
    </sheetView>
  </sheetViews>
  <sheetFormatPr defaultRowHeight="12.75"/>
  <cols>
    <col min="1" max="1" width="4.5703125" customWidth="1"/>
    <col min="2" max="2" width="8.140625" style="4" customWidth="1"/>
    <col min="3" max="3" width="5.140625" style="3" customWidth="1"/>
    <col min="4" max="4" width="38.7109375" customWidth="1"/>
    <col min="5" max="35" width="3.7109375" customWidth="1"/>
    <col min="36" max="36" width="4.28515625" customWidth="1"/>
    <col min="37" max="37" width="5.28515625" customWidth="1"/>
    <col min="38" max="38" width="4.140625" bestFit="1" customWidth="1"/>
    <col min="39" max="39" width="12.140625" customWidth="1"/>
    <col min="40" max="40" width="12" customWidth="1"/>
    <col min="41" max="43" width="10.5703125" customWidth="1"/>
    <col min="44" max="44" width="22.140625" customWidth="1"/>
  </cols>
  <sheetData>
    <row r="1" spans="1:40" ht="15.75">
      <c r="A1" s="68"/>
      <c r="B1" s="69"/>
      <c r="C1" s="69"/>
      <c r="D1" s="70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402" t="s">
        <v>44</v>
      </c>
      <c r="AI1" s="402"/>
      <c r="AJ1" s="402"/>
      <c r="AK1" s="402"/>
      <c r="AL1" s="402"/>
      <c r="AM1" s="402"/>
      <c r="AN1" s="115"/>
    </row>
    <row r="2" spans="1:40" ht="31.5" customHeight="1">
      <c r="A2" s="68"/>
      <c r="B2" s="69"/>
      <c r="C2" s="69"/>
      <c r="D2" s="70"/>
      <c r="E2" s="68"/>
      <c r="F2" s="68"/>
      <c r="G2" s="72" t="s">
        <v>43</v>
      </c>
      <c r="H2" s="68"/>
      <c r="I2" s="68"/>
      <c r="J2" s="68"/>
      <c r="K2" s="68"/>
      <c r="L2" s="68"/>
      <c r="M2" s="68"/>
      <c r="N2" s="68"/>
      <c r="O2" s="68"/>
      <c r="P2" s="135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403"/>
      <c r="AI2" s="403"/>
      <c r="AJ2" s="403"/>
      <c r="AK2" s="403"/>
      <c r="AL2" s="403"/>
      <c r="AM2" s="403"/>
      <c r="AN2" s="116"/>
    </row>
    <row r="3" spans="1:40">
      <c r="A3" s="68"/>
      <c r="B3" s="69"/>
      <c r="C3" s="69"/>
      <c r="D3" s="70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404" t="s">
        <v>47</v>
      </c>
      <c r="AI3" s="404"/>
      <c r="AJ3" s="404"/>
      <c r="AK3" s="404"/>
      <c r="AL3" s="404"/>
      <c r="AM3" s="404"/>
      <c r="AN3" s="117"/>
    </row>
    <row r="4" spans="1:40" ht="29.25" customHeight="1">
      <c r="A4" s="68"/>
      <c r="B4" s="69"/>
      <c r="C4" s="69"/>
      <c r="D4" s="411" t="s">
        <v>49</v>
      </c>
      <c r="E4" s="431" t="s">
        <v>111</v>
      </c>
      <c r="F4" s="431"/>
      <c r="G4" s="431"/>
      <c r="H4" s="431"/>
      <c r="I4" s="431"/>
      <c r="J4" s="431"/>
      <c r="K4" s="431"/>
      <c r="L4" s="431"/>
      <c r="M4" s="431"/>
      <c r="N4" s="431"/>
      <c r="O4" s="431"/>
      <c r="P4" s="431"/>
      <c r="Q4" s="431"/>
      <c r="R4" s="431"/>
      <c r="S4" s="431"/>
      <c r="T4" s="431"/>
      <c r="U4" s="431"/>
      <c r="V4" s="431"/>
      <c r="W4" s="431"/>
      <c r="X4" s="431"/>
      <c r="Y4" s="431"/>
      <c r="Z4" s="431"/>
      <c r="AA4" s="431"/>
      <c r="AB4" s="431"/>
      <c r="AC4" s="68"/>
      <c r="AD4" s="68"/>
      <c r="AE4" s="68"/>
      <c r="AF4" s="68"/>
      <c r="AG4" s="68"/>
      <c r="AH4" s="405"/>
      <c r="AI4" s="405"/>
      <c r="AJ4" s="405"/>
      <c r="AK4" s="405"/>
      <c r="AL4" s="405"/>
      <c r="AM4" s="405"/>
      <c r="AN4" s="95"/>
    </row>
    <row r="5" spans="1:40" ht="12.75" customHeight="1">
      <c r="A5" s="68"/>
      <c r="B5" s="69"/>
      <c r="C5" s="69"/>
      <c r="D5" s="411"/>
      <c r="E5" s="431"/>
      <c r="F5" s="431"/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1"/>
      <c r="R5" s="431"/>
      <c r="S5" s="431"/>
      <c r="T5" s="431"/>
      <c r="U5" s="431"/>
      <c r="V5" s="431"/>
      <c r="W5" s="431"/>
      <c r="X5" s="431"/>
      <c r="Y5" s="431"/>
      <c r="Z5" s="431"/>
      <c r="AA5" s="431"/>
      <c r="AB5" s="431"/>
      <c r="AC5" s="68"/>
      <c r="AD5" s="68"/>
      <c r="AE5" s="68"/>
      <c r="AF5" s="68"/>
      <c r="AG5" s="68"/>
      <c r="AH5" s="68"/>
      <c r="AI5" s="404" t="s">
        <v>46</v>
      </c>
      <c r="AJ5" s="404"/>
      <c r="AK5" s="404"/>
      <c r="AL5" s="404"/>
      <c r="AM5" s="404"/>
      <c r="AN5" s="117"/>
    </row>
    <row r="6" spans="1:40" ht="12.75" customHeight="1">
      <c r="A6" s="68"/>
      <c r="B6" s="69"/>
      <c r="C6" s="69"/>
      <c r="D6" s="411"/>
      <c r="E6" s="432"/>
      <c r="F6" s="432"/>
      <c r="G6" s="432"/>
      <c r="H6" s="432"/>
      <c r="I6" s="432"/>
      <c r="J6" s="432"/>
      <c r="K6" s="432"/>
      <c r="L6" s="432"/>
      <c r="M6" s="432"/>
      <c r="N6" s="432"/>
      <c r="O6" s="432"/>
      <c r="P6" s="432"/>
      <c r="Q6" s="432"/>
      <c r="R6" s="432"/>
      <c r="S6" s="432"/>
      <c r="T6" s="432"/>
      <c r="U6" s="432"/>
      <c r="V6" s="432"/>
      <c r="W6" s="432"/>
      <c r="X6" s="432"/>
      <c r="Y6" s="432"/>
      <c r="Z6" s="432"/>
      <c r="AA6" s="432"/>
      <c r="AB6" s="432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74"/>
      <c r="AN6" s="74"/>
    </row>
    <row r="7" spans="1:40">
      <c r="A7" s="68"/>
      <c r="B7" s="69"/>
      <c r="C7" s="69"/>
      <c r="D7" s="73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68"/>
      <c r="AD7" s="68"/>
      <c r="AE7" s="68"/>
      <c r="AF7" s="68"/>
      <c r="AG7" s="68"/>
      <c r="AH7" s="419" t="s">
        <v>85</v>
      </c>
      <c r="AI7" s="419"/>
      <c r="AJ7" s="419"/>
      <c r="AK7" s="419"/>
      <c r="AL7" s="419"/>
      <c r="AM7" s="419"/>
      <c r="AN7" s="69"/>
    </row>
    <row r="8" spans="1:40" ht="21.75" customHeight="1">
      <c r="A8" s="68"/>
      <c r="B8" s="69"/>
      <c r="C8" s="69"/>
      <c r="D8" s="70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</row>
    <row r="9" spans="1:40" s="1" customFormat="1" ht="22.5" customHeight="1">
      <c r="A9" s="420" t="s">
        <v>0</v>
      </c>
      <c r="B9" s="422" t="s">
        <v>6</v>
      </c>
      <c r="C9" s="422" t="s">
        <v>70</v>
      </c>
      <c r="D9" s="423" t="s">
        <v>57</v>
      </c>
      <c r="E9" s="424" t="s">
        <v>118</v>
      </c>
      <c r="F9" s="424"/>
      <c r="G9" s="424"/>
      <c r="H9" s="424"/>
      <c r="I9" s="424"/>
      <c r="J9" s="424"/>
      <c r="K9" s="424"/>
      <c r="L9" s="424"/>
      <c r="M9" s="424"/>
      <c r="N9" s="424"/>
      <c r="O9" s="424"/>
      <c r="P9" s="424"/>
      <c r="Q9" s="424"/>
      <c r="R9" s="424"/>
      <c r="S9" s="424"/>
      <c r="T9" s="424"/>
      <c r="U9" s="424"/>
      <c r="V9" s="424"/>
      <c r="W9" s="424"/>
      <c r="X9" s="424"/>
      <c r="Y9" s="424"/>
      <c r="Z9" s="424"/>
      <c r="AA9" s="424"/>
      <c r="AB9" s="424"/>
      <c r="AC9" s="424"/>
      <c r="AD9" s="424"/>
      <c r="AE9" s="424"/>
      <c r="AF9" s="424"/>
      <c r="AG9" s="424"/>
      <c r="AH9" s="424"/>
      <c r="AI9" s="424"/>
      <c r="AJ9" s="408" t="s">
        <v>55</v>
      </c>
      <c r="AK9" s="409"/>
      <c r="AL9" s="118" t="s">
        <v>56</v>
      </c>
      <c r="AM9" s="414" t="s">
        <v>80</v>
      </c>
      <c r="AN9" s="415"/>
    </row>
    <row r="10" spans="1:40" s="2" customFormat="1" ht="23.25" thickBot="1">
      <c r="A10" s="421"/>
      <c r="B10" s="422"/>
      <c r="C10" s="422"/>
      <c r="D10" s="423"/>
      <c r="E10" s="119">
        <v>1</v>
      </c>
      <c r="F10" s="135">
        <v>2</v>
      </c>
      <c r="G10" s="135">
        <v>3</v>
      </c>
      <c r="H10" s="135">
        <v>4</v>
      </c>
      <c r="I10" s="135">
        <v>5</v>
      </c>
      <c r="J10" s="135">
        <v>6</v>
      </c>
      <c r="K10" s="119">
        <v>7</v>
      </c>
      <c r="L10" s="119">
        <v>8</v>
      </c>
      <c r="M10" s="135">
        <v>9</v>
      </c>
      <c r="N10" s="135">
        <v>10</v>
      </c>
      <c r="O10" s="135">
        <v>11</v>
      </c>
      <c r="P10" s="135">
        <v>12</v>
      </c>
      <c r="Q10" s="135">
        <v>13</v>
      </c>
      <c r="R10" s="119">
        <v>14</v>
      </c>
      <c r="S10" s="119">
        <v>15</v>
      </c>
      <c r="T10" s="135">
        <v>16</v>
      </c>
      <c r="U10" s="135">
        <v>17</v>
      </c>
      <c r="V10" s="135">
        <v>18</v>
      </c>
      <c r="W10" s="135">
        <v>19</v>
      </c>
      <c r="X10" s="135">
        <v>20</v>
      </c>
      <c r="Y10" s="119">
        <v>21</v>
      </c>
      <c r="Z10" s="119">
        <v>22</v>
      </c>
      <c r="AA10" s="135">
        <v>23</v>
      </c>
      <c r="AB10" s="135">
        <v>24</v>
      </c>
      <c r="AC10" s="135">
        <v>25</v>
      </c>
      <c r="AD10" s="135">
        <v>26</v>
      </c>
      <c r="AE10" s="135">
        <v>27</v>
      </c>
      <c r="AF10" s="119">
        <v>28</v>
      </c>
      <c r="AG10" s="119">
        <v>29</v>
      </c>
      <c r="AH10" s="135">
        <v>30</v>
      </c>
      <c r="AI10" s="135">
        <v>31</v>
      </c>
      <c r="AJ10" s="76" t="s">
        <v>31</v>
      </c>
      <c r="AK10" s="77" t="s">
        <v>30</v>
      </c>
      <c r="AL10" s="76" t="e">
        <f>'Произв календарь'!$B$19-AJ11+сентябрь!AL11</f>
        <v>#REF!</v>
      </c>
      <c r="AM10" s="79" t="s">
        <v>35</v>
      </c>
      <c r="AN10" s="79" t="s">
        <v>36</v>
      </c>
    </row>
    <row r="11" spans="1:40" s="20" customFormat="1" ht="15" customHeight="1" thickBot="1">
      <c r="A11" s="82">
        <v>1</v>
      </c>
      <c r="B11" s="168" t="s">
        <v>92</v>
      </c>
      <c r="C11" s="169" t="s">
        <v>93</v>
      </c>
      <c r="D11" s="170" t="s">
        <v>94</v>
      </c>
      <c r="E11" s="243" t="s">
        <v>132</v>
      </c>
      <c r="F11" s="86" t="s">
        <v>2</v>
      </c>
      <c r="G11" s="86" t="s">
        <v>2</v>
      </c>
      <c r="H11" s="86" t="s">
        <v>2</v>
      </c>
      <c r="I11" s="86" t="s">
        <v>1</v>
      </c>
      <c r="J11" s="86" t="s">
        <v>1</v>
      </c>
      <c r="K11" s="86" t="s">
        <v>2</v>
      </c>
      <c r="L11" s="86" t="s">
        <v>2</v>
      </c>
      <c r="M11" s="86" t="s">
        <v>2</v>
      </c>
      <c r="N11" s="86" t="s">
        <v>2</v>
      </c>
      <c r="O11" s="249" t="s">
        <v>2</v>
      </c>
      <c r="P11" s="244" t="s">
        <v>2</v>
      </c>
      <c r="Q11" s="81" t="s">
        <v>2</v>
      </c>
      <c r="R11" s="86" t="s">
        <v>1</v>
      </c>
      <c r="S11" s="86" t="s">
        <v>1</v>
      </c>
      <c r="T11" s="234" t="s">
        <v>29</v>
      </c>
      <c r="U11" s="86" t="s">
        <v>1</v>
      </c>
      <c r="V11" s="86" t="s">
        <v>2</v>
      </c>
      <c r="W11" s="86" t="s">
        <v>2</v>
      </c>
      <c r="X11" s="86" t="s">
        <v>2</v>
      </c>
      <c r="Y11" s="213" t="s">
        <v>1</v>
      </c>
      <c r="Z11" s="213" t="s">
        <v>1</v>
      </c>
      <c r="AA11" s="86" t="s">
        <v>2</v>
      </c>
      <c r="AB11" s="86" t="s">
        <v>2</v>
      </c>
      <c r="AC11" s="86" t="s">
        <v>2</v>
      </c>
      <c r="AD11" s="86" t="s">
        <v>2</v>
      </c>
      <c r="AE11" s="86" t="s">
        <v>2</v>
      </c>
      <c r="AF11" s="199" t="s">
        <v>1</v>
      </c>
      <c r="AG11" s="86" t="s">
        <v>2</v>
      </c>
      <c r="AH11" s="234" t="s">
        <v>29</v>
      </c>
      <c r="AI11" s="199" t="s">
        <v>1</v>
      </c>
      <c r="AJ11" s="82">
        <f t="shared" ref="AJ11:AJ21" si="0">COUNTIF(E11:AI11,$B$33)</f>
        <v>9</v>
      </c>
      <c r="AK11" s="83" t="e">
        <f>'Произв календарь'!$D$19-AJ11+ноябрь!AL11</f>
        <v>#REF!</v>
      </c>
      <c r="AL11" s="207" t="e">
        <f>'Произв календарь'!B19-октябрь!AJ11+сентябрь!AL11</f>
        <v>#REF!</v>
      </c>
      <c r="AM11" s="85"/>
      <c r="AN11" s="85"/>
    </row>
    <row r="12" spans="1:40" s="20" customFormat="1" ht="15.75" thickBot="1">
      <c r="A12" s="82">
        <v>2</v>
      </c>
      <c r="B12" s="171">
        <v>8928</v>
      </c>
      <c r="C12" s="172" t="s">
        <v>95</v>
      </c>
      <c r="D12" s="173" t="s">
        <v>96</v>
      </c>
      <c r="E12" s="81" t="s">
        <v>2</v>
      </c>
      <c r="F12" s="81" t="s">
        <v>2</v>
      </c>
      <c r="G12" s="81" t="s">
        <v>2</v>
      </c>
      <c r="H12" s="81" t="s">
        <v>2</v>
      </c>
      <c r="I12" s="81" t="s">
        <v>2</v>
      </c>
      <c r="J12" s="213" t="s">
        <v>1</v>
      </c>
      <c r="K12" s="213" t="s">
        <v>1</v>
      </c>
      <c r="L12" s="81" t="s">
        <v>2</v>
      </c>
      <c r="M12" s="87" t="s">
        <v>131</v>
      </c>
      <c r="N12" s="81" t="s">
        <v>107</v>
      </c>
      <c r="O12" s="250" t="s">
        <v>1</v>
      </c>
      <c r="P12" s="81" t="s">
        <v>2</v>
      </c>
      <c r="Q12" s="80" t="s">
        <v>109</v>
      </c>
      <c r="R12" s="213" t="s">
        <v>1</v>
      </c>
      <c r="S12" s="213" t="s">
        <v>1</v>
      </c>
      <c r="T12" s="213" t="s">
        <v>1</v>
      </c>
      <c r="U12" s="212" t="s">
        <v>110</v>
      </c>
      <c r="V12" s="212" t="s">
        <v>110</v>
      </c>
      <c r="W12" s="212" t="s">
        <v>110</v>
      </c>
      <c r="X12" s="213" t="s">
        <v>1</v>
      </c>
      <c r="Y12" s="213" t="s">
        <v>1</v>
      </c>
      <c r="Z12" s="81" t="s">
        <v>2</v>
      </c>
      <c r="AA12" s="81" t="s">
        <v>2</v>
      </c>
      <c r="AB12" s="199" t="s">
        <v>1</v>
      </c>
      <c r="AC12" s="236" t="s">
        <v>133</v>
      </c>
      <c r="AD12" s="81" t="s">
        <v>2</v>
      </c>
      <c r="AE12" s="81" t="s">
        <v>2</v>
      </c>
      <c r="AF12" s="213" t="s">
        <v>1</v>
      </c>
      <c r="AG12" s="80" t="s">
        <v>109</v>
      </c>
      <c r="AH12" s="81" t="s">
        <v>2</v>
      </c>
      <c r="AI12" s="81" t="s">
        <v>2</v>
      </c>
      <c r="AJ12" s="82">
        <f t="shared" si="0"/>
        <v>10</v>
      </c>
      <c r="AK12" s="83">
        <f t="shared" ref="AK12:AK21" si="1">31-AJ12</f>
        <v>21</v>
      </c>
      <c r="AL12" s="207" t="e">
        <f>'Произв календарь'!$C$19-AJ11+октябрь!AL11+SUM(AL10:AL11)</f>
        <v>#REF!</v>
      </c>
      <c r="AM12" s="85"/>
      <c r="AN12" s="85"/>
    </row>
    <row r="13" spans="1:40" s="20" customFormat="1" ht="15.75" thickBot="1">
      <c r="A13" s="82">
        <v>3</v>
      </c>
      <c r="B13" s="174">
        <v>11439</v>
      </c>
      <c r="C13" s="172" t="s">
        <v>95</v>
      </c>
      <c r="D13" s="175" t="s">
        <v>97</v>
      </c>
      <c r="E13" s="86" t="s">
        <v>1</v>
      </c>
      <c r="F13" s="87" t="s">
        <v>1</v>
      </c>
      <c r="G13" s="80" t="s">
        <v>109</v>
      </c>
      <c r="H13" s="86" t="s">
        <v>2</v>
      </c>
      <c r="I13" s="213" t="s">
        <v>1</v>
      </c>
      <c r="J13" s="87" t="s">
        <v>2</v>
      </c>
      <c r="K13" s="87" t="s">
        <v>2</v>
      </c>
      <c r="L13" s="81" t="s">
        <v>1</v>
      </c>
      <c r="M13" s="87" t="s">
        <v>131</v>
      </c>
      <c r="N13" s="87" t="s">
        <v>2</v>
      </c>
      <c r="O13" s="249" t="s">
        <v>2</v>
      </c>
      <c r="P13" s="213" t="s">
        <v>1</v>
      </c>
      <c r="Q13" s="86" t="s">
        <v>2</v>
      </c>
      <c r="R13" s="86" t="s">
        <v>2</v>
      </c>
      <c r="S13" s="81" t="s">
        <v>1</v>
      </c>
      <c r="T13" s="80" t="s">
        <v>2</v>
      </c>
      <c r="U13" s="80" t="s">
        <v>2</v>
      </c>
      <c r="V13" s="80" t="s">
        <v>2</v>
      </c>
      <c r="W13" s="80" t="s">
        <v>2</v>
      </c>
      <c r="X13" s="213" t="s">
        <v>1</v>
      </c>
      <c r="Y13" s="80" t="s">
        <v>109</v>
      </c>
      <c r="Z13" s="87" t="s">
        <v>1</v>
      </c>
      <c r="AA13" s="87" t="s">
        <v>1</v>
      </c>
      <c r="AB13" s="86" t="s">
        <v>2</v>
      </c>
      <c r="AC13" s="86" t="s">
        <v>2</v>
      </c>
      <c r="AD13" s="81" t="s">
        <v>1</v>
      </c>
      <c r="AE13" s="80" t="s">
        <v>2</v>
      </c>
      <c r="AF13" s="80" t="s">
        <v>2</v>
      </c>
      <c r="AG13" s="80" t="s">
        <v>2</v>
      </c>
      <c r="AH13" s="80" t="s">
        <v>2</v>
      </c>
      <c r="AI13" s="199" t="s">
        <v>1</v>
      </c>
      <c r="AJ13" s="82">
        <f t="shared" si="0"/>
        <v>11</v>
      </c>
      <c r="AK13" s="83">
        <f t="shared" si="1"/>
        <v>20</v>
      </c>
      <c r="AL13" s="207"/>
      <c r="AM13" s="85"/>
      <c r="AN13" s="85"/>
    </row>
    <row r="14" spans="1:40" s="20" customFormat="1" ht="15.75" thickBot="1">
      <c r="A14" s="66">
        <v>4</v>
      </c>
      <c r="B14" s="176">
        <v>5810</v>
      </c>
      <c r="C14" s="177" t="s">
        <v>98</v>
      </c>
      <c r="D14" s="178" t="s">
        <v>99</v>
      </c>
      <c r="E14" s="195" t="s">
        <v>69</v>
      </c>
      <c r="F14" s="199" t="s">
        <v>1</v>
      </c>
      <c r="G14" s="195" t="s">
        <v>68</v>
      </c>
      <c r="H14" s="195" t="s">
        <v>68</v>
      </c>
      <c r="I14" s="195" t="s">
        <v>68</v>
      </c>
      <c r="J14" s="199" t="s">
        <v>1</v>
      </c>
      <c r="K14" s="81" t="s">
        <v>2</v>
      </c>
      <c r="L14" s="195" t="s">
        <v>68</v>
      </c>
      <c r="M14" s="195" t="s">
        <v>69</v>
      </c>
      <c r="N14" s="199" t="s">
        <v>1</v>
      </c>
      <c r="O14" s="251" t="s">
        <v>3</v>
      </c>
      <c r="P14" s="195" t="s">
        <v>68</v>
      </c>
      <c r="Q14" s="195" t="s">
        <v>69</v>
      </c>
      <c r="R14" s="199" t="s">
        <v>1</v>
      </c>
      <c r="S14" s="81" t="s">
        <v>2</v>
      </c>
      <c r="T14" s="195" t="s">
        <v>68</v>
      </c>
      <c r="U14" s="213" t="s">
        <v>1</v>
      </c>
      <c r="V14" s="213" t="s">
        <v>1</v>
      </c>
      <c r="W14" s="194" t="s">
        <v>3</v>
      </c>
      <c r="X14" s="194" t="s">
        <v>3</v>
      </c>
      <c r="Y14" s="195" t="s">
        <v>68</v>
      </c>
      <c r="Z14" s="81" t="s">
        <v>2</v>
      </c>
      <c r="AA14" s="81" t="s">
        <v>2</v>
      </c>
      <c r="AB14" s="199" t="s">
        <v>1</v>
      </c>
      <c r="AC14" s="199" t="s">
        <v>1</v>
      </c>
      <c r="AD14" s="81" t="s">
        <v>2</v>
      </c>
      <c r="AE14" s="81" t="s">
        <v>2</v>
      </c>
      <c r="AF14" s="81" t="s">
        <v>2</v>
      </c>
      <c r="AG14" s="195" t="s">
        <v>69</v>
      </c>
      <c r="AH14" s="234" t="s">
        <v>29</v>
      </c>
      <c r="AI14" s="199" t="s">
        <v>1</v>
      </c>
      <c r="AJ14" s="82">
        <f t="shared" si="0"/>
        <v>9</v>
      </c>
      <c r="AK14" s="83">
        <f t="shared" si="1"/>
        <v>22</v>
      </c>
      <c r="AL14" s="207"/>
      <c r="AM14" s="88"/>
      <c r="AN14" s="88"/>
    </row>
    <row r="15" spans="1:40" s="20" customFormat="1" ht="15.75" thickBot="1">
      <c r="A15" s="66">
        <v>5</v>
      </c>
      <c r="B15" s="179" t="s">
        <v>100</v>
      </c>
      <c r="C15" s="177" t="s">
        <v>98</v>
      </c>
      <c r="D15" s="180" t="s">
        <v>101</v>
      </c>
      <c r="E15" s="81" t="s">
        <v>2</v>
      </c>
      <c r="F15" s="81" t="s">
        <v>2</v>
      </c>
      <c r="G15" s="81" t="s">
        <v>2</v>
      </c>
      <c r="H15" s="81" t="s">
        <v>2</v>
      </c>
      <c r="I15" s="199" t="s">
        <v>1</v>
      </c>
      <c r="J15" s="81" t="s">
        <v>2</v>
      </c>
      <c r="K15" s="81" t="s">
        <v>2</v>
      </c>
      <c r="L15" s="81" t="s">
        <v>2</v>
      </c>
      <c r="M15" s="81" t="s">
        <v>2</v>
      </c>
      <c r="N15" s="199" t="s">
        <v>1</v>
      </c>
      <c r="O15" s="252" t="s">
        <v>2</v>
      </c>
      <c r="P15" s="199" t="s">
        <v>1</v>
      </c>
      <c r="Q15" s="81" t="s">
        <v>2</v>
      </c>
      <c r="R15" s="81" t="s">
        <v>2</v>
      </c>
      <c r="S15" s="81" t="s">
        <v>2</v>
      </c>
      <c r="T15" s="81" t="s">
        <v>2</v>
      </c>
      <c r="U15" s="199" t="s">
        <v>1</v>
      </c>
      <c r="V15" s="81" t="s">
        <v>2</v>
      </c>
      <c r="W15" s="81" t="s">
        <v>2</v>
      </c>
      <c r="X15" s="81" t="s">
        <v>2</v>
      </c>
      <c r="Y15" s="81" t="s">
        <v>2</v>
      </c>
      <c r="Z15" s="199" t="s">
        <v>1</v>
      </c>
      <c r="AA15" s="199" t="s">
        <v>1</v>
      </c>
      <c r="AB15" s="81" t="s">
        <v>2</v>
      </c>
      <c r="AC15" s="81" t="s">
        <v>2</v>
      </c>
      <c r="AD15" s="199" t="s">
        <v>1</v>
      </c>
      <c r="AE15" s="81" t="s">
        <v>2</v>
      </c>
      <c r="AF15" s="81" t="s">
        <v>2</v>
      </c>
      <c r="AG15" s="81" t="s">
        <v>2</v>
      </c>
      <c r="AH15" s="234" t="s">
        <v>29</v>
      </c>
      <c r="AI15" s="199" t="s">
        <v>1</v>
      </c>
      <c r="AJ15" s="82">
        <f t="shared" si="0"/>
        <v>8</v>
      </c>
      <c r="AK15" s="83">
        <f t="shared" si="1"/>
        <v>23</v>
      </c>
      <c r="AL15" s="207"/>
      <c r="AM15" s="88"/>
      <c r="AN15" s="88"/>
    </row>
    <row r="16" spans="1:40" s="20" customFormat="1" ht="15.75" thickBot="1">
      <c r="A16" s="66">
        <v>6</v>
      </c>
      <c r="B16" s="181">
        <v>3283</v>
      </c>
      <c r="C16" s="177" t="s">
        <v>98</v>
      </c>
      <c r="D16" s="180" t="s">
        <v>102</v>
      </c>
      <c r="E16" s="199" t="s">
        <v>1</v>
      </c>
      <c r="F16" s="199" t="s">
        <v>1</v>
      </c>
      <c r="G16" s="81" t="s">
        <v>2</v>
      </c>
      <c r="H16" s="81" t="s">
        <v>2</v>
      </c>
      <c r="I16" s="81" t="s">
        <v>2</v>
      </c>
      <c r="J16" s="81" t="s">
        <v>2</v>
      </c>
      <c r="K16" s="81" t="s">
        <v>2</v>
      </c>
      <c r="L16" s="199" t="s">
        <v>1</v>
      </c>
      <c r="M16" s="199" t="s">
        <v>1</v>
      </c>
      <c r="N16" s="81" t="s">
        <v>2</v>
      </c>
      <c r="O16" s="252" t="s">
        <v>2</v>
      </c>
      <c r="P16" s="81" t="s">
        <v>2</v>
      </c>
      <c r="Q16" s="81" t="s">
        <v>2</v>
      </c>
      <c r="R16" s="81" t="s">
        <v>2</v>
      </c>
      <c r="S16" s="199" t="s">
        <v>1</v>
      </c>
      <c r="T16" s="199" t="s">
        <v>1</v>
      </c>
      <c r="U16" s="199" t="s">
        <v>1</v>
      </c>
      <c r="V16" s="81" t="s">
        <v>2</v>
      </c>
      <c r="W16" s="81" t="s">
        <v>2</v>
      </c>
      <c r="X16" s="81" t="s">
        <v>2</v>
      </c>
      <c r="Y16" s="81" t="s">
        <v>2</v>
      </c>
      <c r="Z16" s="199" t="s">
        <v>1</v>
      </c>
      <c r="AA16" s="199" t="s">
        <v>1</v>
      </c>
      <c r="AB16" s="81" t="s">
        <v>2</v>
      </c>
      <c r="AC16" s="81" t="s">
        <v>2</v>
      </c>
      <c r="AD16" s="81" t="s">
        <v>2</v>
      </c>
      <c r="AE16" s="81" t="s">
        <v>2</v>
      </c>
      <c r="AF16" s="81" t="s">
        <v>2</v>
      </c>
      <c r="AG16" s="199" t="s">
        <v>1</v>
      </c>
      <c r="AH16" s="199" t="s">
        <v>1</v>
      </c>
      <c r="AI16" s="81" t="s">
        <v>2</v>
      </c>
      <c r="AJ16" s="82">
        <f t="shared" si="0"/>
        <v>11</v>
      </c>
      <c r="AK16" s="83">
        <f t="shared" si="1"/>
        <v>20</v>
      </c>
      <c r="AL16" s="207"/>
      <c r="AM16" s="88"/>
      <c r="AN16" s="88"/>
    </row>
    <row r="17" spans="1:40" s="20" customFormat="1" ht="15.75" thickBot="1">
      <c r="A17" s="66">
        <v>7</v>
      </c>
      <c r="B17" s="182">
        <v>41647</v>
      </c>
      <c r="C17" s="183" t="s">
        <v>98</v>
      </c>
      <c r="D17" s="180" t="s">
        <v>103</v>
      </c>
      <c r="E17" s="213" t="s">
        <v>1</v>
      </c>
      <c r="F17" s="212" t="s">
        <v>110</v>
      </c>
      <c r="G17" s="212" t="s">
        <v>110</v>
      </c>
      <c r="H17" s="212" t="s">
        <v>110</v>
      </c>
      <c r="I17" s="212" t="s">
        <v>110</v>
      </c>
      <c r="J17" s="212" t="s">
        <v>110</v>
      </c>
      <c r="K17" s="213" t="s">
        <v>1</v>
      </c>
      <c r="L17" s="213" t="s">
        <v>1</v>
      </c>
      <c r="M17" s="212" t="s">
        <v>110</v>
      </c>
      <c r="N17" s="212" t="s">
        <v>110</v>
      </c>
      <c r="O17" s="253" t="s">
        <v>110</v>
      </c>
      <c r="P17" s="212" t="s">
        <v>110</v>
      </c>
      <c r="Q17" s="212" t="s">
        <v>110</v>
      </c>
      <c r="R17" s="213" t="s">
        <v>1</v>
      </c>
      <c r="S17" s="213" t="s">
        <v>1</v>
      </c>
      <c r="T17" s="81" t="s">
        <v>2</v>
      </c>
      <c r="U17" s="195" t="s">
        <v>69</v>
      </c>
      <c r="V17" s="199" t="s">
        <v>1</v>
      </c>
      <c r="W17" s="195" t="s">
        <v>68</v>
      </c>
      <c r="X17" s="195" t="s">
        <v>68</v>
      </c>
      <c r="Y17" s="195" t="s">
        <v>69</v>
      </c>
      <c r="Z17" s="199" t="s">
        <v>1</v>
      </c>
      <c r="AA17" s="199" t="s">
        <v>1</v>
      </c>
      <c r="AB17" s="195" t="s">
        <v>68</v>
      </c>
      <c r="AC17" s="195" t="s">
        <v>69</v>
      </c>
      <c r="AD17" s="199" t="s">
        <v>1</v>
      </c>
      <c r="AE17" s="199" t="s">
        <v>1</v>
      </c>
      <c r="AF17" s="195" t="s">
        <v>68</v>
      </c>
      <c r="AG17" s="195" t="s">
        <v>68</v>
      </c>
      <c r="AH17" s="195" t="s">
        <v>68</v>
      </c>
      <c r="AI17" s="199" t="s">
        <v>1</v>
      </c>
      <c r="AJ17" s="82">
        <f t="shared" si="0"/>
        <v>11</v>
      </c>
      <c r="AK17" s="83">
        <f t="shared" si="1"/>
        <v>20</v>
      </c>
      <c r="AL17" s="207"/>
      <c r="AM17" s="88"/>
      <c r="AN17" s="88"/>
    </row>
    <row r="18" spans="1:40" s="20" customFormat="1" ht="15.75" thickBot="1">
      <c r="A18" s="66">
        <v>8</v>
      </c>
      <c r="B18" s="203"/>
      <c r="C18" s="183" t="s">
        <v>98</v>
      </c>
      <c r="D18" s="204" t="s">
        <v>120</v>
      </c>
      <c r="E18" s="81" t="s">
        <v>2</v>
      </c>
      <c r="F18" s="81" t="s">
        <v>2</v>
      </c>
      <c r="G18" s="81" t="s">
        <v>2</v>
      </c>
      <c r="H18" s="199" t="s">
        <v>1</v>
      </c>
      <c r="I18" s="81" t="s">
        <v>2</v>
      </c>
      <c r="J18" s="81" t="s">
        <v>2</v>
      </c>
      <c r="K18" s="81" t="s">
        <v>2</v>
      </c>
      <c r="L18" s="81" t="s">
        <v>2</v>
      </c>
      <c r="M18" s="199" t="s">
        <v>1</v>
      </c>
      <c r="N18" s="81" t="s">
        <v>119</v>
      </c>
      <c r="O18" s="252" t="s">
        <v>119</v>
      </c>
      <c r="P18" s="199" t="s">
        <v>1</v>
      </c>
      <c r="Q18" s="81" t="s">
        <v>119</v>
      </c>
      <c r="R18" s="81" t="s">
        <v>119</v>
      </c>
      <c r="S18" s="199" t="s">
        <v>1</v>
      </c>
      <c r="T18" s="81" t="s">
        <v>119</v>
      </c>
      <c r="U18" s="81" t="s">
        <v>119</v>
      </c>
      <c r="V18" s="199" t="s">
        <v>1</v>
      </c>
      <c r="W18" s="81" t="s">
        <v>2</v>
      </c>
      <c r="X18" s="81" t="s">
        <v>2</v>
      </c>
      <c r="Y18" s="199" t="s">
        <v>1</v>
      </c>
      <c r="Z18" s="86" t="s">
        <v>2</v>
      </c>
      <c r="AA18" s="86" t="s">
        <v>2</v>
      </c>
      <c r="AB18" s="86" t="s">
        <v>2</v>
      </c>
      <c r="AC18" s="199" t="s">
        <v>1</v>
      </c>
      <c r="AD18" s="86" t="s">
        <v>2</v>
      </c>
      <c r="AE18" s="86" t="s">
        <v>2</v>
      </c>
      <c r="AF18" s="199" t="s">
        <v>1</v>
      </c>
      <c r="AG18" s="86" t="s">
        <v>2</v>
      </c>
      <c r="AH18" s="234" t="s">
        <v>29</v>
      </c>
      <c r="AI18" s="199" t="s">
        <v>1</v>
      </c>
      <c r="AJ18" s="82">
        <f t="shared" si="0"/>
        <v>9</v>
      </c>
      <c r="AK18" s="83">
        <f t="shared" si="1"/>
        <v>22</v>
      </c>
      <c r="AL18" s="207"/>
      <c r="AM18" s="88"/>
      <c r="AN18" s="88"/>
    </row>
    <row r="19" spans="1:40" s="20" customFormat="1" ht="15.75" thickBot="1">
      <c r="A19" s="82">
        <v>10</v>
      </c>
      <c r="B19" s="181">
        <v>5381</v>
      </c>
      <c r="C19" s="177" t="s">
        <v>98</v>
      </c>
      <c r="D19" s="184" t="s">
        <v>104</v>
      </c>
      <c r="E19" s="199" t="s">
        <v>1</v>
      </c>
      <c r="F19" s="199" t="s">
        <v>1</v>
      </c>
      <c r="G19" s="245" t="s">
        <v>3</v>
      </c>
      <c r="H19" s="246" t="s">
        <v>69</v>
      </c>
      <c r="I19" s="199" t="s">
        <v>1</v>
      </c>
      <c r="J19" s="199" t="s">
        <v>1</v>
      </c>
      <c r="K19" s="245" t="s">
        <v>3</v>
      </c>
      <c r="L19" s="246" t="s">
        <v>69</v>
      </c>
      <c r="M19" s="199" t="s">
        <v>1</v>
      </c>
      <c r="N19" s="199" t="s">
        <v>1</v>
      </c>
      <c r="O19" s="251" t="s">
        <v>3</v>
      </c>
      <c r="P19" s="195" t="s">
        <v>69</v>
      </c>
      <c r="Q19" s="199" t="s">
        <v>1</v>
      </c>
      <c r="R19" s="199" t="s">
        <v>1</v>
      </c>
      <c r="S19" s="194" t="s">
        <v>3</v>
      </c>
      <c r="T19" s="195" t="s">
        <v>69</v>
      </c>
      <c r="U19" s="199" t="s">
        <v>1</v>
      </c>
      <c r="V19" s="194" t="s">
        <v>3</v>
      </c>
      <c r="W19" s="195" t="s">
        <v>69</v>
      </c>
      <c r="X19" s="195" t="s">
        <v>69</v>
      </c>
      <c r="Y19" s="199" t="s">
        <v>1</v>
      </c>
      <c r="Z19" s="194" t="s">
        <v>3</v>
      </c>
      <c r="AA19" s="194" t="s">
        <v>3</v>
      </c>
      <c r="AB19" s="195" t="s">
        <v>69</v>
      </c>
      <c r="AC19" s="199" t="s">
        <v>1</v>
      </c>
      <c r="AD19" s="194" t="s">
        <v>3</v>
      </c>
      <c r="AE19" s="194" t="s">
        <v>3</v>
      </c>
      <c r="AF19" s="195" t="s">
        <v>69</v>
      </c>
      <c r="AG19" s="199" t="s">
        <v>1</v>
      </c>
      <c r="AH19" s="194" t="s">
        <v>3</v>
      </c>
      <c r="AI19" s="194" t="s">
        <v>3</v>
      </c>
      <c r="AJ19" s="82">
        <f t="shared" si="0"/>
        <v>12</v>
      </c>
      <c r="AK19" s="83">
        <f t="shared" si="1"/>
        <v>19</v>
      </c>
      <c r="AL19" s="207"/>
      <c r="AM19" s="85"/>
      <c r="AN19" s="85"/>
    </row>
    <row r="20" spans="1:40" s="20" customFormat="1" ht="15.75" thickBot="1">
      <c r="A20" s="82">
        <v>11</v>
      </c>
      <c r="B20" s="181">
        <v>18739</v>
      </c>
      <c r="C20" s="177" t="s">
        <v>98</v>
      </c>
      <c r="D20" s="185" t="s">
        <v>105</v>
      </c>
      <c r="E20" s="199" t="s">
        <v>1</v>
      </c>
      <c r="F20" s="194" t="s">
        <v>3</v>
      </c>
      <c r="G20" s="195" t="s">
        <v>69</v>
      </c>
      <c r="H20" s="199" t="s">
        <v>1</v>
      </c>
      <c r="I20" s="199" t="s">
        <v>1</v>
      </c>
      <c r="J20" s="194" t="s">
        <v>3</v>
      </c>
      <c r="K20" s="194" t="s">
        <v>3</v>
      </c>
      <c r="L20" s="208" t="s">
        <v>69</v>
      </c>
      <c r="M20" s="199" t="s">
        <v>1</v>
      </c>
      <c r="N20" s="194" t="s">
        <v>3</v>
      </c>
      <c r="O20" s="254" t="s">
        <v>69</v>
      </c>
      <c r="P20" s="199" t="s">
        <v>1</v>
      </c>
      <c r="Q20" s="199" t="s">
        <v>1</v>
      </c>
      <c r="R20" s="194" t="s">
        <v>3</v>
      </c>
      <c r="S20" s="195" t="s">
        <v>69</v>
      </c>
      <c r="T20" s="199" t="s">
        <v>1</v>
      </c>
      <c r="U20" s="199" t="s">
        <v>1</v>
      </c>
      <c r="V20" s="195" t="s">
        <v>69</v>
      </c>
      <c r="W20" s="199" t="s">
        <v>1</v>
      </c>
      <c r="X20" s="199" t="s">
        <v>1</v>
      </c>
      <c r="Y20" s="199" t="s">
        <v>1</v>
      </c>
      <c r="Z20" s="194" t="s">
        <v>3</v>
      </c>
      <c r="AA20" s="195" t="s">
        <v>69</v>
      </c>
      <c r="AB20" s="199" t="s">
        <v>1</v>
      </c>
      <c r="AC20" s="199" t="s">
        <v>1</v>
      </c>
      <c r="AD20" s="194" t="s">
        <v>3</v>
      </c>
      <c r="AE20" s="195" t="s">
        <v>69</v>
      </c>
      <c r="AF20" s="199" t="s">
        <v>1</v>
      </c>
      <c r="AG20" s="199" t="s">
        <v>1</v>
      </c>
      <c r="AH20" s="195" t="s">
        <v>69</v>
      </c>
      <c r="AI20" s="195" t="s">
        <v>69</v>
      </c>
      <c r="AJ20" s="82">
        <f t="shared" si="0"/>
        <v>15</v>
      </c>
      <c r="AK20" s="83">
        <f t="shared" si="1"/>
        <v>16</v>
      </c>
      <c r="AL20" s="207"/>
      <c r="AM20" s="85"/>
      <c r="AN20" s="85"/>
    </row>
    <row r="21" spans="1:40" s="20" customFormat="1" ht="15.75" thickBot="1">
      <c r="A21" s="66">
        <v>12</v>
      </c>
      <c r="B21" s="186">
        <v>32359</v>
      </c>
      <c r="C21" s="177" t="s">
        <v>98</v>
      </c>
      <c r="D21" s="187" t="s">
        <v>106</v>
      </c>
      <c r="E21" s="194" t="s">
        <v>3</v>
      </c>
      <c r="F21" s="195" t="s">
        <v>69</v>
      </c>
      <c r="G21" s="199" t="s">
        <v>1</v>
      </c>
      <c r="H21" s="195" t="s">
        <v>69</v>
      </c>
      <c r="I21" s="195" t="s">
        <v>69</v>
      </c>
      <c r="J21" s="195" t="s">
        <v>69</v>
      </c>
      <c r="K21" s="195" t="s">
        <v>69</v>
      </c>
      <c r="L21" s="199" t="s">
        <v>1</v>
      </c>
      <c r="M21" s="194" t="s">
        <v>3</v>
      </c>
      <c r="N21" s="195" t="s">
        <v>69</v>
      </c>
      <c r="O21" s="255" t="s">
        <v>1</v>
      </c>
      <c r="P21" s="199" t="s">
        <v>1</v>
      </c>
      <c r="Q21" s="194" t="s">
        <v>3</v>
      </c>
      <c r="R21" s="195" t="s">
        <v>69</v>
      </c>
      <c r="S21" s="199" t="s">
        <v>1</v>
      </c>
      <c r="T21" s="199" t="s">
        <v>1</v>
      </c>
      <c r="U21" s="194" t="s">
        <v>3</v>
      </c>
      <c r="V21" s="194" t="s">
        <v>3</v>
      </c>
      <c r="W21" s="199" t="s">
        <v>1</v>
      </c>
      <c r="X21" s="199" t="s">
        <v>1</v>
      </c>
      <c r="Y21" s="194" t="s">
        <v>3</v>
      </c>
      <c r="Z21" s="195" t="s">
        <v>69</v>
      </c>
      <c r="AA21" s="199" t="s">
        <v>1</v>
      </c>
      <c r="AB21" s="199" t="s">
        <v>1</v>
      </c>
      <c r="AC21" s="194" t="s">
        <v>3</v>
      </c>
      <c r="AD21" s="195" t="s">
        <v>69</v>
      </c>
      <c r="AE21" s="199" t="s">
        <v>1</v>
      </c>
      <c r="AF21" s="199" t="s">
        <v>1</v>
      </c>
      <c r="AG21" s="194" t="s">
        <v>3</v>
      </c>
      <c r="AH21" s="234" t="s">
        <v>29</v>
      </c>
      <c r="AI21" s="199" t="s">
        <v>1</v>
      </c>
      <c r="AJ21" s="82">
        <f t="shared" si="0"/>
        <v>13</v>
      </c>
      <c r="AK21" s="83">
        <f t="shared" si="1"/>
        <v>18</v>
      </c>
      <c r="AL21" s="207"/>
      <c r="AM21" s="88"/>
      <c r="AN21" s="88"/>
    </row>
    <row r="22" spans="1:40" s="20" customFormat="1" ht="13.5" thickBot="1">
      <c r="A22" s="63"/>
      <c r="B22" s="89"/>
      <c r="C22" s="89"/>
      <c r="D22" s="90"/>
      <c r="E22" s="91"/>
      <c r="F22" s="91"/>
      <c r="G22" s="91"/>
      <c r="H22" s="91"/>
      <c r="I22" s="91"/>
      <c r="J22" s="91"/>
      <c r="K22" s="208" t="s">
        <v>1</v>
      </c>
      <c r="L22" s="91"/>
      <c r="M22" s="91"/>
      <c r="N22" s="91"/>
      <c r="O22" s="249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2"/>
      <c r="AJ22" s="63"/>
      <c r="AK22" s="93"/>
      <c r="AL22" s="93"/>
      <c r="AM22" s="233"/>
      <c r="AN22" s="94"/>
    </row>
    <row r="23" spans="1:40" s="20" customFormat="1" ht="27" customHeight="1">
      <c r="A23" s="61"/>
      <c r="B23" s="69"/>
      <c r="C23" s="69"/>
      <c r="D23" s="95" t="s">
        <v>50</v>
      </c>
      <c r="E23" s="241"/>
      <c r="F23" s="241"/>
      <c r="G23" s="241"/>
      <c r="H23" s="241"/>
      <c r="I23" s="256"/>
      <c r="J23" s="241"/>
      <c r="K23" s="91"/>
      <c r="L23" s="122"/>
      <c r="M23" s="122"/>
      <c r="N23" s="122"/>
      <c r="O23" s="123"/>
      <c r="P23" s="123"/>
      <c r="Q23" s="123"/>
      <c r="R23" s="123"/>
      <c r="S23" s="123"/>
      <c r="T23" s="122"/>
      <c r="U23" s="122"/>
      <c r="V23" s="437"/>
      <c r="W23" s="437"/>
      <c r="X23" s="437"/>
      <c r="Y23" s="437"/>
      <c r="Z23" s="437"/>
      <c r="AA23" s="437"/>
      <c r="AB23" s="124"/>
      <c r="AC23" s="124"/>
      <c r="AD23" s="124"/>
      <c r="AE23" s="435"/>
      <c r="AF23" s="436"/>
      <c r="AG23" s="436"/>
      <c r="AH23" s="436"/>
      <c r="AI23" s="63"/>
      <c r="AJ23" s="63"/>
      <c r="AK23" s="93"/>
      <c r="AL23" s="93"/>
      <c r="AM23" s="67"/>
      <c r="AN23" s="67"/>
    </row>
    <row r="24" spans="1:40" s="20" customFormat="1">
      <c r="A24" s="98"/>
      <c r="B24" s="99"/>
      <c r="C24" s="99"/>
      <c r="D24" s="98"/>
      <c r="E24" s="242" t="s">
        <v>47</v>
      </c>
      <c r="F24" s="242"/>
      <c r="G24" s="242"/>
      <c r="H24" s="242"/>
      <c r="I24" s="242"/>
      <c r="J24" s="242"/>
      <c r="K24" s="241"/>
      <c r="L24" s="125"/>
      <c r="M24" s="125"/>
      <c r="N24" s="125"/>
      <c r="O24" s="434" t="s">
        <v>45</v>
      </c>
      <c r="P24" s="434"/>
      <c r="Q24" s="434"/>
      <c r="R24" s="434"/>
      <c r="S24" s="434"/>
      <c r="T24" s="125"/>
      <c r="U24" s="125"/>
      <c r="V24" s="438" t="s">
        <v>51</v>
      </c>
      <c r="W24" s="438"/>
      <c r="X24" s="438"/>
      <c r="Y24" s="438"/>
      <c r="Z24" s="438"/>
      <c r="AA24" s="438"/>
      <c r="AB24" s="125"/>
      <c r="AC24" s="125"/>
      <c r="AD24" s="125"/>
      <c r="AE24" s="434" t="s">
        <v>52</v>
      </c>
      <c r="AF24" s="434"/>
      <c r="AG24" s="434"/>
      <c r="AH24" s="434"/>
      <c r="AI24" s="98"/>
      <c r="AJ24" s="98"/>
      <c r="AK24" s="100"/>
      <c r="AL24" s="100"/>
      <c r="AM24" s="98"/>
      <c r="AN24" s="98"/>
    </row>
    <row r="25" spans="1:40" s="20" customFormat="1">
      <c r="A25" s="61"/>
      <c r="B25" s="101" t="s">
        <v>53</v>
      </c>
      <c r="C25" s="101"/>
      <c r="D25" s="62"/>
      <c r="E25" s="124"/>
      <c r="F25" s="124"/>
      <c r="G25" s="124"/>
      <c r="H25" s="124"/>
      <c r="I25" s="124"/>
      <c r="J25" s="124"/>
      <c r="K25" s="242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63"/>
      <c r="AJ25" s="63"/>
      <c r="AK25" s="93"/>
      <c r="AL25" s="93"/>
      <c r="AM25" s="67"/>
      <c r="AN25" s="67"/>
    </row>
    <row r="26" spans="1:40" s="20" customFormat="1" ht="33" customHeight="1">
      <c r="A26" s="64"/>
      <c r="B26" s="102" t="s">
        <v>54</v>
      </c>
      <c r="C26" s="102"/>
      <c r="D26" s="103" t="s">
        <v>91</v>
      </c>
      <c r="E26" s="120">
        <v>1</v>
      </c>
      <c r="F26" s="136">
        <v>2</v>
      </c>
      <c r="G26" s="136">
        <v>3</v>
      </c>
      <c r="H26" s="136">
        <v>4</v>
      </c>
      <c r="I26" s="136">
        <v>5</v>
      </c>
      <c r="J26" s="136">
        <v>6</v>
      </c>
      <c r="K26" s="120">
        <v>7</v>
      </c>
      <c r="L26" s="120">
        <v>8</v>
      </c>
      <c r="M26" s="136">
        <v>9</v>
      </c>
      <c r="N26" s="136">
        <v>10</v>
      </c>
      <c r="O26" s="136">
        <v>11</v>
      </c>
      <c r="P26" s="136">
        <v>12</v>
      </c>
      <c r="Q26" s="136">
        <v>13</v>
      </c>
      <c r="R26" s="120">
        <v>14</v>
      </c>
      <c r="S26" s="120">
        <v>15</v>
      </c>
      <c r="T26" s="136">
        <v>16</v>
      </c>
      <c r="U26" s="136">
        <v>17</v>
      </c>
      <c r="V26" s="136">
        <v>18</v>
      </c>
      <c r="W26" s="136">
        <v>19</v>
      </c>
      <c r="X26" s="136">
        <v>20</v>
      </c>
      <c r="Y26" s="120">
        <v>21</v>
      </c>
      <c r="Z26" s="120">
        <v>22</v>
      </c>
      <c r="AA26" s="136">
        <v>23</v>
      </c>
      <c r="AB26" s="136">
        <v>24</v>
      </c>
      <c r="AC26" s="136">
        <v>25</v>
      </c>
      <c r="AD26" s="136">
        <v>26</v>
      </c>
      <c r="AE26" s="136">
        <v>27</v>
      </c>
      <c r="AF26" s="120">
        <v>28</v>
      </c>
      <c r="AG26" s="120">
        <v>29</v>
      </c>
      <c r="AH26" s="136">
        <v>30</v>
      </c>
      <c r="AI26" s="104">
        <v>31</v>
      </c>
      <c r="AJ26" s="67"/>
      <c r="AK26" s="67"/>
      <c r="AL26" s="67"/>
      <c r="AM26" s="68"/>
      <c r="AN26" s="68"/>
    </row>
    <row r="27" spans="1:40" ht="15" customHeight="1">
      <c r="A27" s="105"/>
      <c r="B27" s="106" t="s">
        <v>2</v>
      </c>
      <c r="C27" s="106"/>
      <c r="D27" s="107" t="s">
        <v>71</v>
      </c>
      <c r="E27" s="121">
        <f t="shared" ref="E27:N35" si="2">COUNTIF(E$11:E$21,$B27)</f>
        <v>3</v>
      </c>
      <c r="F27" s="137">
        <f t="shared" si="2"/>
        <v>4</v>
      </c>
      <c r="G27" s="137">
        <f t="shared" si="2"/>
        <v>5</v>
      </c>
      <c r="H27" s="137">
        <f t="shared" si="2"/>
        <v>5</v>
      </c>
      <c r="I27" s="137">
        <f t="shared" si="2"/>
        <v>3</v>
      </c>
      <c r="J27" s="137">
        <f t="shared" si="2"/>
        <v>4</v>
      </c>
      <c r="K27" s="248">
        <f t="shared" si="2"/>
        <v>6</v>
      </c>
      <c r="L27" s="121">
        <f t="shared" si="2"/>
        <v>4</v>
      </c>
      <c r="M27" s="137">
        <f t="shared" si="2"/>
        <v>2</v>
      </c>
      <c r="N27" s="137">
        <f t="shared" si="2"/>
        <v>3</v>
      </c>
      <c r="O27" s="137">
        <f t="shared" ref="O27:X35" si="3">COUNTIF(O$11:O$21,$B27)</f>
        <v>4</v>
      </c>
      <c r="P27" s="137">
        <f t="shared" si="3"/>
        <v>3</v>
      </c>
      <c r="Q27" s="137">
        <f t="shared" si="3"/>
        <v>4</v>
      </c>
      <c r="R27" s="121">
        <f t="shared" ref="R27:R35" si="4">COUNTIF(R$11:R$21,$B27)</f>
        <v>3</v>
      </c>
      <c r="S27" s="121">
        <f t="shared" si="3"/>
        <v>2</v>
      </c>
      <c r="T27" s="137">
        <f t="shared" si="3"/>
        <v>3</v>
      </c>
      <c r="U27" s="137">
        <f t="shared" si="3"/>
        <v>1</v>
      </c>
      <c r="V27" s="137">
        <f t="shared" si="3"/>
        <v>4</v>
      </c>
      <c r="W27" s="137">
        <f t="shared" si="3"/>
        <v>5</v>
      </c>
      <c r="X27" s="137">
        <f t="shared" si="3"/>
        <v>4</v>
      </c>
      <c r="Y27" s="121">
        <f t="shared" ref="Y27:AI35" si="5">COUNTIF(Y$11:Y$21,$B27)</f>
        <v>2</v>
      </c>
      <c r="Z27" s="121">
        <f t="shared" si="5"/>
        <v>3</v>
      </c>
      <c r="AA27" s="137">
        <f t="shared" si="5"/>
        <v>4</v>
      </c>
      <c r="AB27" s="137">
        <f t="shared" si="5"/>
        <v>5</v>
      </c>
      <c r="AC27" s="137">
        <f t="shared" si="5"/>
        <v>4</v>
      </c>
      <c r="AD27" s="137">
        <f t="shared" si="5"/>
        <v>5</v>
      </c>
      <c r="AE27" s="137">
        <f t="shared" si="5"/>
        <v>7</v>
      </c>
      <c r="AF27" s="121">
        <f t="shared" si="5"/>
        <v>4</v>
      </c>
      <c r="AG27" s="121">
        <f t="shared" si="5"/>
        <v>4</v>
      </c>
      <c r="AH27" s="137">
        <f t="shared" si="5"/>
        <v>2</v>
      </c>
      <c r="AI27" s="108">
        <f t="shared" si="5"/>
        <v>2</v>
      </c>
      <c r="AJ27" s="109"/>
      <c r="AK27" s="109"/>
      <c r="AL27" s="260" t="e">
        <f>'Произв календарь'!$C$19-AJ11+октябрь!AL11</f>
        <v>#REF!</v>
      </c>
      <c r="AM27" s="71"/>
      <c r="AN27" s="71"/>
    </row>
    <row r="28" spans="1:40" ht="15" customHeight="1">
      <c r="A28" s="105"/>
      <c r="B28" s="106" t="s">
        <v>81</v>
      </c>
      <c r="C28" s="106"/>
      <c r="D28" s="107" t="s">
        <v>82</v>
      </c>
      <c r="E28" s="121">
        <f t="shared" si="2"/>
        <v>0</v>
      </c>
      <c r="F28" s="137">
        <f t="shared" si="2"/>
        <v>0</v>
      </c>
      <c r="G28" s="137">
        <f t="shared" si="2"/>
        <v>0</v>
      </c>
      <c r="H28" s="137">
        <f t="shared" si="2"/>
        <v>0</v>
      </c>
      <c r="I28" s="137">
        <f t="shared" si="2"/>
        <v>0</v>
      </c>
      <c r="J28" s="137">
        <f t="shared" si="2"/>
        <v>0</v>
      </c>
      <c r="K28" s="121">
        <f t="shared" ref="K28:K34" si="6">COUNTIF(K$11:K$22,$B27)</f>
        <v>6</v>
      </c>
      <c r="L28" s="121">
        <f t="shared" si="2"/>
        <v>0</v>
      </c>
      <c r="M28" s="137">
        <f t="shared" si="2"/>
        <v>0</v>
      </c>
      <c r="N28" s="137">
        <f t="shared" si="2"/>
        <v>0</v>
      </c>
      <c r="O28" s="137">
        <f t="shared" si="3"/>
        <v>0</v>
      </c>
      <c r="P28" s="137">
        <f t="shared" si="3"/>
        <v>0</v>
      </c>
      <c r="Q28" s="137">
        <f t="shared" si="3"/>
        <v>0</v>
      </c>
      <c r="R28" s="121">
        <f t="shared" si="4"/>
        <v>0</v>
      </c>
      <c r="S28" s="121">
        <f t="shared" si="3"/>
        <v>0</v>
      </c>
      <c r="T28" s="137">
        <f t="shared" si="3"/>
        <v>0</v>
      </c>
      <c r="U28" s="137">
        <f t="shared" si="3"/>
        <v>0</v>
      </c>
      <c r="V28" s="137">
        <f t="shared" si="3"/>
        <v>0</v>
      </c>
      <c r="W28" s="137">
        <f t="shared" si="3"/>
        <v>0</v>
      </c>
      <c r="X28" s="137">
        <f t="shared" si="3"/>
        <v>0</v>
      </c>
      <c r="Y28" s="121">
        <f t="shared" si="5"/>
        <v>0</v>
      </c>
      <c r="Z28" s="121">
        <f t="shared" si="5"/>
        <v>0</v>
      </c>
      <c r="AA28" s="137">
        <f t="shared" si="5"/>
        <v>0</v>
      </c>
      <c r="AB28" s="137">
        <f t="shared" si="5"/>
        <v>0</v>
      </c>
      <c r="AC28" s="137">
        <f t="shared" si="5"/>
        <v>0</v>
      </c>
      <c r="AD28" s="137">
        <f t="shared" si="5"/>
        <v>0</v>
      </c>
      <c r="AE28" s="137">
        <f t="shared" si="5"/>
        <v>0</v>
      </c>
      <c r="AF28" s="121">
        <f t="shared" si="5"/>
        <v>0</v>
      </c>
      <c r="AG28" s="121">
        <f t="shared" si="5"/>
        <v>0</v>
      </c>
      <c r="AH28" s="137">
        <f t="shared" si="5"/>
        <v>0</v>
      </c>
      <c r="AI28" s="108">
        <f t="shared" si="5"/>
        <v>0</v>
      </c>
      <c r="AJ28" s="109"/>
      <c r="AK28" s="109"/>
      <c r="AL28" s="109"/>
      <c r="AM28" s="71"/>
      <c r="AN28" s="71"/>
    </row>
    <row r="29" spans="1:40" ht="15" customHeight="1">
      <c r="A29" s="105"/>
      <c r="B29" s="106" t="s">
        <v>3</v>
      </c>
      <c r="C29" s="106"/>
      <c r="D29" s="107" t="s">
        <v>73</v>
      </c>
      <c r="E29" s="121">
        <f t="shared" si="2"/>
        <v>1</v>
      </c>
      <c r="F29" s="137">
        <f t="shared" si="2"/>
        <v>1</v>
      </c>
      <c r="G29" s="137">
        <f t="shared" si="2"/>
        <v>1</v>
      </c>
      <c r="H29" s="137">
        <f t="shared" si="2"/>
        <v>0</v>
      </c>
      <c r="I29" s="137">
        <f t="shared" si="2"/>
        <v>0</v>
      </c>
      <c r="J29" s="137">
        <f t="shared" si="2"/>
        <v>1</v>
      </c>
      <c r="K29" s="121">
        <f t="shared" si="6"/>
        <v>0</v>
      </c>
      <c r="L29" s="121">
        <f t="shared" si="2"/>
        <v>0</v>
      </c>
      <c r="M29" s="137">
        <f t="shared" si="2"/>
        <v>1</v>
      </c>
      <c r="N29" s="137">
        <f t="shared" si="2"/>
        <v>1</v>
      </c>
      <c r="O29" s="137">
        <f t="shared" si="3"/>
        <v>2</v>
      </c>
      <c r="P29" s="137">
        <f t="shared" si="3"/>
        <v>0</v>
      </c>
      <c r="Q29" s="137">
        <f t="shared" si="3"/>
        <v>1</v>
      </c>
      <c r="R29" s="121">
        <f t="shared" si="4"/>
        <v>1</v>
      </c>
      <c r="S29" s="121">
        <f t="shared" si="3"/>
        <v>1</v>
      </c>
      <c r="T29" s="137">
        <f t="shared" si="3"/>
        <v>0</v>
      </c>
      <c r="U29" s="137">
        <f t="shared" si="3"/>
        <v>1</v>
      </c>
      <c r="V29" s="137">
        <f t="shared" si="3"/>
        <v>2</v>
      </c>
      <c r="W29" s="137">
        <f t="shared" si="3"/>
        <v>1</v>
      </c>
      <c r="X29" s="137">
        <f t="shared" si="3"/>
        <v>1</v>
      </c>
      <c r="Y29" s="121">
        <f t="shared" si="5"/>
        <v>1</v>
      </c>
      <c r="Z29" s="121">
        <f t="shared" si="5"/>
        <v>2</v>
      </c>
      <c r="AA29" s="137">
        <f t="shared" si="5"/>
        <v>1</v>
      </c>
      <c r="AB29" s="137">
        <f t="shared" si="5"/>
        <v>0</v>
      </c>
      <c r="AC29" s="137">
        <f t="shared" si="5"/>
        <v>1</v>
      </c>
      <c r="AD29" s="137">
        <f t="shared" si="5"/>
        <v>2</v>
      </c>
      <c r="AE29" s="137">
        <f t="shared" si="5"/>
        <v>1</v>
      </c>
      <c r="AF29" s="121">
        <f t="shared" si="5"/>
        <v>0</v>
      </c>
      <c r="AG29" s="121">
        <f t="shared" si="5"/>
        <v>1</v>
      </c>
      <c r="AH29" s="137">
        <f t="shared" si="5"/>
        <v>1</v>
      </c>
      <c r="AI29" s="108">
        <f t="shared" si="5"/>
        <v>1</v>
      </c>
      <c r="AJ29" s="109"/>
      <c r="AK29" s="109"/>
      <c r="AL29" s="109"/>
      <c r="AM29" s="71"/>
      <c r="AN29" s="71"/>
    </row>
    <row r="30" spans="1:40" s="36" customFormat="1" ht="15" customHeight="1">
      <c r="A30" s="105"/>
      <c r="B30" s="106" t="s">
        <v>68</v>
      </c>
      <c r="C30" s="106"/>
      <c r="D30" s="107" t="s">
        <v>74</v>
      </c>
      <c r="E30" s="121">
        <f t="shared" si="2"/>
        <v>0</v>
      </c>
      <c r="F30" s="137">
        <f t="shared" si="2"/>
        <v>0</v>
      </c>
      <c r="G30" s="137">
        <f t="shared" si="2"/>
        <v>1</v>
      </c>
      <c r="H30" s="137">
        <f t="shared" si="2"/>
        <v>1</v>
      </c>
      <c r="I30" s="137">
        <f t="shared" si="2"/>
        <v>1</v>
      </c>
      <c r="J30" s="137">
        <f t="shared" si="2"/>
        <v>0</v>
      </c>
      <c r="K30" s="121">
        <f t="shared" si="6"/>
        <v>2</v>
      </c>
      <c r="L30" s="121">
        <f t="shared" si="2"/>
        <v>1</v>
      </c>
      <c r="M30" s="137">
        <f t="shared" si="2"/>
        <v>0</v>
      </c>
      <c r="N30" s="137">
        <f t="shared" si="2"/>
        <v>0</v>
      </c>
      <c r="O30" s="137">
        <f t="shared" si="3"/>
        <v>0</v>
      </c>
      <c r="P30" s="137">
        <f t="shared" si="3"/>
        <v>1</v>
      </c>
      <c r="Q30" s="137">
        <f t="shared" si="3"/>
        <v>0</v>
      </c>
      <c r="R30" s="121">
        <f t="shared" si="4"/>
        <v>0</v>
      </c>
      <c r="S30" s="121">
        <f t="shared" si="3"/>
        <v>0</v>
      </c>
      <c r="T30" s="137">
        <f t="shared" si="3"/>
        <v>1</v>
      </c>
      <c r="U30" s="137">
        <f t="shared" si="3"/>
        <v>0</v>
      </c>
      <c r="V30" s="137">
        <f t="shared" si="3"/>
        <v>0</v>
      </c>
      <c r="W30" s="137">
        <f t="shared" si="3"/>
        <v>1</v>
      </c>
      <c r="X30" s="137">
        <f t="shared" si="3"/>
        <v>1</v>
      </c>
      <c r="Y30" s="121">
        <f t="shared" si="5"/>
        <v>1</v>
      </c>
      <c r="Z30" s="121">
        <f t="shared" si="5"/>
        <v>0</v>
      </c>
      <c r="AA30" s="137">
        <f t="shared" si="5"/>
        <v>0</v>
      </c>
      <c r="AB30" s="137">
        <f t="shared" si="5"/>
        <v>1</v>
      </c>
      <c r="AC30" s="137">
        <f t="shared" si="5"/>
        <v>0</v>
      </c>
      <c r="AD30" s="137">
        <f t="shared" si="5"/>
        <v>0</v>
      </c>
      <c r="AE30" s="137">
        <f t="shared" si="5"/>
        <v>0</v>
      </c>
      <c r="AF30" s="121">
        <f t="shared" si="5"/>
        <v>1</v>
      </c>
      <c r="AG30" s="121">
        <f t="shared" si="5"/>
        <v>1</v>
      </c>
      <c r="AH30" s="137">
        <f t="shared" si="5"/>
        <v>1</v>
      </c>
      <c r="AI30" s="108">
        <f t="shared" si="5"/>
        <v>0</v>
      </c>
      <c r="AJ30" s="109"/>
      <c r="AK30" s="109"/>
      <c r="AL30" s="109"/>
      <c r="AM30" s="71"/>
      <c r="AN30" s="71"/>
    </row>
    <row r="31" spans="1:40" ht="15" customHeight="1">
      <c r="A31" s="105"/>
      <c r="B31" s="110" t="s">
        <v>69</v>
      </c>
      <c r="C31" s="110"/>
      <c r="D31" s="107" t="s">
        <v>75</v>
      </c>
      <c r="E31" s="121">
        <f t="shared" si="2"/>
        <v>1</v>
      </c>
      <c r="F31" s="137">
        <f t="shared" si="2"/>
        <v>1</v>
      </c>
      <c r="G31" s="137">
        <f t="shared" si="2"/>
        <v>1</v>
      </c>
      <c r="H31" s="137">
        <f t="shared" si="2"/>
        <v>2</v>
      </c>
      <c r="I31" s="137">
        <f t="shared" si="2"/>
        <v>1</v>
      </c>
      <c r="J31" s="137">
        <f t="shared" si="2"/>
        <v>1</v>
      </c>
      <c r="K31" s="121">
        <f t="shared" si="6"/>
        <v>0</v>
      </c>
      <c r="L31" s="121">
        <f t="shared" si="2"/>
        <v>2</v>
      </c>
      <c r="M31" s="137">
        <f t="shared" si="2"/>
        <v>1</v>
      </c>
      <c r="N31" s="137">
        <f t="shared" si="2"/>
        <v>1</v>
      </c>
      <c r="O31" s="137">
        <f t="shared" si="3"/>
        <v>1</v>
      </c>
      <c r="P31" s="137">
        <f t="shared" si="3"/>
        <v>1</v>
      </c>
      <c r="Q31" s="137">
        <f t="shared" si="3"/>
        <v>1</v>
      </c>
      <c r="R31" s="121">
        <f t="shared" si="4"/>
        <v>1</v>
      </c>
      <c r="S31" s="121">
        <f t="shared" si="3"/>
        <v>1</v>
      </c>
      <c r="T31" s="137">
        <f t="shared" si="3"/>
        <v>1</v>
      </c>
      <c r="U31" s="137">
        <f t="shared" si="3"/>
        <v>1</v>
      </c>
      <c r="V31" s="137">
        <f t="shared" si="3"/>
        <v>1</v>
      </c>
      <c r="W31" s="137">
        <f t="shared" si="3"/>
        <v>1</v>
      </c>
      <c r="X31" s="137">
        <f t="shared" si="3"/>
        <v>1</v>
      </c>
      <c r="Y31" s="121">
        <f t="shared" si="5"/>
        <v>1</v>
      </c>
      <c r="Z31" s="121">
        <f t="shared" si="5"/>
        <v>1</v>
      </c>
      <c r="AA31" s="137">
        <f t="shared" si="5"/>
        <v>1</v>
      </c>
      <c r="AB31" s="137">
        <f t="shared" si="5"/>
        <v>1</v>
      </c>
      <c r="AC31" s="137">
        <f t="shared" si="5"/>
        <v>1</v>
      </c>
      <c r="AD31" s="137">
        <f t="shared" si="5"/>
        <v>1</v>
      </c>
      <c r="AE31" s="137">
        <f t="shared" si="5"/>
        <v>1</v>
      </c>
      <c r="AF31" s="121">
        <f t="shared" si="5"/>
        <v>1</v>
      </c>
      <c r="AG31" s="121">
        <f t="shared" si="5"/>
        <v>1</v>
      </c>
      <c r="AH31" s="137">
        <f t="shared" si="5"/>
        <v>1</v>
      </c>
      <c r="AI31" s="108">
        <f t="shared" si="5"/>
        <v>1</v>
      </c>
      <c r="AJ31" s="109"/>
      <c r="AK31" s="109"/>
      <c r="AL31" s="109"/>
      <c r="AM31" s="71"/>
      <c r="AN31" s="71"/>
    </row>
    <row r="32" spans="1:40" ht="15" customHeight="1">
      <c r="A32" s="105"/>
      <c r="B32" s="110" t="s">
        <v>83</v>
      </c>
      <c r="C32" s="110"/>
      <c r="D32" s="107" t="s">
        <v>84</v>
      </c>
      <c r="E32" s="121">
        <f t="shared" si="2"/>
        <v>0</v>
      </c>
      <c r="F32" s="137">
        <f t="shared" si="2"/>
        <v>0</v>
      </c>
      <c r="G32" s="137">
        <f t="shared" si="2"/>
        <v>0</v>
      </c>
      <c r="H32" s="137">
        <f t="shared" si="2"/>
        <v>0</v>
      </c>
      <c r="I32" s="137">
        <f t="shared" si="2"/>
        <v>0</v>
      </c>
      <c r="J32" s="137">
        <f t="shared" si="2"/>
        <v>0</v>
      </c>
      <c r="K32" s="121">
        <f t="shared" si="6"/>
        <v>1</v>
      </c>
      <c r="L32" s="121">
        <f t="shared" si="2"/>
        <v>0</v>
      </c>
      <c r="M32" s="137">
        <f t="shared" si="2"/>
        <v>0</v>
      </c>
      <c r="N32" s="137">
        <f t="shared" si="2"/>
        <v>0</v>
      </c>
      <c r="O32" s="137">
        <f t="shared" si="3"/>
        <v>0</v>
      </c>
      <c r="P32" s="137">
        <f t="shared" si="3"/>
        <v>0</v>
      </c>
      <c r="Q32" s="137">
        <f t="shared" si="3"/>
        <v>0</v>
      </c>
      <c r="R32" s="121">
        <f t="shared" si="4"/>
        <v>0</v>
      </c>
      <c r="S32" s="121">
        <f t="shared" si="3"/>
        <v>0</v>
      </c>
      <c r="T32" s="137">
        <f t="shared" si="3"/>
        <v>0</v>
      </c>
      <c r="U32" s="137">
        <f t="shared" si="3"/>
        <v>0</v>
      </c>
      <c r="V32" s="137">
        <f t="shared" si="3"/>
        <v>0</v>
      </c>
      <c r="W32" s="137">
        <f t="shared" si="3"/>
        <v>0</v>
      </c>
      <c r="X32" s="137">
        <f t="shared" si="3"/>
        <v>0</v>
      </c>
      <c r="Y32" s="121">
        <f t="shared" si="5"/>
        <v>0</v>
      </c>
      <c r="Z32" s="121">
        <f t="shared" si="5"/>
        <v>0</v>
      </c>
      <c r="AA32" s="137">
        <f t="shared" si="5"/>
        <v>0</v>
      </c>
      <c r="AB32" s="137">
        <f t="shared" si="5"/>
        <v>0</v>
      </c>
      <c r="AC32" s="137">
        <f t="shared" si="5"/>
        <v>0</v>
      </c>
      <c r="AD32" s="137">
        <f t="shared" si="5"/>
        <v>0</v>
      </c>
      <c r="AE32" s="137">
        <f t="shared" si="5"/>
        <v>0</v>
      </c>
      <c r="AF32" s="121">
        <f t="shared" si="5"/>
        <v>0</v>
      </c>
      <c r="AG32" s="121">
        <f t="shared" si="5"/>
        <v>0</v>
      </c>
      <c r="AH32" s="137">
        <f t="shared" si="5"/>
        <v>0</v>
      </c>
      <c r="AI32" s="108">
        <f t="shared" si="5"/>
        <v>0</v>
      </c>
      <c r="AJ32" s="109"/>
      <c r="AK32" s="109"/>
      <c r="AL32" s="109"/>
      <c r="AM32" s="71"/>
      <c r="AN32" s="71"/>
    </row>
    <row r="33" spans="1:44" ht="15" customHeight="1">
      <c r="A33" s="105"/>
      <c r="B33" s="106" t="s">
        <v>65</v>
      </c>
      <c r="C33" s="106"/>
      <c r="D33" s="111" t="s">
        <v>76</v>
      </c>
      <c r="E33" s="121">
        <f t="shared" si="2"/>
        <v>5</v>
      </c>
      <c r="F33" s="137">
        <f t="shared" si="2"/>
        <v>4</v>
      </c>
      <c r="G33" s="137">
        <f t="shared" si="2"/>
        <v>1</v>
      </c>
      <c r="H33" s="137">
        <f t="shared" si="2"/>
        <v>2</v>
      </c>
      <c r="I33" s="137">
        <f t="shared" si="2"/>
        <v>5</v>
      </c>
      <c r="J33" s="137">
        <f t="shared" si="2"/>
        <v>4</v>
      </c>
      <c r="K33" s="121">
        <f t="shared" si="6"/>
        <v>0</v>
      </c>
      <c r="L33" s="121">
        <f t="shared" si="2"/>
        <v>4</v>
      </c>
      <c r="M33" s="137">
        <f t="shared" si="2"/>
        <v>4</v>
      </c>
      <c r="N33" s="137">
        <f t="shared" si="2"/>
        <v>3</v>
      </c>
      <c r="O33" s="137">
        <f t="shared" si="3"/>
        <v>2</v>
      </c>
      <c r="P33" s="137">
        <f t="shared" si="3"/>
        <v>5</v>
      </c>
      <c r="Q33" s="137">
        <f t="shared" si="3"/>
        <v>2</v>
      </c>
      <c r="R33" s="121">
        <f t="shared" si="4"/>
        <v>5</v>
      </c>
      <c r="S33" s="121">
        <f t="shared" si="3"/>
        <v>7</v>
      </c>
      <c r="T33" s="137">
        <f t="shared" si="3"/>
        <v>4</v>
      </c>
      <c r="U33" s="137">
        <f t="shared" si="3"/>
        <v>6</v>
      </c>
      <c r="V33" s="137">
        <f t="shared" si="3"/>
        <v>3</v>
      </c>
      <c r="W33" s="137">
        <f t="shared" si="3"/>
        <v>2</v>
      </c>
      <c r="X33" s="137">
        <f t="shared" si="3"/>
        <v>4</v>
      </c>
      <c r="Y33" s="121">
        <f t="shared" si="5"/>
        <v>5</v>
      </c>
      <c r="Z33" s="121">
        <f t="shared" si="5"/>
        <v>5</v>
      </c>
      <c r="AA33" s="137">
        <f t="shared" si="5"/>
        <v>5</v>
      </c>
      <c r="AB33" s="137">
        <f t="shared" si="5"/>
        <v>4</v>
      </c>
      <c r="AC33" s="137">
        <f t="shared" si="5"/>
        <v>4</v>
      </c>
      <c r="AD33" s="137">
        <f t="shared" si="5"/>
        <v>3</v>
      </c>
      <c r="AE33" s="137">
        <f t="shared" si="5"/>
        <v>2</v>
      </c>
      <c r="AF33" s="121">
        <f t="shared" si="5"/>
        <v>5</v>
      </c>
      <c r="AG33" s="121">
        <f t="shared" si="5"/>
        <v>3</v>
      </c>
      <c r="AH33" s="137">
        <f t="shared" si="5"/>
        <v>1</v>
      </c>
      <c r="AI33" s="108">
        <f t="shared" si="5"/>
        <v>7</v>
      </c>
      <c r="AJ33" s="109"/>
      <c r="AK33" s="109"/>
      <c r="AL33" s="109"/>
      <c r="AM33" s="71"/>
      <c r="AN33" s="71"/>
    </row>
    <row r="34" spans="1:44" ht="15" customHeight="1">
      <c r="A34" s="105"/>
      <c r="B34" s="106" t="s">
        <v>64</v>
      </c>
      <c r="C34" s="106"/>
      <c r="D34" s="112" t="s">
        <v>66</v>
      </c>
      <c r="E34" s="121">
        <f t="shared" si="2"/>
        <v>0</v>
      </c>
      <c r="F34" s="137">
        <f t="shared" si="2"/>
        <v>1</v>
      </c>
      <c r="G34" s="137">
        <f t="shared" si="2"/>
        <v>1</v>
      </c>
      <c r="H34" s="137">
        <f t="shared" si="2"/>
        <v>1</v>
      </c>
      <c r="I34" s="137">
        <f t="shared" si="2"/>
        <v>1</v>
      </c>
      <c r="J34" s="137">
        <f t="shared" si="2"/>
        <v>1</v>
      </c>
      <c r="K34" s="121">
        <f t="shared" si="6"/>
        <v>3</v>
      </c>
      <c r="L34" s="121">
        <f t="shared" si="2"/>
        <v>0</v>
      </c>
      <c r="M34" s="137">
        <f t="shared" si="2"/>
        <v>1</v>
      </c>
      <c r="N34" s="137">
        <f t="shared" si="2"/>
        <v>1</v>
      </c>
      <c r="O34" s="137">
        <f t="shared" si="3"/>
        <v>1</v>
      </c>
      <c r="P34" s="137">
        <f t="shared" si="3"/>
        <v>1</v>
      </c>
      <c r="Q34" s="137">
        <f t="shared" si="3"/>
        <v>1</v>
      </c>
      <c r="R34" s="121">
        <f t="shared" si="4"/>
        <v>0</v>
      </c>
      <c r="S34" s="121">
        <f t="shared" si="3"/>
        <v>0</v>
      </c>
      <c r="T34" s="137">
        <f t="shared" si="3"/>
        <v>0</v>
      </c>
      <c r="U34" s="137">
        <f t="shared" si="3"/>
        <v>1</v>
      </c>
      <c r="V34" s="137">
        <f t="shared" si="3"/>
        <v>1</v>
      </c>
      <c r="W34" s="137">
        <f t="shared" si="3"/>
        <v>1</v>
      </c>
      <c r="X34" s="137">
        <f t="shared" si="3"/>
        <v>0</v>
      </c>
      <c r="Y34" s="121">
        <f t="shared" si="5"/>
        <v>0</v>
      </c>
      <c r="Z34" s="121">
        <f t="shared" si="5"/>
        <v>0</v>
      </c>
      <c r="AA34" s="137">
        <f t="shared" si="5"/>
        <v>0</v>
      </c>
      <c r="AB34" s="137">
        <f t="shared" si="5"/>
        <v>0</v>
      </c>
      <c r="AC34" s="137">
        <f t="shared" si="5"/>
        <v>0</v>
      </c>
      <c r="AD34" s="137">
        <f t="shared" si="5"/>
        <v>0</v>
      </c>
      <c r="AE34" s="137">
        <f t="shared" si="5"/>
        <v>0</v>
      </c>
      <c r="AF34" s="121">
        <f t="shared" si="5"/>
        <v>0</v>
      </c>
      <c r="AG34" s="121">
        <f t="shared" si="5"/>
        <v>0</v>
      </c>
      <c r="AH34" s="137">
        <f t="shared" si="5"/>
        <v>0</v>
      </c>
      <c r="AI34" s="108">
        <f t="shared" si="5"/>
        <v>0</v>
      </c>
      <c r="AJ34" s="71"/>
      <c r="AK34" s="71"/>
      <c r="AL34" s="71"/>
      <c r="AM34" s="71"/>
      <c r="AN34" s="71"/>
    </row>
    <row r="35" spans="1:44" ht="15" customHeight="1">
      <c r="A35" s="71"/>
      <c r="B35" s="106" t="s">
        <v>29</v>
      </c>
      <c r="C35" s="106"/>
      <c r="D35" s="113" t="s">
        <v>77</v>
      </c>
      <c r="E35" s="121">
        <f t="shared" si="2"/>
        <v>0</v>
      </c>
      <c r="F35" s="137">
        <f t="shared" si="2"/>
        <v>0</v>
      </c>
      <c r="G35" s="137">
        <f t="shared" si="2"/>
        <v>0</v>
      </c>
      <c r="H35" s="137">
        <f t="shared" si="2"/>
        <v>0</v>
      </c>
      <c r="I35" s="137">
        <f t="shared" si="2"/>
        <v>0</v>
      </c>
      <c r="J35" s="137">
        <f t="shared" si="2"/>
        <v>0</v>
      </c>
      <c r="K35" s="121">
        <f t="shared" si="2"/>
        <v>0</v>
      </c>
      <c r="L35" s="121">
        <f t="shared" si="2"/>
        <v>0</v>
      </c>
      <c r="M35" s="137">
        <f t="shared" si="2"/>
        <v>0</v>
      </c>
      <c r="N35" s="137">
        <f t="shared" si="2"/>
        <v>0</v>
      </c>
      <c r="O35" s="137">
        <f t="shared" si="3"/>
        <v>0</v>
      </c>
      <c r="P35" s="137">
        <f t="shared" si="3"/>
        <v>0</v>
      </c>
      <c r="Q35" s="137">
        <f t="shared" si="3"/>
        <v>0</v>
      </c>
      <c r="R35" s="121">
        <f t="shared" si="4"/>
        <v>0</v>
      </c>
      <c r="S35" s="121">
        <f t="shared" si="3"/>
        <v>0</v>
      </c>
      <c r="T35" s="137">
        <f t="shared" si="3"/>
        <v>1</v>
      </c>
      <c r="U35" s="137">
        <f t="shared" si="3"/>
        <v>0</v>
      </c>
      <c r="V35" s="137">
        <f t="shared" si="3"/>
        <v>0</v>
      </c>
      <c r="W35" s="137">
        <f t="shared" si="3"/>
        <v>0</v>
      </c>
      <c r="X35" s="137">
        <f t="shared" si="3"/>
        <v>0</v>
      </c>
      <c r="Y35" s="121">
        <f t="shared" si="5"/>
        <v>0</v>
      </c>
      <c r="Z35" s="121">
        <f t="shared" si="5"/>
        <v>0</v>
      </c>
      <c r="AA35" s="137">
        <f t="shared" si="5"/>
        <v>0</v>
      </c>
      <c r="AB35" s="137">
        <f t="shared" si="5"/>
        <v>0</v>
      </c>
      <c r="AC35" s="137">
        <f t="shared" si="5"/>
        <v>0</v>
      </c>
      <c r="AD35" s="137">
        <f t="shared" si="5"/>
        <v>0</v>
      </c>
      <c r="AE35" s="137">
        <f t="shared" si="5"/>
        <v>0</v>
      </c>
      <c r="AF35" s="121">
        <f t="shared" si="5"/>
        <v>0</v>
      </c>
      <c r="AG35" s="121">
        <f t="shared" si="5"/>
        <v>0</v>
      </c>
      <c r="AH35" s="137">
        <f t="shared" si="5"/>
        <v>5</v>
      </c>
      <c r="AI35" s="108">
        <f t="shared" si="5"/>
        <v>0</v>
      </c>
      <c r="AJ35" s="71"/>
      <c r="AK35" s="71"/>
      <c r="AL35" s="71"/>
      <c r="AM35" s="71"/>
      <c r="AN35" s="71"/>
    </row>
    <row r="36" spans="1:44" ht="15" customHeight="1">
      <c r="A36" s="71"/>
      <c r="B36" s="392" t="s">
        <v>78</v>
      </c>
      <c r="C36" s="393"/>
      <c r="D36" s="393"/>
      <c r="E36" s="138">
        <f>E33+E34</f>
        <v>5</v>
      </c>
      <c r="F36" s="138">
        <f t="shared" ref="F36:AI36" si="7">F33+F34</f>
        <v>5</v>
      </c>
      <c r="G36" s="138">
        <f t="shared" si="7"/>
        <v>2</v>
      </c>
      <c r="H36" s="138">
        <f t="shared" si="7"/>
        <v>3</v>
      </c>
      <c r="I36" s="138">
        <f t="shared" si="7"/>
        <v>6</v>
      </c>
      <c r="J36" s="138">
        <f t="shared" si="7"/>
        <v>5</v>
      </c>
      <c r="K36" s="138">
        <f t="shared" si="7"/>
        <v>3</v>
      </c>
      <c r="L36" s="138">
        <f t="shared" si="7"/>
        <v>4</v>
      </c>
      <c r="M36" s="138">
        <f t="shared" si="7"/>
        <v>5</v>
      </c>
      <c r="N36" s="138">
        <f t="shared" si="7"/>
        <v>4</v>
      </c>
      <c r="O36" s="138">
        <f t="shared" si="7"/>
        <v>3</v>
      </c>
      <c r="P36" s="138">
        <f t="shared" si="7"/>
        <v>6</v>
      </c>
      <c r="Q36" s="138">
        <f t="shared" si="7"/>
        <v>3</v>
      </c>
      <c r="R36" s="138">
        <f t="shared" si="7"/>
        <v>5</v>
      </c>
      <c r="S36" s="138">
        <f t="shared" si="7"/>
        <v>7</v>
      </c>
      <c r="T36" s="138">
        <f t="shared" si="7"/>
        <v>4</v>
      </c>
      <c r="U36" s="138">
        <f t="shared" si="7"/>
        <v>7</v>
      </c>
      <c r="V36" s="138">
        <f t="shared" si="7"/>
        <v>4</v>
      </c>
      <c r="W36" s="138">
        <f t="shared" si="7"/>
        <v>3</v>
      </c>
      <c r="X36" s="138">
        <f t="shared" si="7"/>
        <v>4</v>
      </c>
      <c r="Y36" s="138">
        <f t="shared" si="7"/>
        <v>5</v>
      </c>
      <c r="Z36" s="138">
        <f t="shared" si="7"/>
        <v>5</v>
      </c>
      <c r="AA36" s="138">
        <f t="shared" si="7"/>
        <v>5</v>
      </c>
      <c r="AB36" s="138">
        <f t="shared" si="7"/>
        <v>4</v>
      </c>
      <c r="AC36" s="138">
        <f t="shared" si="7"/>
        <v>4</v>
      </c>
      <c r="AD36" s="138">
        <f t="shared" si="7"/>
        <v>3</v>
      </c>
      <c r="AE36" s="138">
        <f t="shared" si="7"/>
        <v>2</v>
      </c>
      <c r="AF36" s="138">
        <f t="shared" si="7"/>
        <v>5</v>
      </c>
      <c r="AG36" s="138">
        <f t="shared" si="7"/>
        <v>3</v>
      </c>
      <c r="AH36" s="138">
        <f t="shared" si="7"/>
        <v>1</v>
      </c>
      <c r="AI36" s="114">
        <f t="shared" si="7"/>
        <v>7</v>
      </c>
      <c r="AJ36" s="71"/>
      <c r="AK36" s="71"/>
      <c r="AL36" s="71"/>
      <c r="AM36" s="71"/>
      <c r="AN36" s="71"/>
    </row>
    <row r="37" spans="1:44" ht="15" customHeight="1">
      <c r="A37" s="71"/>
      <c r="B37" s="394" t="s">
        <v>79</v>
      </c>
      <c r="C37" s="395"/>
      <c r="D37" s="395"/>
      <c r="E37" s="126">
        <f>E27+E29+E30+E31</f>
        <v>5</v>
      </c>
      <c r="F37" s="126">
        <f t="shared" ref="F37:AI37" si="8">F27+F29+F30+F31</f>
        <v>6</v>
      </c>
      <c r="G37" s="126">
        <f t="shared" si="8"/>
        <v>8</v>
      </c>
      <c r="H37" s="126">
        <f t="shared" si="8"/>
        <v>8</v>
      </c>
      <c r="I37" s="126">
        <f t="shared" si="8"/>
        <v>5</v>
      </c>
      <c r="J37" s="126">
        <f t="shared" si="8"/>
        <v>6</v>
      </c>
      <c r="K37" s="126">
        <f t="shared" si="8"/>
        <v>8</v>
      </c>
      <c r="L37" s="126">
        <f t="shared" si="8"/>
        <v>7</v>
      </c>
      <c r="M37" s="126">
        <f t="shared" si="8"/>
        <v>4</v>
      </c>
      <c r="N37" s="126">
        <f t="shared" si="8"/>
        <v>5</v>
      </c>
      <c r="O37" s="126">
        <f t="shared" si="8"/>
        <v>7</v>
      </c>
      <c r="P37" s="126">
        <f t="shared" si="8"/>
        <v>5</v>
      </c>
      <c r="Q37" s="126">
        <f t="shared" si="8"/>
        <v>6</v>
      </c>
      <c r="R37" s="126">
        <f t="shared" si="8"/>
        <v>5</v>
      </c>
      <c r="S37" s="126">
        <f t="shared" si="8"/>
        <v>4</v>
      </c>
      <c r="T37" s="126">
        <f t="shared" si="8"/>
        <v>5</v>
      </c>
      <c r="U37" s="126">
        <f t="shared" si="8"/>
        <v>3</v>
      </c>
      <c r="V37" s="126">
        <f t="shared" si="8"/>
        <v>7</v>
      </c>
      <c r="W37" s="126">
        <f t="shared" si="8"/>
        <v>8</v>
      </c>
      <c r="X37" s="126">
        <f t="shared" si="8"/>
        <v>7</v>
      </c>
      <c r="Y37" s="126">
        <f t="shared" si="8"/>
        <v>5</v>
      </c>
      <c r="Z37" s="126">
        <f t="shared" si="8"/>
        <v>6</v>
      </c>
      <c r="AA37" s="126">
        <f t="shared" si="8"/>
        <v>6</v>
      </c>
      <c r="AB37" s="126">
        <f t="shared" si="8"/>
        <v>7</v>
      </c>
      <c r="AC37" s="126">
        <f t="shared" si="8"/>
        <v>6</v>
      </c>
      <c r="AD37" s="126">
        <f t="shared" si="8"/>
        <v>8</v>
      </c>
      <c r="AE37" s="126">
        <f t="shared" si="8"/>
        <v>9</v>
      </c>
      <c r="AF37" s="126">
        <f t="shared" si="8"/>
        <v>6</v>
      </c>
      <c r="AG37" s="126">
        <f t="shared" si="8"/>
        <v>7</v>
      </c>
      <c r="AH37" s="126">
        <f t="shared" si="8"/>
        <v>5</v>
      </c>
      <c r="AI37" s="126">
        <f t="shared" si="8"/>
        <v>4</v>
      </c>
      <c r="AJ37" s="71"/>
      <c r="AK37" s="71"/>
      <c r="AL37" s="71"/>
      <c r="AM37" s="71"/>
      <c r="AN37" s="71"/>
    </row>
    <row r="38" spans="1:44" ht="24.75" thickBot="1">
      <c r="A38" s="71"/>
      <c r="B38" s="238" t="s">
        <v>67</v>
      </c>
      <c r="C38" s="238"/>
      <c r="D38" s="239"/>
      <c r="E38" s="239"/>
      <c r="F38" s="239"/>
      <c r="G38" s="239"/>
      <c r="H38" s="239"/>
      <c r="I38" s="239"/>
      <c r="J38" s="239"/>
      <c r="K38" s="247"/>
      <c r="L38" s="399"/>
      <c r="M38" s="400"/>
      <c r="N38" s="400"/>
      <c r="O38" s="400"/>
      <c r="P38" s="400"/>
      <c r="Q38" s="40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</row>
    <row r="39" spans="1:44" ht="14.25" thickTop="1" thickBot="1">
      <c r="D39" t="s">
        <v>87</v>
      </c>
      <c r="K39" s="240"/>
    </row>
    <row r="40" spans="1:44">
      <c r="D40" s="128" t="s">
        <v>86</v>
      </c>
      <c r="E40" s="391" t="s">
        <v>88</v>
      </c>
      <c r="F40" s="391"/>
      <c r="G40" s="391"/>
      <c r="H40" s="391"/>
      <c r="I40" s="237" t="s">
        <v>89</v>
      </c>
      <c r="J40" s="237"/>
      <c r="L40" s="237"/>
      <c r="M40" s="391" t="s">
        <v>90</v>
      </c>
      <c r="N40" s="391"/>
      <c r="O40" s="391"/>
      <c r="P40" s="391"/>
    </row>
    <row r="41" spans="1:44">
      <c r="D41" s="129" t="s">
        <v>2</v>
      </c>
      <c r="E41" s="391"/>
      <c r="F41" s="391"/>
      <c r="G41" s="391"/>
      <c r="H41" s="391"/>
      <c r="I41" s="237"/>
      <c r="J41" s="237"/>
      <c r="K41" s="237"/>
      <c r="L41" s="237"/>
      <c r="M41" s="391"/>
      <c r="N41" s="391"/>
      <c r="O41" s="391"/>
      <c r="P41" s="391"/>
    </row>
    <row r="42" spans="1:44">
      <c r="D42" s="129" t="s">
        <v>81</v>
      </c>
      <c r="E42" s="391"/>
      <c r="F42" s="391"/>
      <c r="G42" s="391"/>
      <c r="H42" s="391"/>
      <c r="I42" s="237"/>
      <c r="J42" s="237"/>
      <c r="K42" s="237"/>
      <c r="L42" s="237"/>
      <c r="M42" s="391"/>
      <c r="N42" s="391"/>
      <c r="O42" s="391"/>
      <c r="P42" s="391"/>
    </row>
    <row r="43" spans="1:44" ht="36.75" customHeight="1">
      <c r="D43" s="129" t="s">
        <v>3</v>
      </c>
      <c r="E43" s="391"/>
      <c r="F43" s="391"/>
      <c r="G43" s="391"/>
      <c r="H43" s="391"/>
      <c r="I43" s="237"/>
      <c r="J43" s="237"/>
      <c r="K43" s="237"/>
      <c r="L43" s="237"/>
      <c r="M43" s="391"/>
      <c r="N43" s="391"/>
      <c r="O43" s="391"/>
      <c r="P43" s="391"/>
      <c r="AO43" s="131"/>
      <c r="AP43" s="131"/>
      <c r="AQ43" s="131"/>
      <c r="AR43" s="8"/>
    </row>
    <row r="44" spans="1:44">
      <c r="D44" s="129" t="s">
        <v>68</v>
      </c>
      <c r="E44" s="391"/>
      <c r="F44" s="391"/>
      <c r="G44" s="391"/>
      <c r="H44" s="391"/>
      <c r="I44" s="237"/>
      <c r="J44" s="237"/>
      <c r="K44" s="237"/>
      <c r="L44" s="237"/>
      <c r="M44" s="391"/>
      <c r="N44" s="391"/>
      <c r="O44" s="391"/>
      <c r="P44" s="391"/>
      <c r="AO44" s="7"/>
      <c r="AP44" s="7"/>
      <c r="AQ44" s="7"/>
      <c r="AR44" s="132"/>
    </row>
    <row r="45" spans="1:44">
      <c r="D45" s="129" t="s">
        <v>69</v>
      </c>
      <c r="E45" s="391"/>
      <c r="F45" s="391"/>
      <c r="G45" s="391"/>
      <c r="H45" s="391"/>
      <c r="I45" s="237"/>
      <c r="J45" s="237"/>
      <c r="K45" s="237"/>
      <c r="L45" s="237"/>
      <c r="M45" s="391"/>
      <c r="N45" s="391"/>
      <c r="O45" s="391"/>
      <c r="P45" s="391"/>
      <c r="AO45" s="7"/>
      <c r="AP45" s="7"/>
      <c r="AQ45" s="7"/>
      <c r="AR45" s="132"/>
    </row>
    <row r="46" spans="1:44">
      <c r="D46" s="129" t="s">
        <v>83</v>
      </c>
      <c r="E46" s="391"/>
      <c r="F46" s="391"/>
      <c r="G46" s="391"/>
      <c r="H46" s="391"/>
      <c r="I46" s="237"/>
      <c r="J46" s="237"/>
      <c r="K46" s="237"/>
      <c r="L46" s="237"/>
      <c r="M46" s="391"/>
      <c r="N46" s="391"/>
      <c r="O46" s="391"/>
      <c r="P46" s="391"/>
      <c r="AO46" s="7"/>
      <c r="AP46" s="7"/>
      <c r="AQ46" s="7"/>
      <c r="AR46" s="132"/>
    </row>
    <row r="47" spans="1:44" ht="13.5" thickBot="1">
      <c r="D47" s="130" t="s">
        <v>29</v>
      </c>
      <c r="E47" s="391"/>
      <c r="F47" s="391"/>
      <c r="G47" s="391"/>
      <c r="H47" s="391"/>
      <c r="I47" s="237"/>
      <c r="J47" s="237"/>
      <c r="K47" s="237"/>
      <c r="L47" s="237"/>
      <c r="M47" s="391"/>
      <c r="N47" s="391"/>
      <c r="O47" s="391"/>
      <c r="P47" s="391"/>
      <c r="AO47" s="7"/>
      <c r="AP47" s="7"/>
      <c r="AQ47" s="7"/>
      <c r="AR47" s="132"/>
    </row>
    <row r="48" spans="1:44">
      <c r="K48" s="237"/>
      <c r="AO48" s="7"/>
      <c r="AP48" s="7"/>
      <c r="AQ48" s="7"/>
      <c r="AR48" s="132"/>
    </row>
    <row r="49" spans="41:44">
      <c r="AO49" s="7"/>
      <c r="AP49" s="7"/>
      <c r="AQ49" s="7"/>
      <c r="AR49" s="132"/>
    </row>
    <row r="50" spans="41:44">
      <c r="AO50" s="7"/>
      <c r="AP50" s="7"/>
      <c r="AQ50" s="7"/>
      <c r="AR50" s="133"/>
    </row>
    <row r="51" spans="41:44">
      <c r="AO51" s="7"/>
      <c r="AP51" s="7"/>
      <c r="AQ51" s="7"/>
      <c r="AR51" s="7"/>
    </row>
  </sheetData>
  <sheetProtection algorithmName="SHA-512" hashValue="+m71AKvrCtnuN5EZpSbfyrXPKD27HudiLiLzImwBaee9eLbJo7WNCSmmirVrUyIr3I/6x+sN98R2D6xlzsGQwA==" saltValue="0GWfnT/f1+nitnMeEFsPUg==" spinCount="100000" sheet="1" objects="1" scenarios="1"/>
  <customSheetViews>
    <customSheetView guid="{44000AF6-2F70-438F-A228-738D1ACAC596}" showPageBreaks="1" zeroValues="0" printArea="1" view="pageBreakPreview" topLeftCell="C1">
      <selection activeCell="AL14" sqref="AL14"/>
      <pageMargins left="0" right="0" top="0.57999999999999996" bottom="0" header="0.31496062992125984" footer="0.27559055118110237"/>
      <printOptions horizontalCentered="1"/>
      <pageSetup paperSize="9" scale="63" orientation="landscape" r:id="rId1"/>
      <headerFooter alignWithMargins="0"/>
    </customSheetView>
    <customSheetView guid="{07E4F119-D40A-4771-B80D-03929F6F2FDC}" showPageBreaks="1" zeroValues="0" printArea="1" view="pageBreakPreview">
      <selection activeCell="Y20" sqref="Y20"/>
      <pageMargins left="0" right="0" top="0.57999999999999996" bottom="0" header="0.31496062992125984" footer="0.27559055118110237"/>
      <printOptions horizontalCentered="1"/>
      <pageSetup paperSize="9" scale="63" orientation="landscape" r:id="rId2"/>
      <headerFooter alignWithMargins="0"/>
    </customSheetView>
    <customSheetView guid="{19310C07-343B-4DAF-92D5-946EAA33A2FB}" scale="115" zeroValues="0" topLeftCell="A8">
      <selection activeCell="AO26" sqref="AO26"/>
      <pageMargins left="0" right="0" top="0.57999999999999996" bottom="0" header="0.31496062992125984" footer="0.27559055118110237"/>
      <printOptions horizontalCentered="1"/>
      <pageSetup paperSize="9" scale="63" orientation="landscape" r:id="rId3"/>
      <headerFooter alignWithMargins="0"/>
    </customSheetView>
  </customSheetViews>
  <mergeCells count="39">
    <mergeCell ref="E46:H46"/>
    <mergeCell ref="M46:P46"/>
    <mergeCell ref="E47:H47"/>
    <mergeCell ref="M47:P47"/>
    <mergeCell ref="E43:H43"/>
    <mergeCell ref="M43:P43"/>
    <mergeCell ref="E44:H44"/>
    <mergeCell ref="M44:P44"/>
    <mergeCell ref="E45:H45"/>
    <mergeCell ref="M45:P45"/>
    <mergeCell ref="E40:H40"/>
    <mergeCell ref="M40:P40"/>
    <mergeCell ref="E41:H41"/>
    <mergeCell ref="M41:P41"/>
    <mergeCell ref="E42:H42"/>
    <mergeCell ref="M42:P42"/>
    <mergeCell ref="B36:D36"/>
    <mergeCell ref="B37:D37"/>
    <mergeCell ref="L38:Q38"/>
    <mergeCell ref="AH1:AM1"/>
    <mergeCell ref="AH2:AM2"/>
    <mergeCell ref="AH3:AM3"/>
    <mergeCell ref="AM9:AN9"/>
    <mergeCell ref="V23:AA23"/>
    <mergeCell ref="AE23:AH23"/>
    <mergeCell ref="D4:D6"/>
    <mergeCell ref="E4:AB6"/>
    <mergeCell ref="D9:D10"/>
    <mergeCell ref="E9:AI9"/>
    <mergeCell ref="AH4:AM4"/>
    <mergeCell ref="AI5:AM5"/>
    <mergeCell ref="A9:A10"/>
    <mergeCell ref="C9:C10"/>
    <mergeCell ref="B9:B10"/>
    <mergeCell ref="O24:S24"/>
    <mergeCell ref="AH7:AM7"/>
    <mergeCell ref="AJ9:AK9"/>
    <mergeCell ref="V24:AA24"/>
    <mergeCell ref="AE24:AH24"/>
  </mergeCells>
  <phoneticPr fontId="3" type="noConversion"/>
  <conditionalFormatting sqref="L24:N24 AH24:AJ24 T24:U24 AB24:AD24 AF24 Z18:AB18 AD18:AE18 AG18 E13:H13 L23:AJ23 Y13:AI13 E25:J25 L25:AI25 E22:J22 L22:N22 G21:J21 K22:K23 J13:O13 Q13:W13 P22:AI22 L21:X21">
    <cfRule type="cellIs" dxfId="2021" priority="363" stopIfTrue="1" operator="equal">
      <formula>"в"</formula>
    </cfRule>
    <cfRule type="cellIs" dxfId="2020" priority="364" stopIfTrue="1" operator="equal">
      <formula>"от"</formula>
    </cfRule>
  </conditionalFormatting>
  <conditionalFormatting sqref="AL22:AL25">
    <cfRule type="cellIs" dxfId="2019" priority="365" stopIfTrue="1" operator="greaterThan">
      <formula>0</formula>
    </cfRule>
    <cfRule type="cellIs" dxfId="2018" priority="366" stopIfTrue="1" operator="lessThanOrEqual">
      <formula>0</formula>
    </cfRule>
  </conditionalFormatting>
  <conditionalFormatting sqref="T12 X12:Y12">
    <cfRule type="cellIs" dxfId="2017" priority="361" stopIfTrue="1" operator="equal">
      <formula>"в"</formula>
    </cfRule>
    <cfRule type="cellIs" dxfId="2016" priority="362" stopIfTrue="1" operator="equal">
      <formula>"от"</formula>
    </cfRule>
  </conditionalFormatting>
  <conditionalFormatting sqref="AF12:AG12">
    <cfRule type="cellIs" dxfId="2015" priority="359" stopIfTrue="1" operator="equal">
      <formula>"в"</formula>
    </cfRule>
    <cfRule type="cellIs" dxfId="2014" priority="360" stopIfTrue="1" operator="equal">
      <formula>"от"</formula>
    </cfRule>
  </conditionalFormatting>
  <conditionalFormatting sqref="R12:S12">
    <cfRule type="cellIs" dxfId="2013" priority="357" stopIfTrue="1" operator="equal">
      <formula>"в"</formula>
    </cfRule>
    <cfRule type="cellIs" dxfId="2012" priority="358" stopIfTrue="1" operator="equal">
      <formula>"от"</formula>
    </cfRule>
  </conditionalFormatting>
  <conditionalFormatting sqref="J12:K12">
    <cfRule type="cellIs" dxfId="2011" priority="355" stopIfTrue="1" operator="equal">
      <formula>"в"</formula>
    </cfRule>
    <cfRule type="cellIs" dxfId="2010" priority="356" stopIfTrue="1" operator="equal">
      <formula>"от"</formula>
    </cfRule>
  </conditionalFormatting>
  <conditionalFormatting sqref="F17:J17 M17:Q17">
    <cfRule type="cellIs" dxfId="2009" priority="353" stopIfTrue="1" operator="equal">
      <formula>"в"</formula>
    </cfRule>
    <cfRule type="cellIs" dxfId="2008" priority="354" stopIfTrue="1" operator="equal">
      <formula>"от"</formula>
    </cfRule>
  </conditionalFormatting>
  <conditionalFormatting sqref="R17:S17">
    <cfRule type="cellIs" dxfId="2007" priority="351" stopIfTrue="1" operator="equal">
      <formula>"в"</formula>
    </cfRule>
    <cfRule type="cellIs" dxfId="2006" priority="352" stopIfTrue="1" operator="equal">
      <formula>"от"</formula>
    </cfRule>
  </conditionalFormatting>
  <conditionalFormatting sqref="K17:L17">
    <cfRule type="cellIs" dxfId="2005" priority="349" stopIfTrue="1" operator="equal">
      <formula>"в"</formula>
    </cfRule>
    <cfRule type="cellIs" dxfId="2004" priority="350" stopIfTrue="1" operator="equal">
      <formula>"от"</formula>
    </cfRule>
  </conditionalFormatting>
  <conditionalFormatting sqref="E17">
    <cfRule type="cellIs" dxfId="2003" priority="347" stopIfTrue="1" operator="equal">
      <formula>"в"</formula>
    </cfRule>
    <cfRule type="cellIs" dxfId="2002" priority="348" stopIfTrue="1" operator="equal">
      <formula>"от"</formula>
    </cfRule>
  </conditionalFormatting>
  <conditionalFormatting sqref="E19:V19 X19:AB19">
    <cfRule type="cellIs" dxfId="2001" priority="345" stopIfTrue="1" operator="equal">
      <formula>"в"</formula>
    </cfRule>
    <cfRule type="cellIs" dxfId="2000" priority="346" stopIfTrue="1" operator="equal">
      <formula>"от"</formula>
    </cfRule>
  </conditionalFormatting>
  <conditionalFormatting sqref="AE19:AF19">
    <cfRule type="cellIs" dxfId="1999" priority="339" stopIfTrue="1" operator="equal">
      <formula>"в"</formula>
    </cfRule>
    <cfRule type="cellIs" dxfId="1998" priority="340" stopIfTrue="1" operator="equal">
      <formula>"от"</formula>
    </cfRule>
  </conditionalFormatting>
  <conditionalFormatting sqref="AI19">
    <cfRule type="cellIs" dxfId="1997" priority="335" stopIfTrue="1" operator="equal">
      <formula>"в"</formula>
    </cfRule>
    <cfRule type="cellIs" dxfId="1996" priority="336" stopIfTrue="1" operator="equal">
      <formula>"от"</formula>
    </cfRule>
  </conditionalFormatting>
  <conditionalFormatting sqref="E20:U20 W20:AA20">
    <cfRule type="cellIs" dxfId="1995" priority="333" stopIfTrue="1" operator="equal">
      <formula>"в"</formula>
    </cfRule>
    <cfRule type="cellIs" dxfId="1994" priority="334" stopIfTrue="1" operator="equal">
      <formula>"от"</formula>
    </cfRule>
  </conditionalFormatting>
  <conditionalFormatting sqref="AB20:AC20">
    <cfRule type="cellIs" dxfId="1993" priority="331" stopIfTrue="1" operator="equal">
      <formula>"в"</formula>
    </cfRule>
    <cfRule type="cellIs" dxfId="1992" priority="332" stopIfTrue="1" operator="equal">
      <formula>"от"</formula>
    </cfRule>
  </conditionalFormatting>
  <conditionalFormatting sqref="AD20:AE20">
    <cfRule type="cellIs" dxfId="1991" priority="327" stopIfTrue="1" operator="equal">
      <formula>"в"</formula>
    </cfRule>
    <cfRule type="cellIs" dxfId="1990" priority="328" stopIfTrue="1" operator="equal">
      <formula>"от"</formula>
    </cfRule>
  </conditionalFormatting>
  <conditionalFormatting sqref="AF20:AG20">
    <cfRule type="cellIs" dxfId="1989" priority="325" stopIfTrue="1" operator="equal">
      <formula>"в"</formula>
    </cfRule>
    <cfRule type="cellIs" dxfId="1988" priority="326" stopIfTrue="1" operator="equal">
      <formula>"от"</formula>
    </cfRule>
  </conditionalFormatting>
  <conditionalFormatting sqref="AH20:AI20">
    <cfRule type="cellIs" dxfId="1987" priority="323" stopIfTrue="1" operator="equal">
      <formula>"в"</formula>
    </cfRule>
    <cfRule type="cellIs" dxfId="1986" priority="324" stopIfTrue="1" operator="equal">
      <formula>"от"</formula>
    </cfRule>
  </conditionalFormatting>
  <conditionalFormatting sqref="Z21:AD21">
    <cfRule type="cellIs" dxfId="1985" priority="321" stopIfTrue="1" operator="equal">
      <formula>"в"</formula>
    </cfRule>
    <cfRule type="cellIs" dxfId="1984" priority="322" stopIfTrue="1" operator="equal">
      <formula>"от"</formula>
    </cfRule>
  </conditionalFormatting>
  <conditionalFormatting sqref="AE21:AF21">
    <cfRule type="cellIs" dxfId="1983" priority="319" stopIfTrue="1" operator="equal">
      <formula>"в"</formula>
    </cfRule>
    <cfRule type="cellIs" dxfId="1982" priority="320" stopIfTrue="1" operator="equal">
      <formula>"от"</formula>
    </cfRule>
  </conditionalFormatting>
  <conditionalFormatting sqref="Y21">
    <cfRule type="cellIs" dxfId="1981" priority="317" stopIfTrue="1" operator="equal">
      <formula>"в"</formula>
    </cfRule>
    <cfRule type="cellIs" dxfId="1980" priority="318" stopIfTrue="1" operator="equal">
      <formula>"от"</formula>
    </cfRule>
  </conditionalFormatting>
  <conditionalFormatting sqref="AG21">
    <cfRule type="cellIs" dxfId="1979" priority="315" stopIfTrue="1" operator="equal">
      <formula>"в"</formula>
    </cfRule>
    <cfRule type="cellIs" dxfId="1978" priority="316" stopIfTrue="1" operator="equal">
      <formula>"от"</formula>
    </cfRule>
  </conditionalFormatting>
  <conditionalFormatting sqref="AI21">
    <cfRule type="cellIs" dxfId="1977" priority="313" stopIfTrue="1" operator="equal">
      <formula>"в"</formula>
    </cfRule>
    <cfRule type="cellIs" dxfId="1976" priority="314" stopIfTrue="1" operator="equal">
      <formula>"от"</formula>
    </cfRule>
  </conditionalFormatting>
  <conditionalFormatting sqref="E21:F21">
    <cfRule type="cellIs" dxfId="1975" priority="311" stopIfTrue="1" operator="equal">
      <formula>"в"</formula>
    </cfRule>
    <cfRule type="cellIs" dxfId="1974" priority="312" stopIfTrue="1" operator="equal">
      <formula>"от"</formula>
    </cfRule>
  </conditionalFormatting>
  <conditionalFormatting sqref="M14">
    <cfRule type="cellIs" dxfId="1973" priority="307" stopIfTrue="1" operator="equal">
      <formula>"в"</formula>
    </cfRule>
    <cfRule type="cellIs" dxfId="1972" priority="308" stopIfTrue="1" operator="equal">
      <formula>"от"</formula>
    </cfRule>
  </conditionalFormatting>
  <conditionalFormatting sqref="Q14">
    <cfRule type="cellIs" dxfId="1971" priority="305" stopIfTrue="1" operator="equal">
      <formula>"в"</formula>
    </cfRule>
    <cfRule type="cellIs" dxfId="1970" priority="306" stopIfTrue="1" operator="equal">
      <formula>"от"</formula>
    </cfRule>
  </conditionalFormatting>
  <conditionalFormatting sqref="U17">
    <cfRule type="cellIs" dxfId="1969" priority="303" stopIfTrue="1" operator="equal">
      <formula>"в"</formula>
    </cfRule>
    <cfRule type="cellIs" dxfId="1968" priority="304" stopIfTrue="1" operator="equal">
      <formula>"от"</formula>
    </cfRule>
  </conditionalFormatting>
  <conditionalFormatting sqref="T17 U18 W18">
    <cfRule type="cellIs" dxfId="1967" priority="301" stopIfTrue="1" operator="equal">
      <formula>"в"</formula>
    </cfRule>
    <cfRule type="cellIs" dxfId="1966" priority="302" stopIfTrue="1" operator="equal">
      <formula>"от"</formula>
    </cfRule>
  </conditionalFormatting>
  <conditionalFormatting sqref="AC17">
    <cfRule type="cellIs" dxfId="1965" priority="297" stopIfTrue="1" operator="equal">
      <formula>"в"</formula>
    </cfRule>
    <cfRule type="cellIs" dxfId="1964" priority="298" stopIfTrue="1" operator="equal">
      <formula>"от"</formula>
    </cfRule>
  </conditionalFormatting>
  <conditionalFormatting sqref="AG14">
    <cfRule type="cellIs" dxfId="1963" priority="295" stopIfTrue="1" operator="equal">
      <formula>"в"</formula>
    </cfRule>
    <cfRule type="cellIs" dxfId="1962" priority="296" stopIfTrue="1" operator="equal">
      <formula>"от"</formula>
    </cfRule>
  </conditionalFormatting>
  <conditionalFormatting sqref="N16:Q16">
    <cfRule type="cellIs" dxfId="1961" priority="293" stopIfTrue="1" operator="equal">
      <formula>"в"</formula>
    </cfRule>
    <cfRule type="cellIs" dxfId="1960" priority="294" stopIfTrue="1" operator="equal">
      <formula>"от"</formula>
    </cfRule>
  </conditionalFormatting>
  <conditionalFormatting sqref="L16:M16">
    <cfRule type="cellIs" dxfId="1959" priority="291" stopIfTrue="1" operator="equal">
      <formula>"в"</formula>
    </cfRule>
    <cfRule type="cellIs" dxfId="1958" priority="292" stopIfTrue="1" operator="equal">
      <formula>"от"</formula>
    </cfRule>
  </conditionalFormatting>
  <conditionalFormatting sqref="S16:U16">
    <cfRule type="cellIs" dxfId="1957" priority="289" stopIfTrue="1" operator="equal">
      <formula>"в"</formula>
    </cfRule>
    <cfRule type="cellIs" dxfId="1956" priority="290" stopIfTrue="1" operator="equal">
      <formula>"от"</formula>
    </cfRule>
  </conditionalFormatting>
  <conditionalFormatting sqref="Z16:AA17">
    <cfRule type="cellIs" dxfId="1955" priority="287" stopIfTrue="1" operator="equal">
      <formula>"в"</formula>
    </cfRule>
    <cfRule type="cellIs" dxfId="1954" priority="288" stopIfTrue="1" operator="equal">
      <formula>"от"</formula>
    </cfRule>
  </conditionalFormatting>
  <conditionalFormatting sqref="G16:K16">
    <cfRule type="cellIs" dxfId="1953" priority="283" stopIfTrue="1" operator="equal">
      <formula>"в"</formula>
    </cfRule>
    <cfRule type="cellIs" dxfId="1952" priority="284" stopIfTrue="1" operator="equal">
      <formula>"от"</formula>
    </cfRule>
  </conditionalFormatting>
  <conditionalFormatting sqref="R16">
    <cfRule type="cellIs" dxfId="1951" priority="281" stopIfTrue="1" operator="equal">
      <formula>"в"</formula>
    </cfRule>
    <cfRule type="cellIs" dxfId="1950" priority="282" stopIfTrue="1" operator="equal">
      <formula>"от"</formula>
    </cfRule>
  </conditionalFormatting>
  <conditionalFormatting sqref="V16:Y16">
    <cfRule type="cellIs" dxfId="1949" priority="279" stopIfTrue="1" operator="equal">
      <formula>"в"</formula>
    </cfRule>
    <cfRule type="cellIs" dxfId="1948" priority="280" stopIfTrue="1" operator="equal">
      <formula>"от"</formula>
    </cfRule>
  </conditionalFormatting>
  <conditionalFormatting sqref="AB16:AF16">
    <cfRule type="cellIs" dxfId="1947" priority="277" stopIfTrue="1" operator="equal">
      <formula>"в"</formula>
    </cfRule>
    <cfRule type="cellIs" dxfId="1946" priority="278" stopIfTrue="1" operator="equal">
      <formula>"от"</formula>
    </cfRule>
  </conditionalFormatting>
  <conditionalFormatting sqref="AG16:AH16">
    <cfRule type="cellIs" dxfId="1945" priority="275" stopIfTrue="1" operator="equal">
      <formula>"в"</formula>
    </cfRule>
    <cfRule type="cellIs" dxfId="1944" priority="276" stopIfTrue="1" operator="equal">
      <formula>"от"</formula>
    </cfRule>
  </conditionalFormatting>
  <conditionalFormatting sqref="AI16">
    <cfRule type="cellIs" dxfId="1943" priority="273" stopIfTrue="1" operator="equal">
      <formula>"в"</formula>
    </cfRule>
    <cfRule type="cellIs" dxfId="1942" priority="274" stopIfTrue="1" operator="equal">
      <formula>"от"</formula>
    </cfRule>
  </conditionalFormatting>
  <conditionalFormatting sqref="M15 O15">
    <cfRule type="cellIs" dxfId="1941" priority="271" stopIfTrue="1" operator="equal">
      <formula>"в"</formula>
    </cfRule>
    <cfRule type="cellIs" dxfId="1940" priority="272" stopIfTrue="1" operator="equal">
      <formula>"от"</formula>
    </cfRule>
  </conditionalFormatting>
  <conditionalFormatting sqref="S15 R14">
    <cfRule type="cellIs" dxfId="1939" priority="267" stopIfTrue="1" operator="equal">
      <formula>"в"</formula>
    </cfRule>
    <cfRule type="cellIs" dxfId="1938" priority="268" stopIfTrue="1" operator="equal">
      <formula>"от"</formula>
    </cfRule>
  </conditionalFormatting>
  <conditionalFormatting sqref="Y15:Z15">
    <cfRule type="cellIs" dxfId="1937" priority="265" stopIfTrue="1" operator="equal">
      <formula>"в"</formula>
    </cfRule>
    <cfRule type="cellIs" dxfId="1936" priority="266" stopIfTrue="1" operator="equal">
      <formula>"от"</formula>
    </cfRule>
  </conditionalFormatting>
  <conditionalFormatting sqref="H15 J15">
    <cfRule type="cellIs" dxfId="1935" priority="261" stopIfTrue="1" operator="equal">
      <formula>"в"</formula>
    </cfRule>
    <cfRule type="cellIs" dxfId="1934" priority="262" stopIfTrue="1" operator="equal">
      <formula>"от"</formula>
    </cfRule>
  </conditionalFormatting>
  <conditionalFormatting sqref="Q15">
    <cfRule type="cellIs" dxfId="1933" priority="259" stopIfTrue="1" operator="equal">
      <formula>"в"</formula>
    </cfRule>
    <cfRule type="cellIs" dxfId="1932" priority="260" stopIfTrue="1" operator="equal">
      <formula>"от"</formula>
    </cfRule>
  </conditionalFormatting>
  <conditionalFormatting sqref="T15 X15 V15">
    <cfRule type="cellIs" dxfId="1931" priority="257" stopIfTrue="1" operator="equal">
      <formula>"в"</formula>
    </cfRule>
    <cfRule type="cellIs" dxfId="1930" priority="258" stopIfTrue="1" operator="equal">
      <formula>"от"</formula>
    </cfRule>
  </conditionalFormatting>
  <conditionalFormatting sqref="AA15 AD14:AF14 AE15 AC15">
    <cfRule type="cellIs" dxfId="1929" priority="255" stopIfTrue="1" operator="equal">
      <formula>"в"</formula>
    </cfRule>
    <cfRule type="cellIs" dxfId="1928" priority="256" stopIfTrue="1" operator="equal">
      <formula>"от"</formula>
    </cfRule>
  </conditionalFormatting>
  <conditionalFormatting sqref="AF15:AG15">
    <cfRule type="cellIs" dxfId="1927" priority="253" stopIfTrue="1" operator="equal">
      <formula>"в"</formula>
    </cfRule>
    <cfRule type="cellIs" dxfId="1926" priority="254" stopIfTrue="1" operator="equal">
      <formula>"от"</formula>
    </cfRule>
  </conditionalFormatting>
  <conditionalFormatting sqref="E14">
    <cfRule type="cellIs" dxfId="1925" priority="249" stopIfTrue="1" operator="equal">
      <formula>"в"</formula>
    </cfRule>
    <cfRule type="cellIs" dxfId="1924" priority="250" stopIfTrue="1" operator="equal">
      <formula>"от"</formula>
    </cfRule>
  </conditionalFormatting>
  <conditionalFormatting sqref="E18">
    <cfRule type="cellIs" dxfId="1923" priority="247" stopIfTrue="1" operator="equal">
      <formula>"в"</formula>
    </cfRule>
    <cfRule type="cellIs" dxfId="1922" priority="248" stopIfTrue="1" operator="equal">
      <formula>"от"</formula>
    </cfRule>
  </conditionalFormatting>
  <conditionalFormatting sqref="E12:I12">
    <cfRule type="cellIs" dxfId="1921" priority="245" stopIfTrue="1" operator="equal">
      <formula>"в"</formula>
    </cfRule>
    <cfRule type="cellIs" dxfId="1920" priority="246" stopIfTrue="1" operator="equal">
      <formula>"от"</formula>
    </cfRule>
  </conditionalFormatting>
  <conditionalFormatting sqref="L12 P12 N12">
    <cfRule type="cellIs" dxfId="1919" priority="243" stopIfTrue="1" operator="equal">
      <formula>"в"</formula>
    </cfRule>
    <cfRule type="cellIs" dxfId="1918" priority="244" stopIfTrue="1" operator="equal">
      <formula>"от"</formula>
    </cfRule>
  </conditionalFormatting>
  <conditionalFormatting sqref="Z12:AB12 AD12:AE12">
    <cfRule type="cellIs" dxfId="1917" priority="239" stopIfTrue="1" operator="equal">
      <formula>"в"</formula>
    </cfRule>
    <cfRule type="cellIs" dxfId="1916" priority="240" stopIfTrue="1" operator="equal">
      <formula>"от"</formula>
    </cfRule>
  </conditionalFormatting>
  <conditionalFormatting sqref="AH12:AI12">
    <cfRule type="cellIs" dxfId="1915" priority="237" stopIfTrue="1" operator="equal">
      <formula>"в"</formula>
    </cfRule>
    <cfRule type="cellIs" dxfId="1914" priority="238" stopIfTrue="1" operator="equal">
      <formula>"от"</formula>
    </cfRule>
  </conditionalFormatting>
  <conditionalFormatting sqref="O12">
    <cfRule type="cellIs" dxfId="1913" priority="235" stopIfTrue="1" operator="equal">
      <formula>"в"</formula>
    </cfRule>
    <cfRule type="cellIs" dxfId="1912" priority="236" stopIfTrue="1" operator="equal">
      <formula>"от"</formula>
    </cfRule>
  </conditionalFormatting>
  <conditionalFormatting sqref="V17">
    <cfRule type="cellIs" dxfId="1911" priority="233" stopIfTrue="1" operator="equal">
      <formula>"в"</formula>
    </cfRule>
    <cfRule type="cellIs" dxfId="1910" priority="234" stopIfTrue="1" operator="equal">
      <formula>"от"</formula>
    </cfRule>
  </conditionalFormatting>
  <conditionalFormatting sqref="AF18">
    <cfRule type="cellIs" dxfId="1909" priority="229" stopIfTrue="1" operator="equal">
      <formula>"в"</formula>
    </cfRule>
    <cfRule type="cellIs" dxfId="1908" priority="230" stopIfTrue="1" operator="equal">
      <formula>"от"</formula>
    </cfRule>
  </conditionalFormatting>
  <conditionalFormatting sqref="S18">
    <cfRule type="cellIs" dxfId="1907" priority="227" stopIfTrue="1" operator="equal">
      <formula>"в"</formula>
    </cfRule>
    <cfRule type="cellIs" dxfId="1906" priority="228" stopIfTrue="1" operator="equal">
      <formula>"от"</formula>
    </cfRule>
  </conditionalFormatting>
  <conditionalFormatting sqref="I18:J18">
    <cfRule type="cellIs" dxfId="1905" priority="223" stopIfTrue="1" operator="equal">
      <formula>"в"</formula>
    </cfRule>
    <cfRule type="cellIs" dxfId="1904" priority="224" stopIfTrue="1" operator="equal">
      <formula>"от"</formula>
    </cfRule>
  </conditionalFormatting>
  <conditionalFormatting sqref="F14">
    <cfRule type="cellIs" dxfId="1903" priority="221" stopIfTrue="1" operator="equal">
      <formula>"в"</formula>
    </cfRule>
    <cfRule type="cellIs" dxfId="1902" priority="222" stopIfTrue="1" operator="equal">
      <formula>"от"</formula>
    </cfRule>
  </conditionalFormatting>
  <conditionalFormatting sqref="H14">
    <cfRule type="cellIs" dxfId="1901" priority="219" stopIfTrue="1" operator="equal">
      <formula>"в"</formula>
    </cfRule>
    <cfRule type="cellIs" dxfId="1900" priority="220" stopIfTrue="1" operator="equal">
      <formula>"от"</formula>
    </cfRule>
  </conditionalFormatting>
  <conditionalFormatting sqref="J14">
    <cfRule type="cellIs" dxfId="1899" priority="217" stopIfTrue="1" operator="equal">
      <formula>"в"</formula>
    </cfRule>
    <cfRule type="cellIs" dxfId="1898" priority="218" stopIfTrue="1" operator="equal">
      <formula>"от"</formula>
    </cfRule>
  </conditionalFormatting>
  <conditionalFormatting sqref="K14">
    <cfRule type="cellIs" dxfId="1897" priority="215" stopIfTrue="1" operator="equal">
      <formula>"в"</formula>
    </cfRule>
    <cfRule type="cellIs" dxfId="1896" priority="216" stopIfTrue="1" operator="equal">
      <formula>"от"</formula>
    </cfRule>
  </conditionalFormatting>
  <conditionalFormatting sqref="L14">
    <cfRule type="cellIs" dxfId="1895" priority="213" stopIfTrue="1" operator="equal">
      <formula>"в"</formula>
    </cfRule>
    <cfRule type="cellIs" dxfId="1894" priority="214" stopIfTrue="1" operator="equal">
      <formula>"от"</formula>
    </cfRule>
  </conditionalFormatting>
  <conditionalFormatting sqref="N14">
    <cfRule type="cellIs" dxfId="1893" priority="209" stopIfTrue="1" operator="equal">
      <formula>"в"</formula>
    </cfRule>
    <cfRule type="cellIs" dxfId="1892" priority="210" stopIfTrue="1" operator="equal">
      <formula>"от"</formula>
    </cfRule>
  </conditionalFormatting>
  <conditionalFormatting sqref="O14">
    <cfRule type="cellIs" dxfId="1891" priority="207" stopIfTrue="1" operator="equal">
      <formula>"в"</formula>
    </cfRule>
    <cfRule type="cellIs" dxfId="1890" priority="208" stopIfTrue="1" operator="equal">
      <formula>"от"</formula>
    </cfRule>
  </conditionalFormatting>
  <conditionalFormatting sqref="P14">
    <cfRule type="cellIs" dxfId="1889" priority="205" stopIfTrue="1" operator="equal">
      <formula>"в"</formula>
    </cfRule>
    <cfRule type="cellIs" dxfId="1888" priority="206" stopIfTrue="1" operator="equal">
      <formula>"от"</formula>
    </cfRule>
  </conditionalFormatting>
  <conditionalFormatting sqref="S14">
    <cfRule type="cellIs" dxfId="1887" priority="203" stopIfTrue="1" operator="equal">
      <formula>"в"</formula>
    </cfRule>
    <cfRule type="cellIs" dxfId="1886" priority="204" stopIfTrue="1" operator="equal">
      <formula>"от"</formula>
    </cfRule>
  </conditionalFormatting>
  <conditionalFormatting sqref="P18">
    <cfRule type="cellIs" dxfId="1885" priority="201" stopIfTrue="1" operator="equal">
      <formula>"в"</formula>
    </cfRule>
    <cfRule type="cellIs" dxfId="1884" priority="202" stopIfTrue="1" operator="equal">
      <formula>"от"</formula>
    </cfRule>
  </conditionalFormatting>
  <conditionalFormatting sqref="T14">
    <cfRule type="cellIs" dxfId="1883" priority="197" stopIfTrue="1" operator="equal">
      <formula>"в"</formula>
    </cfRule>
    <cfRule type="cellIs" dxfId="1882" priority="198" stopIfTrue="1" operator="equal">
      <formula>"от"</formula>
    </cfRule>
  </conditionalFormatting>
  <conditionalFormatting sqref="Y18">
    <cfRule type="cellIs" dxfId="1881" priority="195" stopIfTrue="1" operator="equal">
      <formula>"в"</formula>
    </cfRule>
    <cfRule type="cellIs" dxfId="1880" priority="196" stopIfTrue="1" operator="equal">
      <formula>"от"</formula>
    </cfRule>
  </conditionalFormatting>
  <conditionalFormatting sqref="V14">
    <cfRule type="cellIs" dxfId="1879" priority="189" stopIfTrue="1" operator="equal">
      <formula>"в"</formula>
    </cfRule>
    <cfRule type="cellIs" dxfId="1878" priority="190" stopIfTrue="1" operator="equal">
      <formula>"от"</formula>
    </cfRule>
  </conditionalFormatting>
  <conditionalFormatting sqref="X17">
    <cfRule type="cellIs" dxfId="1877" priority="185" stopIfTrue="1" operator="equal">
      <formula>"в"</formula>
    </cfRule>
    <cfRule type="cellIs" dxfId="1876" priority="186" stopIfTrue="1" operator="equal">
      <formula>"от"</formula>
    </cfRule>
  </conditionalFormatting>
  <conditionalFormatting sqref="X14:Y14">
    <cfRule type="cellIs" dxfId="1875" priority="183" stopIfTrue="1" operator="equal">
      <formula>"в"</formula>
    </cfRule>
    <cfRule type="cellIs" dxfId="1874" priority="184" stopIfTrue="1" operator="equal">
      <formula>"от"</formula>
    </cfRule>
  </conditionalFormatting>
  <conditionalFormatting sqref="AC12">
    <cfRule type="cellIs" dxfId="1873" priority="181" stopIfTrue="1" operator="equal">
      <formula>"в"</formula>
    </cfRule>
    <cfRule type="cellIs" dxfId="1872" priority="182" stopIfTrue="1" operator="equal">
      <formula>"от"</formula>
    </cfRule>
  </conditionalFormatting>
  <conditionalFormatting sqref="U12:W12">
    <cfRule type="cellIs" dxfId="1871" priority="179" stopIfTrue="1" operator="equal">
      <formula>"в"</formula>
    </cfRule>
    <cfRule type="cellIs" dxfId="1870" priority="180" stopIfTrue="1" operator="equal">
      <formula>"от"</formula>
    </cfRule>
  </conditionalFormatting>
  <conditionalFormatting sqref="Y17">
    <cfRule type="cellIs" dxfId="1869" priority="177" stopIfTrue="1" operator="equal">
      <formula>"в"</formula>
    </cfRule>
    <cfRule type="cellIs" dxfId="1868" priority="178" stopIfTrue="1" operator="equal">
      <formula>"от"</formula>
    </cfRule>
  </conditionalFormatting>
  <conditionalFormatting sqref="Z14:AA14">
    <cfRule type="cellIs" dxfId="1867" priority="175" stopIfTrue="1" operator="equal">
      <formula>"в"</formula>
    </cfRule>
    <cfRule type="cellIs" dxfId="1866" priority="176" stopIfTrue="1" operator="equal">
      <formula>"от"</formula>
    </cfRule>
  </conditionalFormatting>
  <conditionalFormatting sqref="AC18">
    <cfRule type="cellIs" dxfId="1865" priority="173" stopIfTrue="1" operator="equal">
      <formula>"в"</formula>
    </cfRule>
    <cfRule type="cellIs" dxfId="1864" priority="174" stopIfTrue="1" operator="equal">
      <formula>"от"</formula>
    </cfRule>
  </conditionalFormatting>
  <conditionalFormatting sqref="AB14:AC14">
    <cfRule type="cellIs" dxfId="1863" priority="171" stopIfTrue="1" operator="equal">
      <formula>"в"</formula>
    </cfRule>
    <cfRule type="cellIs" dxfId="1862" priority="172" stopIfTrue="1" operator="equal">
      <formula>"от"</formula>
    </cfRule>
  </conditionalFormatting>
  <conditionalFormatting sqref="AH14:AI14 AH15">
    <cfRule type="cellIs" dxfId="1861" priority="169" stopIfTrue="1" operator="equal">
      <formula>"в"</formula>
    </cfRule>
    <cfRule type="cellIs" dxfId="1860" priority="170" stopIfTrue="1" operator="equal">
      <formula>"от"</formula>
    </cfRule>
  </conditionalFormatting>
  <conditionalFormatting sqref="AB17">
    <cfRule type="cellIs" dxfId="1859" priority="167" stopIfTrue="1" operator="equal">
      <formula>"в"</formula>
    </cfRule>
    <cfRule type="cellIs" dxfId="1858" priority="168" stopIfTrue="1" operator="equal">
      <formula>"от"</formula>
    </cfRule>
  </conditionalFormatting>
  <conditionalFormatting sqref="AD17:AE17">
    <cfRule type="cellIs" dxfId="1857" priority="165" stopIfTrue="1" operator="equal">
      <formula>"в"</formula>
    </cfRule>
    <cfRule type="cellIs" dxfId="1856" priority="166" stopIfTrue="1" operator="equal">
      <formula>"от"</formula>
    </cfRule>
  </conditionalFormatting>
  <conditionalFormatting sqref="AF17">
    <cfRule type="cellIs" dxfId="1855" priority="163" stopIfTrue="1" operator="equal">
      <formula>"в"</formula>
    </cfRule>
    <cfRule type="cellIs" dxfId="1854" priority="164" stopIfTrue="1" operator="equal">
      <formula>"от"</formula>
    </cfRule>
  </conditionalFormatting>
  <conditionalFormatting sqref="AG17">
    <cfRule type="cellIs" dxfId="1853" priority="161" stopIfTrue="1" operator="equal">
      <formula>"в"</formula>
    </cfRule>
    <cfRule type="cellIs" dxfId="1852" priority="162" stopIfTrue="1" operator="equal">
      <formula>"от"</formula>
    </cfRule>
  </conditionalFormatting>
  <conditionalFormatting sqref="AH17">
    <cfRule type="cellIs" dxfId="1851" priority="159" stopIfTrue="1" operator="equal">
      <formula>"в"</formula>
    </cfRule>
    <cfRule type="cellIs" dxfId="1850" priority="160" stopIfTrue="1" operator="equal">
      <formula>"от"</formula>
    </cfRule>
  </conditionalFormatting>
  <conditionalFormatting sqref="AI17:AI18">
    <cfRule type="cellIs" dxfId="1849" priority="157" stopIfTrue="1" operator="equal">
      <formula>"в"</formula>
    </cfRule>
    <cfRule type="cellIs" dxfId="1848" priority="158" stopIfTrue="1" operator="equal">
      <formula>"от"</formula>
    </cfRule>
  </conditionalFormatting>
  <conditionalFormatting sqref="V18">
    <cfRule type="cellIs" dxfId="1847" priority="153" stopIfTrue="1" operator="equal">
      <formula>"в"</formula>
    </cfRule>
    <cfRule type="cellIs" dxfId="1846" priority="154" stopIfTrue="1" operator="equal">
      <formula>"от"</formula>
    </cfRule>
  </conditionalFormatting>
  <conditionalFormatting sqref="X18">
    <cfRule type="cellIs" dxfId="1845" priority="151" stopIfTrue="1" operator="equal">
      <formula>"в"</formula>
    </cfRule>
    <cfRule type="cellIs" dxfId="1844" priority="152" stopIfTrue="1" operator="equal">
      <formula>"от"</formula>
    </cfRule>
  </conditionalFormatting>
  <conditionalFormatting sqref="M12">
    <cfRule type="cellIs" dxfId="1843" priority="149" stopIfTrue="1" operator="equal">
      <formula>"в"</formula>
    </cfRule>
    <cfRule type="cellIs" dxfId="1842" priority="150" stopIfTrue="1" operator="equal">
      <formula>"от"</formula>
    </cfRule>
  </conditionalFormatting>
  <conditionalFormatting sqref="F18">
    <cfRule type="cellIs" dxfId="1841" priority="147" stopIfTrue="1" operator="equal">
      <formula>"в"</formula>
    </cfRule>
    <cfRule type="cellIs" dxfId="1840" priority="148" stopIfTrue="1" operator="equal">
      <formula>"от"</formula>
    </cfRule>
  </conditionalFormatting>
  <conditionalFormatting sqref="H18">
    <cfRule type="cellIs" dxfId="1839" priority="143" stopIfTrue="1" operator="equal">
      <formula>"в"</formula>
    </cfRule>
    <cfRule type="cellIs" dxfId="1838" priority="144" stopIfTrue="1" operator="equal">
      <formula>"от"</formula>
    </cfRule>
  </conditionalFormatting>
  <conditionalFormatting sqref="F15">
    <cfRule type="cellIs" dxfId="1837" priority="139" stopIfTrue="1" operator="equal">
      <formula>"в"</formula>
    </cfRule>
    <cfRule type="cellIs" dxfId="1836" priority="140" stopIfTrue="1" operator="equal">
      <formula>"от"</formula>
    </cfRule>
  </conditionalFormatting>
  <conditionalFormatting sqref="I13">
    <cfRule type="cellIs" dxfId="1835" priority="137" stopIfTrue="1" operator="equal">
      <formula>"в"</formula>
    </cfRule>
    <cfRule type="cellIs" dxfId="1834" priority="138" stopIfTrue="1" operator="equal">
      <formula>"от"</formula>
    </cfRule>
  </conditionalFormatting>
  <conditionalFormatting sqref="U14">
    <cfRule type="cellIs" dxfId="1833" priority="135" stopIfTrue="1" operator="equal">
      <formula>"в"</formula>
    </cfRule>
    <cfRule type="cellIs" dxfId="1832" priority="136" stopIfTrue="1" operator="equal">
      <formula>"от"</formula>
    </cfRule>
  </conditionalFormatting>
  <conditionalFormatting sqref="W14">
    <cfRule type="cellIs" dxfId="1831" priority="133" stopIfTrue="1" operator="equal">
      <formula>"в"</formula>
    </cfRule>
    <cfRule type="cellIs" dxfId="1830" priority="134" stopIfTrue="1" operator="equal">
      <formula>"от"</formula>
    </cfRule>
  </conditionalFormatting>
  <conditionalFormatting sqref="I15">
    <cfRule type="cellIs" dxfId="1829" priority="131" stopIfTrue="1" operator="equal">
      <formula>"в"</formula>
    </cfRule>
    <cfRule type="cellIs" dxfId="1828" priority="132" stopIfTrue="1" operator="equal">
      <formula>"от"</formula>
    </cfRule>
  </conditionalFormatting>
  <conditionalFormatting sqref="G15">
    <cfRule type="cellIs" dxfId="1827" priority="129" stopIfTrue="1" operator="equal">
      <formula>"в"</formula>
    </cfRule>
    <cfRule type="cellIs" dxfId="1826" priority="130" stopIfTrue="1" operator="equal">
      <formula>"от"</formula>
    </cfRule>
  </conditionalFormatting>
  <conditionalFormatting sqref="W15">
    <cfRule type="cellIs" dxfId="1825" priority="127" stopIfTrue="1" operator="equal">
      <formula>"в"</formula>
    </cfRule>
    <cfRule type="cellIs" dxfId="1824" priority="128" stopIfTrue="1" operator="equal">
      <formula>"от"</formula>
    </cfRule>
  </conditionalFormatting>
  <conditionalFormatting sqref="AD15">
    <cfRule type="cellIs" dxfId="1823" priority="125" stopIfTrue="1" operator="equal">
      <formula>"в"</formula>
    </cfRule>
    <cfRule type="cellIs" dxfId="1822" priority="126" stopIfTrue="1" operator="equal">
      <formula>"от"</formula>
    </cfRule>
  </conditionalFormatting>
  <conditionalFormatting sqref="E15">
    <cfRule type="cellIs" dxfId="1821" priority="123" stopIfTrue="1" operator="equal">
      <formula>"в"</formula>
    </cfRule>
    <cfRule type="cellIs" dxfId="1820" priority="124" stopIfTrue="1" operator="equal">
      <formula>"от"</formula>
    </cfRule>
  </conditionalFormatting>
  <conditionalFormatting sqref="E16:F16">
    <cfRule type="cellIs" dxfId="1819" priority="117" stopIfTrue="1" operator="equal">
      <formula>"в"</formula>
    </cfRule>
    <cfRule type="cellIs" dxfId="1818" priority="118" stopIfTrue="1" operator="equal">
      <formula>"от"</formula>
    </cfRule>
  </conditionalFormatting>
  <conditionalFormatting sqref="G14">
    <cfRule type="cellIs" dxfId="1817" priority="115" stopIfTrue="1" operator="equal">
      <formula>"в"</formula>
    </cfRule>
    <cfRule type="cellIs" dxfId="1816" priority="116" stopIfTrue="1" operator="equal">
      <formula>"от"</formula>
    </cfRule>
  </conditionalFormatting>
  <conditionalFormatting sqref="I14">
    <cfRule type="cellIs" dxfId="1815" priority="113" stopIfTrue="1" operator="equal">
      <formula>"в"</formula>
    </cfRule>
    <cfRule type="cellIs" dxfId="1814" priority="114" stopIfTrue="1" operator="equal">
      <formula>"от"</formula>
    </cfRule>
  </conditionalFormatting>
  <conditionalFormatting sqref="AH21">
    <cfRule type="cellIs" dxfId="1813" priority="111" stopIfTrue="1" operator="equal">
      <formula>"в"</formula>
    </cfRule>
    <cfRule type="cellIs" dxfId="1812" priority="112" stopIfTrue="1" operator="equal">
      <formula>"от"</formula>
    </cfRule>
  </conditionalFormatting>
  <conditionalFormatting sqref="AH18">
    <cfRule type="cellIs" dxfId="1811" priority="109" stopIfTrue="1" operator="equal">
      <formula>"в"</formula>
    </cfRule>
    <cfRule type="cellIs" dxfId="1810" priority="110" stopIfTrue="1" operator="equal">
      <formula>"от"</formula>
    </cfRule>
  </conditionalFormatting>
  <conditionalFormatting sqref="X13">
    <cfRule type="cellIs" dxfId="1809" priority="107" stopIfTrue="1" operator="equal">
      <formula>"в"</formula>
    </cfRule>
    <cfRule type="cellIs" dxfId="1808" priority="108" stopIfTrue="1" operator="equal">
      <formula>"от"</formula>
    </cfRule>
  </conditionalFormatting>
  <conditionalFormatting sqref="E11 S11">
    <cfRule type="cellIs" dxfId="1807" priority="105" stopIfTrue="1" operator="equal">
      <formula>"в"</formula>
    </cfRule>
    <cfRule type="cellIs" dxfId="1806" priority="106" stopIfTrue="1" operator="equal">
      <formula>"от"</formula>
    </cfRule>
  </conditionalFormatting>
  <conditionalFormatting sqref="F11">
    <cfRule type="cellIs" dxfId="1805" priority="99" stopIfTrue="1" operator="equal">
      <formula>"в"</formula>
    </cfRule>
    <cfRule type="cellIs" dxfId="1804" priority="100" stopIfTrue="1" operator="equal">
      <formula>"от"</formula>
    </cfRule>
  </conditionalFormatting>
  <conditionalFormatting sqref="I11:J11">
    <cfRule type="cellIs" dxfId="1803" priority="97" stopIfTrue="1" operator="equal">
      <formula>"в"</formula>
    </cfRule>
    <cfRule type="cellIs" dxfId="1802" priority="98" stopIfTrue="1" operator="equal">
      <formula>"от"</formula>
    </cfRule>
  </conditionalFormatting>
  <conditionalFormatting sqref="U11">
    <cfRule type="cellIs" dxfId="1801" priority="95" stopIfTrue="1" operator="equal">
      <formula>"в"</formula>
    </cfRule>
    <cfRule type="cellIs" dxfId="1800" priority="96" stopIfTrue="1" operator="equal">
      <formula>"от"</formula>
    </cfRule>
  </conditionalFormatting>
  <conditionalFormatting sqref="AD11">
    <cfRule type="cellIs" dxfId="1799" priority="93" stopIfTrue="1" operator="equal">
      <formula>"в"</formula>
    </cfRule>
    <cfRule type="cellIs" dxfId="1798" priority="94" stopIfTrue="1" operator="equal">
      <formula>"от"</formula>
    </cfRule>
  </conditionalFormatting>
  <conditionalFormatting sqref="G11:H11">
    <cfRule type="cellIs" dxfId="1797" priority="91" stopIfTrue="1" operator="equal">
      <formula>"в"</formula>
    </cfRule>
    <cfRule type="cellIs" dxfId="1796" priority="92" stopIfTrue="1" operator="equal">
      <formula>"от"</formula>
    </cfRule>
  </conditionalFormatting>
  <conditionalFormatting sqref="K11 M11:O11">
    <cfRule type="cellIs" dxfId="1795" priority="89" stopIfTrue="1" operator="equal">
      <formula>"в"</formula>
    </cfRule>
    <cfRule type="cellIs" dxfId="1794" priority="90" stopIfTrue="1" operator="equal">
      <formula>"от"</formula>
    </cfRule>
  </conditionalFormatting>
  <conditionalFormatting sqref="V11:AB11">
    <cfRule type="cellIs" dxfId="1793" priority="85" stopIfTrue="1" operator="equal">
      <formula>"в"</formula>
    </cfRule>
    <cfRule type="cellIs" dxfId="1792" priority="86" stopIfTrue="1" operator="equal">
      <formula>"от"</formula>
    </cfRule>
  </conditionalFormatting>
  <conditionalFormatting sqref="AE11:AI11">
    <cfRule type="cellIs" dxfId="1791" priority="83" stopIfTrue="1" operator="equal">
      <formula>"в"</formula>
    </cfRule>
    <cfRule type="cellIs" dxfId="1790" priority="84" stopIfTrue="1" operator="equal">
      <formula>"от"</formula>
    </cfRule>
  </conditionalFormatting>
  <conditionalFormatting sqref="Q12">
    <cfRule type="cellIs" dxfId="1789" priority="79" stopIfTrue="1" operator="equal">
      <formula>"в"</formula>
    </cfRule>
    <cfRule type="cellIs" dxfId="1788" priority="80" stopIfTrue="1" operator="equal">
      <formula>"от"</formula>
    </cfRule>
  </conditionalFormatting>
  <conditionalFormatting sqref="K15">
    <cfRule type="cellIs" dxfId="1787" priority="77" stopIfTrue="1" operator="equal">
      <formula>"в"</formula>
    </cfRule>
    <cfRule type="cellIs" dxfId="1786" priority="78" stopIfTrue="1" operator="equal">
      <formula>"от"</formula>
    </cfRule>
  </conditionalFormatting>
  <conditionalFormatting sqref="AI15">
    <cfRule type="cellIs" dxfId="1785" priority="73" stopIfTrue="1" operator="equal">
      <formula>"в"</formula>
    </cfRule>
    <cfRule type="cellIs" dxfId="1784" priority="74" stopIfTrue="1" operator="equal">
      <formula>"от"</formula>
    </cfRule>
  </conditionalFormatting>
  <conditionalFormatting sqref="N18:O18">
    <cfRule type="cellIs" dxfId="1783" priority="71" stopIfTrue="1" operator="equal">
      <formula>"в"</formula>
    </cfRule>
    <cfRule type="cellIs" dxfId="1782" priority="72" stopIfTrue="1" operator="equal">
      <formula>"от"</formula>
    </cfRule>
  </conditionalFormatting>
  <conditionalFormatting sqref="Q18:R18">
    <cfRule type="cellIs" dxfId="1781" priority="69" stopIfTrue="1" operator="equal">
      <formula>"в"</formula>
    </cfRule>
    <cfRule type="cellIs" dxfId="1780" priority="70" stopIfTrue="1" operator="equal">
      <formula>"от"</formula>
    </cfRule>
  </conditionalFormatting>
  <conditionalFormatting sqref="AB15">
    <cfRule type="cellIs" dxfId="1779" priority="65" stopIfTrue="1" operator="equal">
      <formula>"в"</formula>
    </cfRule>
    <cfRule type="cellIs" dxfId="1778" priority="66" stopIfTrue="1" operator="equal">
      <formula>"от"</formula>
    </cfRule>
  </conditionalFormatting>
  <conditionalFormatting sqref="N15">
    <cfRule type="cellIs" dxfId="1777" priority="63" stopIfTrue="1" operator="equal">
      <formula>"в"</formula>
    </cfRule>
    <cfRule type="cellIs" dxfId="1776" priority="64" stopIfTrue="1" operator="equal">
      <formula>"от"</formula>
    </cfRule>
  </conditionalFormatting>
  <conditionalFormatting sqref="R15">
    <cfRule type="cellIs" dxfId="1775" priority="61" stopIfTrue="1" operator="equal">
      <formula>"в"</formula>
    </cfRule>
    <cfRule type="cellIs" dxfId="1774" priority="62" stopIfTrue="1" operator="equal">
      <formula>"от"</formula>
    </cfRule>
  </conditionalFormatting>
  <conditionalFormatting sqref="P13">
    <cfRule type="cellIs" dxfId="1773" priority="59" stopIfTrue="1" operator="equal">
      <formula>"в"</formula>
    </cfRule>
    <cfRule type="cellIs" dxfId="1772" priority="60" stopIfTrue="1" operator="equal">
      <formula>"от"</formula>
    </cfRule>
  </conditionalFormatting>
  <conditionalFormatting sqref="O22">
    <cfRule type="cellIs" dxfId="1771" priority="57" stopIfTrue="1" operator="equal">
      <formula>"в"</formula>
    </cfRule>
    <cfRule type="cellIs" dxfId="1770" priority="58" stopIfTrue="1" operator="equal">
      <formula>"от"</formula>
    </cfRule>
  </conditionalFormatting>
  <conditionalFormatting sqref="K21">
    <cfRule type="cellIs" dxfId="1769" priority="55" stopIfTrue="1" operator="equal">
      <formula>"в"</formula>
    </cfRule>
    <cfRule type="cellIs" dxfId="1768" priority="56" stopIfTrue="1" operator="equal">
      <formula>"от"</formula>
    </cfRule>
  </conditionalFormatting>
  <conditionalFormatting sqref="L15">
    <cfRule type="cellIs" dxfId="1767" priority="53" stopIfTrue="1" operator="equal">
      <formula>"в"</formula>
    </cfRule>
    <cfRule type="cellIs" dxfId="1766" priority="54" stopIfTrue="1" operator="equal">
      <formula>"от"</formula>
    </cfRule>
  </conditionalFormatting>
  <conditionalFormatting sqref="U15">
    <cfRule type="cellIs" dxfId="1765" priority="49" stopIfTrue="1" operator="equal">
      <formula>"в"</formula>
    </cfRule>
    <cfRule type="cellIs" dxfId="1764" priority="50" stopIfTrue="1" operator="equal">
      <formula>"от"</formula>
    </cfRule>
  </conditionalFormatting>
  <conditionalFormatting sqref="P15">
    <cfRule type="cellIs" dxfId="1763" priority="47" stopIfTrue="1" operator="equal">
      <formula>"в"</formula>
    </cfRule>
    <cfRule type="cellIs" dxfId="1762" priority="48" stopIfTrue="1" operator="equal">
      <formula>"от"</formula>
    </cfRule>
  </conditionalFormatting>
  <conditionalFormatting sqref="G18">
    <cfRule type="cellIs" dxfId="1761" priority="45" stopIfTrue="1" operator="equal">
      <formula>"в"</formula>
    </cfRule>
    <cfRule type="cellIs" dxfId="1760" priority="46" stopIfTrue="1" operator="equal">
      <formula>"от"</formula>
    </cfRule>
  </conditionalFormatting>
  <conditionalFormatting sqref="L18">
    <cfRule type="cellIs" dxfId="1759" priority="43" stopIfTrue="1" operator="equal">
      <formula>"в"</formula>
    </cfRule>
    <cfRule type="cellIs" dxfId="1758" priority="44" stopIfTrue="1" operator="equal">
      <formula>"от"</formula>
    </cfRule>
  </conditionalFormatting>
  <conditionalFormatting sqref="M18">
    <cfRule type="cellIs" dxfId="1757" priority="39" stopIfTrue="1" operator="equal">
      <formula>"в"</formula>
    </cfRule>
    <cfRule type="cellIs" dxfId="1756" priority="40" stopIfTrue="1" operator="equal">
      <formula>"от"</formula>
    </cfRule>
  </conditionalFormatting>
  <conditionalFormatting sqref="K18">
    <cfRule type="cellIs" dxfId="1755" priority="37" stopIfTrue="1" operator="equal">
      <formula>"в"</formula>
    </cfRule>
    <cfRule type="cellIs" dxfId="1754" priority="38" stopIfTrue="1" operator="equal">
      <formula>"от"</formula>
    </cfRule>
  </conditionalFormatting>
  <conditionalFormatting sqref="AC11">
    <cfRule type="cellIs" dxfId="1753" priority="35" stopIfTrue="1" operator="equal">
      <formula>"в"</formula>
    </cfRule>
    <cfRule type="cellIs" dxfId="1752" priority="36" stopIfTrue="1" operator="equal">
      <formula>"от"</formula>
    </cfRule>
  </conditionalFormatting>
  <conditionalFormatting sqref="R11">
    <cfRule type="cellIs" dxfId="1751" priority="33" stopIfTrue="1" operator="equal">
      <formula>"в"</formula>
    </cfRule>
    <cfRule type="cellIs" dxfId="1750" priority="34" stopIfTrue="1" operator="equal">
      <formula>"от"</formula>
    </cfRule>
  </conditionalFormatting>
  <conditionalFormatting sqref="Q11">
    <cfRule type="cellIs" dxfId="1749" priority="31" stopIfTrue="1" operator="equal">
      <formula>"в"</formula>
    </cfRule>
    <cfRule type="cellIs" dxfId="1748" priority="32" stopIfTrue="1" operator="equal">
      <formula>"от"</formula>
    </cfRule>
  </conditionalFormatting>
  <conditionalFormatting sqref="T11">
    <cfRule type="cellIs" dxfId="1747" priority="29" stopIfTrue="1" operator="equal">
      <formula>"в"</formula>
    </cfRule>
    <cfRule type="cellIs" dxfId="1746" priority="30" stopIfTrue="1" operator="equal">
      <formula>"от"</formula>
    </cfRule>
  </conditionalFormatting>
  <conditionalFormatting sqref="V20">
    <cfRule type="cellIs" dxfId="1745" priority="27" stopIfTrue="1" operator="equal">
      <formula>"в"</formula>
    </cfRule>
    <cfRule type="cellIs" dxfId="1744" priority="28" stopIfTrue="1" operator="equal">
      <formula>"от"</formula>
    </cfRule>
  </conditionalFormatting>
  <conditionalFormatting sqref="W19">
    <cfRule type="cellIs" dxfId="1743" priority="25" stopIfTrue="1" operator="equal">
      <formula>"в"</formula>
    </cfRule>
    <cfRule type="cellIs" dxfId="1742" priority="26" stopIfTrue="1" operator="equal">
      <formula>"от"</formula>
    </cfRule>
  </conditionalFormatting>
  <conditionalFormatting sqref="W17">
    <cfRule type="cellIs" dxfId="1741" priority="23" stopIfTrue="1" operator="equal">
      <formula>"в"</formula>
    </cfRule>
    <cfRule type="cellIs" dxfId="1740" priority="24" stopIfTrue="1" operator="equal">
      <formula>"от"</formula>
    </cfRule>
  </conditionalFormatting>
  <conditionalFormatting sqref="T18">
    <cfRule type="cellIs" dxfId="1739" priority="21" stopIfTrue="1" operator="equal">
      <formula>"в"</formula>
    </cfRule>
    <cfRule type="cellIs" dxfId="1738" priority="22" stopIfTrue="1" operator="equal">
      <formula>"от"</formula>
    </cfRule>
  </conditionalFormatting>
  <conditionalFormatting sqref="AC19">
    <cfRule type="cellIs" dxfId="1737" priority="11" stopIfTrue="1" operator="equal">
      <formula>"в"</formula>
    </cfRule>
    <cfRule type="cellIs" dxfId="1736" priority="12" stopIfTrue="1" operator="equal">
      <formula>"от"</formula>
    </cfRule>
  </conditionalFormatting>
  <conditionalFormatting sqref="AD19">
    <cfRule type="cellIs" dxfId="1735" priority="9" stopIfTrue="1" operator="equal">
      <formula>"в"</formula>
    </cfRule>
    <cfRule type="cellIs" dxfId="1734" priority="10" stopIfTrue="1" operator="equal">
      <formula>"от"</formula>
    </cfRule>
  </conditionalFormatting>
  <conditionalFormatting sqref="AG19">
    <cfRule type="cellIs" dxfId="1733" priority="7" stopIfTrue="1" operator="equal">
      <formula>"в"</formula>
    </cfRule>
    <cfRule type="cellIs" dxfId="1732" priority="8" stopIfTrue="1" operator="equal">
      <formula>"от"</formula>
    </cfRule>
  </conditionalFormatting>
  <conditionalFormatting sqref="AH19">
    <cfRule type="cellIs" dxfId="1731" priority="5" stopIfTrue="1" operator="equal">
      <formula>"в"</formula>
    </cfRule>
    <cfRule type="cellIs" dxfId="1730" priority="6" stopIfTrue="1" operator="equal">
      <formula>"от"</formula>
    </cfRule>
  </conditionalFormatting>
  <conditionalFormatting sqref="L11">
    <cfRule type="cellIs" dxfId="1729" priority="1" stopIfTrue="1" operator="equal">
      <formula>"в"</formula>
    </cfRule>
    <cfRule type="cellIs" dxfId="1728" priority="2" stopIfTrue="1" operator="equal">
      <formula>"от"</formula>
    </cfRule>
  </conditionalFormatting>
  <printOptions horizontalCentered="1"/>
  <pageMargins left="0" right="0" top="0.57999999999999996" bottom="0" header="0.31496062992125984" footer="0.27559055118110237"/>
  <pageSetup paperSize="9" scale="63" orientation="landscape" r:id="rId4"/>
  <headerFooter alignWithMargins="0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4</vt:i4>
      </vt:variant>
    </vt:vector>
  </HeadingPairs>
  <TitlesOfParts>
    <vt:vector size="20" baseType="lpstr">
      <vt:lpstr>Произв календарь</vt:lpstr>
      <vt:lpstr>идеал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февраль 18</vt:lpstr>
      <vt:lpstr>март 18</vt:lpstr>
      <vt:lpstr>апрель 18</vt:lpstr>
      <vt:lpstr>май 18</vt:lpstr>
      <vt:lpstr>Часы работы</vt:lpstr>
      <vt:lpstr>декабрь!Заголовки_для_печати</vt:lpstr>
      <vt:lpstr>ноябрь!Заголовки_для_печати</vt:lpstr>
      <vt:lpstr>декабрь!Область_печати</vt:lpstr>
      <vt:lpstr>ноябрь!Область_печати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Network</dc:creator>
  <cp:lastModifiedBy>Админ</cp:lastModifiedBy>
  <cp:lastPrinted>2017-11-22T05:10:39Z</cp:lastPrinted>
  <dcterms:created xsi:type="dcterms:W3CDTF">2008-01-18T07:08:16Z</dcterms:created>
  <dcterms:modified xsi:type="dcterms:W3CDTF">2018-04-12T08:33:15Z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