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" i="1" l="1"/>
  <c r="B36" i="1" l="1"/>
  <c r="D28" i="1"/>
  <c r="B35" i="1"/>
  <c r="E27" i="1"/>
  <c r="F27" i="1"/>
  <c r="G27" i="1"/>
  <c r="H27" i="1"/>
  <c r="I27" i="1"/>
  <c r="J27" i="1"/>
  <c r="K27" i="1"/>
  <c r="L27" i="1"/>
  <c r="M27" i="1"/>
  <c r="N27" i="1"/>
  <c r="D27" i="1"/>
  <c r="F19" i="1"/>
  <c r="B20" i="1"/>
  <c r="J7" i="1"/>
  <c r="J6" i="1" s="1"/>
  <c r="K3" i="1"/>
  <c r="C5" i="1" l="1"/>
  <c r="D5" i="1"/>
  <c r="E5" i="1"/>
  <c r="F5" i="1"/>
  <c r="B5" i="1"/>
  <c r="B4" i="1"/>
  <c r="C4" i="1"/>
  <c r="D4" i="1"/>
  <c r="E4" i="1"/>
  <c r="F4" i="1"/>
  <c r="G4" i="1"/>
  <c r="H4" i="1"/>
  <c r="B13" i="1"/>
  <c r="C13" i="1"/>
  <c r="D13" i="1"/>
  <c r="E13" i="1"/>
  <c r="F13" i="1"/>
  <c r="G13" i="1"/>
  <c r="H13" i="1"/>
  <c r="I13" i="1"/>
  <c r="J13" i="1"/>
  <c r="K13" i="1"/>
  <c r="A13" i="1"/>
  <c r="B19" i="1"/>
  <c r="B14" i="1"/>
  <c r="N3" i="1" l="1"/>
  <c r="L3" i="1"/>
  <c r="L2" i="1"/>
  <c r="I3" i="1"/>
  <c r="I2" i="1"/>
  <c r="J3" i="1"/>
  <c r="J2" i="1"/>
</calcChain>
</file>

<file path=xl/sharedStrings.xml><?xml version="1.0" encoding="utf-8"?>
<sst xmlns="http://schemas.openxmlformats.org/spreadsheetml/2006/main" count="48" uniqueCount="41">
  <si>
    <t>Задача 1</t>
  </si>
  <si>
    <t>Y1</t>
  </si>
  <si>
    <t>Y2</t>
  </si>
  <si>
    <t>х ср.</t>
  </si>
  <si>
    <t>n</t>
  </si>
  <si>
    <t>s2</t>
  </si>
  <si>
    <t>smax/smin</t>
  </si>
  <si>
    <t>f</t>
  </si>
  <si>
    <t>s2=</t>
  </si>
  <si>
    <t>t рас</t>
  </si>
  <si>
    <t>t табл</t>
  </si>
  <si>
    <t>f табл=</t>
  </si>
  <si>
    <t xml:space="preserve"> различаются не существенно</t>
  </si>
  <si>
    <t>задача 2</t>
  </si>
  <si>
    <t>Иследуемый признак (СВ)-  значение производительности труда рабочих</t>
  </si>
  <si>
    <t>H0=</t>
  </si>
  <si>
    <t>a1=a2</t>
  </si>
  <si>
    <t xml:space="preserve"> H1=</t>
  </si>
  <si>
    <t>a1!=a2</t>
  </si>
  <si>
    <t>n=</t>
  </si>
  <si>
    <t>- принимаем гипотезу H0</t>
  </si>
  <si>
    <t>H0</t>
  </si>
  <si>
    <t>H1</t>
  </si>
  <si>
    <t>a=8</t>
  </si>
  <si>
    <t>a&gt;8</t>
  </si>
  <si>
    <t>СВ- норма времени выполнения операции</t>
  </si>
  <si>
    <t>х ср=</t>
  </si>
  <si>
    <t>xi2</t>
  </si>
  <si>
    <t>t расч</t>
  </si>
  <si>
    <t>a0=</t>
  </si>
  <si>
    <t>принимем гипотизу H0</t>
  </si>
  <si>
    <t>задача 3</t>
  </si>
  <si>
    <t>стержни</t>
  </si>
  <si>
    <t>температура вулканизации</t>
  </si>
  <si>
    <t>H1=</t>
  </si>
  <si>
    <t xml:space="preserve"> </t>
  </si>
  <si>
    <t>принимем гипотизу H1</t>
  </si>
  <si>
    <t>х ср</t>
  </si>
  <si>
    <t>aср=0</t>
  </si>
  <si>
    <t>aср!=0</t>
  </si>
  <si>
    <t>хср=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</si>
</sst>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80" workbookViewId="0">
      <selection activeCell="K2" sqref="K2"/>
    </sheetView>
  </sheetViews>
  <sheetFormatPr defaultRowHeight="14.4" x14ac:dyDescent="0.3"/>
  <sheetData>
    <row r="1" spans="1:16" x14ac:dyDescent="0.3">
      <c r="A1" t="s">
        <v>0</v>
      </c>
      <c r="I1" s="4" t="s">
        <v>3</v>
      </c>
      <c r="J1" s="4" t="s">
        <v>4</v>
      </c>
      <c r="K1" s="4" t="s">
        <v>5</v>
      </c>
      <c r="L1" s="4" t="s">
        <v>7</v>
      </c>
    </row>
    <row r="2" spans="1:16" x14ac:dyDescent="0.3">
      <c r="A2" s="2" t="s">
        <v>1</v>
      </c>
      <c r="B2" s="2">
        <v>1.3</v>
      </c>
      <c r="C2" s="2">
        <v>1.27</v>
      </c>
      <c r="D2" s="2">
        <v>1.21</v>
      </c>
      <c r="E2" s="2">
        <v>1.0900000000000001</v>
      </c>
      <c r="F2" s="2">
        <v>1.03</v>
      </c>
      <c r="G2" s="2">
        <v>1.01</v>
      </c>
      <c r="H2" s="3">
        <v>1.0900000000000001</v>
      </c>
      <c r="I2" s="4">
        <f>SUM(B2:H2)/J2</f>
        <v>1.1428571428571428</v>
      </c>
      <c r="J2" s="4">
        <f>COUNT(B2:H2)</f>
        <v>7</v>
      </c>
      <c r="K2" s="4">
        <f>_xlfn.VAR.S(B2:H2)</f>
        <v>1.3557142857142856E-2</v>
      </c>
      <c r="L2" s="4">
        <f>J2-1</f>
        <v>6</v>
      </c>
      <c r="N2" s="5" t="s">
        <v>6</v>
      </c>
      <c r="P2" s="5" t="s">
        <v>11</v>
      </c>
    </row>
    <row r="3" spans="1:16" x14ac:dyDescent="0.3">
      <c r="A3" s="2" t="s">
        <v>2</v>
      </c>
      <c r="B3" s="2">
        <v>1.44</v>
      </c>
      <c r="C3" s="2">
        <v>1.4</v>
      </c>
      <c r="D3" s="2">
        <v>1.28</v>
      </c>
      <c r="E3" s="2">
        <v>1.28</v>
      </c>
      <c r="F3" s="2">
        <v>1.06</v>
      </c>
      <c r="G3" s="2"/>
      <c r="H3" s="3"/>
      <c r="I3" s="4">
        <f>SUM(B3:F3)/J3</f>
        <v>1.2920000000000003</v>
      </c>
      <c r="J3" s="4">
        <f>COUNT(B3:H3)</f>
        <v>5</v>
      </c>
      <c r="K3" s="4">
        <f>_xlfn.VAR.S(B3:H3)*J3/(J3-1)</f>
        <v>2.7399999999999092E-2</v>
      </c>
      <c r="L3" s="4">
        <f>J3-1</f>
        <v>4</v>
      </c>
      <c r="N3" s="5">
        <f>MAX(K2:K3)/MIN(K2:K3)</f>
        <v>2.0210748155952967</v>
      </c>
      <c r="P3" s="5">
        <v>6.23</v>
      </c>
    </row>
    <row r="4" spans="1:16" x14ac:dyDescent="0.3">
      <c r="B4">
        <f>B2*B2</f>
        <v>1.6900000000000002</v>
      </c>
      <c r="C4">
        <f t="shared" ref="C4:H4" si="0">C2*C2</f>
        <v>1.6129</v>
      </c>
      <c r="D4">
        <f t="shared" si="0"/>
        <v>1.4641</v>
      </c>
      <c r="E4">
        <f t="shared" si="0"/>
        <v>1.1881000000000002</v>
      </c>
      <c r="F4">
        <f t="shared" si="0"/>
        <v>1.0609</v>
      </c>
      <c r="G4">
        <f t="shared" si="0"/>
        <v>1.0201</v>
      </c>
      <c r="H4">
        <f t="shared" si="0"/>
        <v>1.1881000000000002</v>
      </c>
    </row>
    <row r="5" spans="1:16" x14ac:dyDescent="0.3">
      <c r="B5">
        <f>B3*B3</f>
        <v>2.0735999999999999</v>
      </c>
      <c r="C5">
        <f t="shared" ref="C5:F5" si="1">C3*C3</f>
        <v>1.9599999999999997</v>
      </c>
      <c r="D5">
        <f t="shared" si="1"/>
        <v>1.6384000000000001</v>
      </c>
      <c r="E5">
        <f t="shared" si="1"/>
        <v>1.6384000000000001</v>
      </c>
      <c r="F5">
        <f t="shared" si="1"/>
        <v>1.1236000000000002</v>
      </c>
    </row>
    <row r="6" spans="1:16" x14ac:dyDescent="0.3">
      <c r="I6" s="1" t="s">
        <v>9</v>
      </c>
      <c r="J6" s="1">
        <f>(ABS(I2-I3))/SQRT(J7*(1/J2+1/J3))</f>
        <v>1.8432920474921568</v>
      </c>
      <c r="K6" s="1" t="s">
        <v>10</v>
      </c>
      <c r="L6" s="1">
        <v>2.23</v>
      </c>
    </row>
    <row r="7" spans="1:16" x14ac:dyDescent="0.3">
      <c r="A7" t="s">
        <v>15</v>
      </c>
      <c r="B7" t="s">
        <v>16</v>
      </c>
      <c r="C7" t="s">
        <v>17</v>
      </c>
      <c r="D7" t="s">
        <v>18</v>
      </c>
      <c r="I7" t="s">
        <v>8</v>
      </c>
      <c r="J7">
        <f>((J2-1)*K2+(J3-1)*K3)/(J2+J3-2)</f>
        <v>1.9094285714285349E-2</v>
      </c>
    </row>
    <row r="8" spans="1:16" x14ac:dyDescent="0.3">
      <c r="A8" t="s">
        <v>14</v>
      </c>
    </row>
    <row r="9" spans="1:16" x14ac:dyDescent="0.3">
      <c r="A9" t="s">
        <v>12</v>
      </c>
      <c r="D9" s="6" t="s">
        <v>20</v>
      </c>
    </row>
    <row r="11" spans="1:16" x14ac:dyDescent="0.3">
      <c r="A11" t="s">
        <v>13</v>
      </c>
    </row>
    <row r="12" spans="1:16" x14ac:dyDescent="0.3">
      <c r="A12" s="2">
        <v>9.9</v>
      </c>
      <c r="B12" s="2">
        <v>12.5</v>
      </c>
      <c r="C12" s="2">
        <v>10.3</v>
      </c>
      <c r="D12" s="2">
        <v>9.1999999999999993</v>
      </c>
      <c r="E12" s="2">
        <v>6</v>
      </c>
      <c r="F12" s="2">
        <v>10.9</v>
      </c>
      <c r="G12" s="2">
        <v>10.3</v>
      </c>
      <c r="H12" s="2">
        <v>11.8</v>
      </c>
      <c r="I12" s="2">
        <v>11.6</v>
      </c>
      <c r="J12" s="2">
        <v>9.8000000000000007</v>
      </c>
      <c r="K12" s="2">
        <v>14</v>
      </c>
    </row>
    <row r="13" spans="1:16" x14ac:dyDescent="0.3">
      <c r="A13">
        <f>A12*A12</f>
        <v>98.01</v>
      </c>
      <c r="B13">
        <f t="shared" ref="B13:K13" si="2">B12*B12</f>
        <v>156.25</v>
      </c>
      <c r="C13">
        <f t="shared" si="2"/>
        <v>106.09000000000002</v>
      </c>
      <c r="D13">
        <f t="shared" si="2"/>
        <v>84.639999999999986</v>
      </c>
      <c r="E13">
        <f t="shared" si="2"/>
        <v>36</v>
      </c>
      <c r="F13">
        <f t="shared" si="2"/>
        <v>118.81</v>
      </c>
      <c r="G13">
        <f t="shared" si="2"/>
        <v>106.09000000000002</v>
      </c>
      <c r="H13">
        <f t="shared" si="2"/>
        <v>139.24</v>
      </c>
      <c r="I13">
        <f t="shared" si="2"/>
        <v>134.56</v>
      </c>
      <c r="J13">
        <f t="shared" si="2"/>
        <v>96.04000000000002</v>
      </c>
      <c r="K13">
        <f t="shared" si="2"/>
        <v>196</v>
      </c>
      <c r="L13" t="s">
        <v>27</v>
      </c>
    </row>
    <row r="14" spans="1:16" x14ac:dyDescent="0.3">
      <c r="A14" t="s">
        <v>19</v>
      </c>
      <c r="B14">
        <f>COUNT(A12:K12)</f>
        <v>11</v>
      </c>
      <c r="D14" t="s">
        <v>29</v>
      </c>
      <c r="E14">
        <v>8</v>
      </c>
    </row>
    <row r="15" spans="1:16" x14ac:dyDescent="0.3">
      <c r="A15" t="s">
        <v>21</v>
      </c>
      <c r="B15" t="s">
        <v>23</v>
      </c>
    </row>
    <row r="16" spans="1:16" x14ac:dyDescent="0.3">
      <c r="A16" t="s">
        <v>22</v>
      </c>
      <c r="B16" t="s">
        <v>24</v>
      </c>
    </row>
    <row r="17" spans="1:14" x14ac:dyDescent="0.3">
      <c r="A17" t="s">
        <v>25</v>
      </c>
    </row>
    <row r="19" spans="1:14" x14ac:dyDescent="0.3">
      <c r="A19" t="s">
        <v>26</v>
      </c>
      <c r="B19">
        <f>SUM(A12:K12)/B14</f>
        <v>10.572727272727272</v>
      </c>
      <c r="E19" t="s">
        <v>28</v>
      </c>
      <c r="F19">
        <f>ABS(B19-E14)/SQRT(B20/B14)</f>
        <v>3.9640597849246375</v>
      </c>
    </row>
    <row r="20" spans="1:14" x14ac:dyDescent="0.3">
      <c r="A20" t="s">
        <v>8</v>
      </c>
      <c r="B20">
        <f>_xlfn.VAR.S(A12:K12)*(B14/(B14-1))</f>
        <v>4.6334000000000133</v>
      </c>
      <c r="E20" t="s">
        <v>10</v>
      </c>
      <c r="F20">
        <v>1.81</v>
      </c>
    </row>
    <row r="21" spans="1:14" x14ac:dyDescent="0.3">
      <c r="A21" t="s">
        <v>36</v>
      </c>
    </row>
    <row r="23" spans="1:14" x14ac:dyDescent="0.3">
      <c r="A23" t="s">
        <v>31</v>
      </c>
    </row>
    <row r="24" spans="1:14" x14ac:dyDescent="0.3">
      <c r="A24" s="8" t="s">
        <v>32</v>
      </c>
      <c r="B24" s="8"/>
      <c r="C24" s="8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</row>
    <row r="25" spans="1:14" x14ac:dyDescent="0.3">
      <c r="A25" s="9" t="s">
        <v>33</v>
      </c>
      <c r="B25" s="9"/>
      <c r="C25" s="2">
        <v>80</v>
      </c>
      <c r="D25" s="2">
        <v>3.02</v>
      </c>
      <c r="E25" s="2">
        <v>2.2200000000000002</v>
      </c>
      <c r="F25" s="2">
        <v>4.5999999999999996</v>
      </c>
      <c r="G25" s="2">
        <v>4.53</v>
      </c>
      <c r="H25" s="2">
        <v>2.31</v>
      </c>
      <c r="I25" s="2">
        <v>3.11</v>
      </c>
      <c r="J25" s="2">
        <v>2.7</v>
      </c>
      <c r="K25" s="2">
        <v>2.58</v>
      </c>
      <c r="L25" s="2">
        <v>3.27</v>
      </c>
      <c r="M25" s="2">
        <v>4.1900000000000004</v>
      </c>
      <c r="N25" s="2">
        <v>2.9</v>
      </c>
    </row>
    <row r="26" spans="1:14" x14ac:dyDescent="0.3">
      <c r="A26" s="9"/>
      <c r="B26" s="9"/>
      <c r="C26" s="2">
        <v>150</v>
      </c>
      <c r="D26" s="2">
        <v>2.91</v>
      </c>
      <c r="E26" s="2">
        <v>2.2999999999999998</v>
      </c>
      <c r="F26" s="2">
        <v>4.1500000000000004</v>
      </c>
      <c r="G26" s="2">
        <v>2.63</v>
      </c>
      <c r="H26" s="2">
        <v>2.4</v>
      </c>
      <c r="I26" s="2">
        <v>3.2</v>
      </c>
      <c r="J26" s="2">
        <v>2.5</v>
      </c>
      <c r="K26" s="2">
        <v>2.29</v>
      </c>
      <c r="L26" s="2">
        <v>3.11</v>
      </c>
      <c r="M26" s="2">
        <v>3.8</v>
      </c>
      <c r="N26" s="2">
        <v>2.72</v>
      </c>
    </row>
    <row r="27" spans="1:14" x14ac:dyDescent="0.3">
      <c r="A27" s="7"/>
      <c r="B27" s="7"/>
      <c r="C27" t="s">
        <v>37</v>
      </c>
      <c r="D27">
        <f>D25-D26</f>
        <v>0.10999999999999988</v>
      </c>
      <c r="E27">
        <f t="shared" ref="E27:N27" si="3">E25-E26</f>
        <v>-7.9999999999999627E-2</v>
      </c>
      <c r="F27">
        <f t="shared" si="3"/>
        <v>0.44999999999999929</v>
      </c>
      <c r="G27">
        <f t="shared" si="3"/>
        <v>1.9000000000000004</v>
      </c>
      <c r="H27">
        <f t="shared" si="3"/>
        <v>-8.9999999999999858E-2</v>
      </c>
      <c r="I27">
        <f t="shared" si="3"/>
        <v>-9.0000000000000302E-2</v>
      </c>
      <c r="J27">
        <f t="shared" si="3"/>
        <v>0.20000000000000018</v>
      </c>
      <c r="K27">
        <f t="shared" si="3"/>
        <v>0.29000000000000004</v>
      </c>
      <c r="L27">
        <f t="shared" si="3"/>
        <v>0.16000000000000014</v>
      </c>
      <c r="M27">
        <f t="shared" si="3"/>
        <v>0.39000000000000057</v>
      </c>
      <c r="N27">
        <f t="shared" si="3"/>
        <v>0.17999999999999972</v>
      </c>
    </row>
    <row r="28" spans="1:14" x14ac:dyDescent="0.3">
      <c r="A28" s="7"/>
      <c r="B28" s="7"/>
      <c r="C28" t="s">
        <v>40</v>
      </c>
      <c r="D28">
        <f>SUM(D27:N27)/B31</f>
        <v>0.31090909090909097</v>
      </c>
    </row>
    <row r="29" spans="1:14" x14ac:dyDescent="0.3">
      <c r="A29" s="7"/>
      <c r="B29" s="7"/>
    </row>
    <row r="31" spans="1:14" x14ac:dyDescent="0.3">
      <c r="A31" t="s">
        <v>19</v>
      </c>
      <c r="B31">
        <v>11</v>
      </c>
    </row>
    <row r="32" spans="1:14" x14ac:dyDescent="0.3">
      <c r="A32" t="s">
        <v>15</v>
      </c>
      <c r="B32" t="s">
        <v>38</v>
      </c>
    </row>
    <row r="33" spans="1:5" x14ac:dyDescent="0.3">
      <c r="A33" t="s">
        <v>34</v>
      </c>
      <c r="B33" t="s">
        <v>39</v>
      </c>
    </row>
    <row r="35" spans="1:5" x14ac:dyDescent="0.3">
      <c r="A35" t="s">
        <v>5</v>
      </c>
      <c r="B35">
        <f>_xlfn.VAR.S(D27:N27)*(B31/(B31-1))</f>
        <v>0.34299000000000013</v>
      </c>
      <c r="C35" t="s">
        <v>35</v>
      </c>
    </row>
    <row r="36" spans="1:5" x14ac:dyDescent="0.3">
      <c r="A36" t="s">
        <v>28</v>
      </c>
      <c r="B36">
        <f>ABS(D28)/SQRT(B35/B31)</f>
        <v>1.7607148793954839</v>
      </c>
      <c r="D36" t="s">
        <v>28</v>
      </c>
      <c r="E36">
        <v>2.63</v>
      </c>
    </row>
    <row r="37" spans="1:5" x14ac:dyDescent="0.3">
      <c r="A37" t="s">
        <v>30</v>
      </c>
    </row>
  </sheetData>
  <mergeCells count="2">
    <mergeCell ref="A24:C24"/>
    <mergeCell ref="A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2024-12-24T03:47:13Z</dcterms:modified>
</cp:coreProperties>
</file>