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30" i="1" l="1"/>
  <c r="M6" i="1"/>
  <c r="G29" i="1"/>
  <c r="M26" i="1" l="1"/>
  <c r="M25" i="1"/>
  <c r="I20" i="1"/>
  <c r="F19" i="1"/>
  <c r="M3" i="1"/>
  <c r="N3" i="1" s="1"/>
  <c r="M2" i="1"/>
  <c r="O2" i="1" s="1"/>
  <c r="L3" i="1" l="1"/>
  <c r="N2" i="1"/>
  <c r="L2" i="1"/>
  <c r="P25" i="1"/>
  <c r="O25" i="1"/>
  <c r="P26" i="1"/>
  <c r="O26" i="1"/>
  <c r="N25" i="1"/>
  <c r="N26" i="1"/>
  <c r="O3" i="1"/>
  <c r="N29" i="1" l="1"/>
  <c r="M7" i="1"/>
  <c r="Q3" i="1"/>
</calcChain>
</file>

<file path=xl/sharedStrings.xml><?xml version="1.0" encoding="utf-8"?>
<sst xmlns="http://schemas.openxmlformats.org/spreadsheetml/2006/main" count="52" uniqueCount="38">
  <si>
    <t>Задача 1</t>
  </si>
  <si>
    <t>Y2</t>
  </si>
  <si>
    <t>х ср.</t>
  </si>
  <si>
    <t>n</t>
  </si>
  <si>
    <t>s2</t>
  </si>
  <si>
    <t>smax/smin</t>
  </si>
  <si>
    <t>f</t>
  </si>
  <si>
    <t>s2=</t>
  </si>
  <si>
    <t>t рас</t>
  </si>
  <si>
    <t>t табл</t>
  </si>
  <si>
    <t>f табл=</t>
  </si>
  <si>
    <t>задача 2</t>
  </si>
  <si>
    <t>H0=</t>
  </si>
  <si>
    <t>a1=a2</t>
  </si>
  <si>
    <t xml:space="preserve"> H1=</t>
  </si>
  <si>
    <t>a1!=a2</t>
  </si>
  <si>
    <t>n=</t>
  </si>
  <si>
    <t>H0</t>
  </si>
  <si>
    <t>H1</t>
  </si>
  <si>
    <t>принимем гипотизу H0</t>
  </si>
  <si>
    <t>задача 3</t>
  </si>
  <si>
    <t>H1=</t>
  </si>
  <si>
    <t>x ср</t>
  </si>
  <si>
    <t xml:space="preserve"> </t>
  </si>
  <si>
    <t>пер.шлиф</t>
  </si>
  <si>
    <t xml:space="preserve"> различаются существенно</t>
  </si>
  <si>
    <t>- принимаем гипотезу H1</t>
  </si>
  <si>
    <t>дис1</t>
  </si>
  <si>
    <t>дис2</t>
  </si>
  <si>
    <t>ua</t>
  </si>
  <si>
    <t>1-a/2</t>
  </si>
  <si>
    <t>u расч</t>
  </si>
  <si>
    <t xml:space="preserve"> принимем гипотизу H1</t>
  </si>
  <si>
    <t>Хумасон</t>
  </si>
  <si>
    <t>Майал</t>
  </si>
  <si>
    <t>Номер</t>
  </si>
  <si>
    <t>f тбл</t>
  </si>
  <si>
    <t>tрасч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</si>
</sst>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4" borderId="0" xfId="0" applyFill="1"/>
    <xf numFmtId="0" fontId="0" fillId="0" borderId="0" xfId="0" quotePrefix="1"/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10" zoomScale="77" workbookViewId="0">
      <selection activeCell="K28" sqref="K28"/>
    </sheetView>
  </sheetViews>
  <sheetFormatPr defaultRowHeight="14.4" x14ac:dyDescent="0.3"/>
  <cols>
    <col min="7" max="7" width="12.44140625" bestFit="1" customWidth="1"/>
    <col min="15" max="15" width="10.21875" bestFit="1" customWidth="1"/>
  </cols>
  <sheetData>
    <row r="1" spans="1:19" x14ac:dyDescent="0.3">
      <c r="A1" t="s">
        <v>0</v>
      </c>
      <c r="L1" s="4" t="s">
        <v>2</v>
      </c>
      <c r="M1" s="4" t="s">
        <v>3</v>
      </c>
      <c r="N1" s="4" t="s">
        <v>4</v>
      </c>
      <c r="O1" s="4" t="s">
        <v>6</v>
      </c>
    </row>
    <row r="2" spans="1:19" x14ac:dyDescent="0.3">
      <c r="A2" s="2" t="s">
        <v>24</v>
      </c>
      <c r="B2" s="2">
        <v>16</v>
      </c>
      <c r="C2" s="2">
        <v>20</v>
      </c>
      <c r="D2" s="2">
        <v>14</v>
      </c>
      <c r="E2" s="2">
        <v>15</v>
      </c>
      <c r="F2" s="2">
        <v>19</v>
      </c>
      <c r="G2" s="2">
        <v>18</v>
      </c>
      <c r="H2" s="3">
        <v>18</v>
      </c>
      <c r="I2" s="3">
        <v>17</v>
      </c>
      <c r="J2" s="3">
        <v>19</v>
      </c>
      <c r="K2" s="3">
        <v>18</v>
      </c>
      <c r="L2" s="4">
        <f>SUM(B2:K2)/M2</f>
        <v>17.399999999999999</v>
      </c>
      <c r="M2" s="4">
        <f>COUNT(B2:K2)</f>
        <v>10</v>
      </c>
      <c r="N2" s="4">
        <f>_xlfn.VAR.S(B2:K2)/(M2*(M2-1))</f>
        <v>4.0000000000000112E-2</v>
      </c>
      <c r="O2" s="4">
        <f>M2-1</f>
        <v>9</v>
      </c>
      <c r="Q2" s="5" t="s">
        <v>5</v>
      </c>
      <c r="S2" s="5" t="s">
        <v>10</v>
      </c>
    </row>
    <row r="3" spans="1:19" x14ac:dyDescent="0.3">
      <c r="A3" s="2" t="s">
        <v>1</v>
      </c>
      <c r="B3" s="2">
        <v>13</v>
      </c>
      <c r="C3" s="2">
        <v>14</v>
      </c>
      <c r="D3" s="2">
        <v>19</v>
      </c>
      <c r="E3" s="2">
        <v>15</v>
      </c>
      <c r="F3" s="2">
        <v>14</v>
      </c>
      <c r="G3" s="2">
        <v>10</v>
      </c>
      <c r="H3" s="3">
        <v>17</v>
      </c>
      <c r="I3" s="3">
        <v>13</v>
      </c>
      <c r="J3" s="3">
        <v>21</v>
      </c>
      <c r="K3" s="3">
        <v>15</v>
      </c>
      <c r="L3" s="4">
        <f>SUM(B3:K3)/M3</f>
        <v>15.1</v>
      </c>
      <c r="M3" s="4">
        <f>COUNT(B3:K3)</f>
        <v>10</v>
      </c>
      <c r="N3" s="4">
        <f>_xlfn.VAR.S(B3:K3)/(M3*(M3-1))</f>
        <v>0.11222222222222233</v>
      </c>
      <c r="O3" s="4">
        <f>M3-1</f>
        <v>9</v>
      </c>
      <c r="Q3" s="5">
        <f>MAX(N2:N3)/MIN(N2:N3)</f>
        <v>2.8055555555555505</v>
      </c>
      <c r="S3" s="5">
        <v>3.72</v>
      </c>
    </row>
    <row r="6" spans="1:19" x14ac:dyDescent="0.3">
      <c r="L6" s="1" t="s">
        <v>8</v>
      </c>
      <c r="M6" s="1">
        <f>(ABS(L2-L3))/SQRT(M7*(1/M2+1/M3))</f>
        <v>18.6418413300613</v>
      </c>
      <c r="N6" s="1" t="s">
        <v>9</v>
      </c>
      <c r="O6" s="1">
        <v>2.63</v>
      </c>
    </row>
    <row r="7" spans="1:19" x14ac:dyDescent="0.3">
      <c r="A7" t="s">
        <v>12</v>
      </c>
      <c r="B7" t="s">
        <v>13</v>
      </c>
      <c r="C7" t="s">
        <v>14</v>
      </c>
      <c r="D7" t="s">
        <v>15</v>
      </c>
      <c r="L7" t="s">
        <v>7</v>
      </c>
      <c r="M7">
        <f>(O2*N2+O3*N3)/(M2+M3-2)</f>
        <v>7.6111111111111227E-2</v>
      </c>
    </row>
    <row r="9" spans="1:19" x14ac:dyDescent="0.3">
      <c r="A9" t="s">
        <v>25</v>
      </c>
      <c r="D9" s="6" t="s">
        <v>26</v>
      </c>
    </row>
    <row r="11" spans="1:19" x14ac:dyDescent="0.3">
      <c r="A11" t="s">
        <v>11</v>
      </c>
    </row>
    <row r="12" spans="1:19" x14ac:dyDescent="0.3">
      <c r="A12" s="8" t="s">
        <v>27</v>
      </c>
      <c r="B12" s="8">
        <v>1.07</v>
      </c>
      <c r="C12" s="8" t="s">
        <v>16</v>
      </c>
      <c r="D12" s="8">
        <v>15</v>
      </c>
      <c r="E12" s="8" t="s">
        <v>22</v>
      </c>
      <c r="F12" s="8">
        <v>45.3</v>
      </c>
      <c r="G12" s="8"/>
      <c r="H12" s="8"/>
      <c r="I12" s="8"/>
      <c r="J12" s="8"/>
      <c r="K12" s="8"/>
      <c r="L12" s="8"/>
      <c r="M12" s="8"/>
      <c r="N12" s="8"/>
    </row>
    <row r="13" spans="1:19" x14ac:dyDescent="0.3">
      <c r="A13" s="9" t="s">
        <v>28</v>
      </c>
      <c r="B13" s="8">
        <v>0.84</v>
      </c>
      <c r="C13" s="8" t="s">
        <v>16</v>
      </c>
      <c r="D13" s="8">
        <v>10</v>
      </c>
      <c r="E13" s="8" t="s">
        <v>22</v>
      </c>
      <c r="F13" s="8">
        <v>46.1</v>
      </c>
      <c r="G13" s="8"/>
      <c r="H13" s="8"/>
      <c r="I13" s="8"/>
      <c r="J13" s="8"/>
      <c r="K13" s="8"/>
      <c r="L13" s="8"/>
      <c r="M13" s="8"/>
      <c r="N13" s="8"/>
    </row>
    <row r="15" spans="1:19" x14ac:dyDescent="0.3">
      <c r="A15" t="s">
        <v>17</v>
      </c>
      <c r="B15" t="s">
        <v>13</v>
      </c>
    </row>
    <row r="16" spans="1:19" x14ac:dyDescent="0.3">
      <c r="A16" t="s">
        <v>18</v>
      </c>
      <c r="B16" t="s">
        <v>15</v>
      </c>
    </row>
    <row r="19" spans="1:17" x14ac:dyDescent="0.3">
      <c r="E19" t="s">
        <v>31</v>
      </c>
      <c r="F19">
        <f>ABS(F12-F13)/SQRT(B12/D12+B13/D13)</f>
        <v>2.0298206013881588</v>
      </c>
      <c r="H19" t="s">
        <v>29</v>
      </c>
      <c r="I19">
        <v>0.4788</v>
      </c>
    </row>
    <row r="20" spans="1:17" x14ac:dyDescent="0.3">
      <c r="H20" t="s">
        <v>30</v>
      </c>
      <c r="I20">
        <f>(1-0.5)/2</f>
        <v>0.25</v>
      </c>
    </row>
    <row r="21" spans="1:17" x14ac:dyDescent="0.3">
      <c r="A21" t="s">
        <v>32</v>
      </c>
    </row>
    <row r="23" spans="1:17" x14ac:dyDescent="0.3">
      <c r="A23" t="s">
        <v>20</v>
      </c>
    </row>
    <row r="24" spans="1:17" x14ac:dyDescent="0.3">
      <c r="A24" s="10" t="s">
        <v>35</v>
      </c>
      <c r="B24" s="10">
        <v>1332</v>
      </c>
      <c r="C24" s="10">
        <v>3607</v>
      </c>
      <c r="D24" s="2">
        <v>3998</v>
      </c>
      <c r="E24" s="11">
        <v>4111</v>
      </c>
      <c r="F24" s="11">
        <v>5308</v>
      </c>
      <c r="G24" s="11">
        <v>5866</v>
      </c>
      <c r="H24" s="11">
        <v>6661</v>
      </c>
      <c r="I24" s="11">
        <v>6703</v>
      </c>
      <c r="J24" s="11">
        <v>7625</v>
      </c>
      <c r="K24" s="11">
        <v>7679</v>
      </c>
      <c r="L24" s="8"/>
      <c r="M24" s="8" t="s">
        <v>3</v>
      </c>
      <c r="N24" t="s">
        <v>22</v>
      </c>
      <c r="O24" t="s">
        <v>4</v>
      </c>
      <c r="P24" t="s">
        <v>6</v>
      </c>
      <c r="Q24" s="8"/>
    </row>
    <row r="25" spans="1:17" x14ac:dyDescent="0.3">
      <c r="A25" s="12" t="s">
        <v>33</v>
      </c>
      <c r="B25" s="12">
        <v>1507</v>
      </c>
      <c r="C25" s="2">
        <v>858</v>
      </c>
      <c r="D25" s="2">
        <v>1205</v>
      </c>
      <c r="E25" s="2">
        <v>832</v>
      </c>
      <c r="F25" s="11">
        <v>2206</v>
      </c>
      <c r="G25" s="11">
        <v>924</v>
      </c>
      <c r="H25" s="11">
        <v>4607</v>
      </c>
      <c r="I25" s="11">
        <v>2592</v>
      </c>
      <c r="J25" s="11">
        <v>1930</v>
      </c>
      <c r="K25" s="11">
        <v>5378</v>
      </c>
      <c r="L25" s="8"/>
      <c r="M25" s="8">
        <f>COUNT(B25:K25)</f>
        <v>10</v>
      </c>
      <c r="N25">
        <f>SUM(B25:K25)/M25</f>
        <v>2203.9</v>
      </c>
      <c r="O25">
        <f>_xlfn.VAR.S(B25:K25)*(M25*(M25-1))</f>
        <v>228906188.99999997</v>
      </c>
      <c r="P25">
        <f>M25-1</f>
        <v>9</v>
      </c>
      <c r="Q25" s="8"/>
    </row>
    <row r="26" spans="1:17" x14ac:dyDescent="0.3">
      <c r="A26" s="12" t="s">
        <v>34</v>
      </c>
      <c r="B26" s="12">
        <v>1471</v>
      </c>
      <c r="C26" s="2">
        <v>778</v>
      </c>
      <c r="D26" s="2">
        <v>1155</v>
      </c>
      <c r="E26" s="2">
        <v>915</v>
      </c>
      <c r="F26" s="11">
        <v>2194</v>
      </c>
      <c r="G26" s="11">
        <v>1033</v>
      </c>
      <c r="H26" s="11">
        <v>4430</v>
      </c>
      <c r="I26" s="11">
        <v>2670</v>
      </c>
      <c r="J26" s="11">
        <v>2050</v>
      </c>
      <c r="K26" s="11">
        <v>5278</v>
      </c>
      <c r="L26" s="8"/>
      <c r="M26" s="8">
        <f>COUNT(B26:K26)</f>
        <v>10</v>
      </c>
      <c r="N26">
        <f>SUM(B26:K26)/M26</f>
        <v>2197.4</v>
      </c>
      <c r="O26">
        <f>_xlfn.VAR.S(B26:K26)*(M26*(M26-1))</f>
        <v>213490163.99999997</v>
      </c>
      <c r="P26">
        <f>M26-1</f>
        <v>9</v>
      </c>
      <c r="Q26" s="8"/>
    </row>
    <row r="27" spans="1:17" x14ac:dyDescent="0.3">
      <c r="A27" s="7"/>
      <c r="B27" s="7"/>
    </row>
    <row r="28" spans="1:17" x14ac:dyDescent="0.3">
      <c r="N28" t="s">
        <v>5</v>
      </c>
      <c r="P28" t="s">
        <v>36</v>
      </c>
    </row>
    <row r="29" spans="1:17" x14ac:dyDescent="0.3">
      <c r="A29" t="s">
        <v>12</v>
      </c>
      <c r="B29" t="s">
        <v>13</v>
      </c>
      <c r="F29" t="s">
        <v>4</v>
      </c>
      <c r="G29">
        <f>(P25*O25+P26*O26)/(M25+M26-2)</f>
        <v>221198176.49999997</v>
      </c>
      <c r="N29">
        <f>MAX(O25:O26)/MIN(O25:O26)</f>
        <v>1.072209532800771</v>
      </c>
      <c r="P29">
        <v>3.72</v>
      </c>
    </row>
    <row r="30" spans="1:17" x14ac:dyDescent="0.3">
      <c r="A30" t="s">
        <v>21</v>
      </c>
      <c r="B30" t="s">
        <v>15</v>
      </c>
      <c r="F30" t="s">
        <v>37</v>
      </c>
      <c r="G30">
        <f>(ABS(N25-N26))/SQRT(G29*(1/M25+1/M26))</f>
        <v>9.7725429449161804E-4</v>
      </c>
      <c r="I30" t="s">
        <v>9</v>
      </c>
      <c r="J30">
        <v>2.2799999999999998</v>
      </c>
    </row>
    <row r="32" spans="1:17" x14ac:dyDescent="0.3">
      <c r="C32" t="s">
        <v>23</v>
      </c>
    </row>
    <row r="34" spans="1:1" x14ac:dyDescent="0.3">
      <c r="A3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2024-12-23T13:08:39Z</dcterms:modified>
</cp:coreProperties>
</file>