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ine\Documents\Cursos\DIO\Santander- Excel com IA\"/>
    </mc:Choice>
  </mc:AlternateContent>
  <xr:revisionPtr revIDLastSave="0" documentId="13_ncr:1_{25F3BA98-F9F8-42DF-84E2-02932DE4DD7E}" xr6:coauthVersionLast="45" xr6:coauthVersionMax="45" xr10:uidLastSave="{00000000-0000-0000-0000-000000000000}"/>
  <bookViews>
    <workbookView xWindow="-120" yWindow="-120" windowWidth="24240" windowHeight="13140" xr2:uid="{4FB6106A-3350-4C0C-A07A-37C4D23BB5B2}"/>
  </bookViews>
  <sheets>
    <sheet name="Simuladores" sheetId="1" r:id="rId1"/>
    <sheet name="Tabela de apoio" sheetId="2" r:id="rId2"/>
  </sheets>
  <definedNames>
    <definedName name="aporte">Simuladores!$F$12</definedName>
    <definedName name="patrimonio">Simuladores!$F$15</definedName>
    <definedName name="Perc.sugerido">Simuladores!$C$33</definedName>
    <definedName name="qtd_anos">Simuladores!$F$13</definedName>
    <definedName name="rendimento_carteira">Simuladores!$C$13</definedName>
    <definedName name="salario">Simuladores!$C$12</definedName>
    <definedName name="sugestao_investimento">Simuladores!$C$14</definedName>
    <definedName name="taxa_mensal">Simuladores!$F$14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36" i="1"/>
  <c r="C35" i="1"/>
  <c r="C34" i="1"/>
  <c r="A9" i="2" l="1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40" i="1" l="1"/>
  <c r="D30" i="1"/>
  <c r="D38" i="1" s="1"/>
  <c r="D37" i="1" l="1"/>
  <c r="D34" i="1"/>
  <c r="D36" i="1"/>
  <c r="D39" i="1"/>
  <c r="D35" i="1"/>
  <c r="F15" i="1"/>
  <c r="F16" i="1" s="1"/>
  <c r="D40" i="1" l="1"/>
  <c r="C14" i="1"/>
  <c r="C23" i="1" l="1"/>
  <c r="D23" i="1" s="1"/>
  <c r="C24" i="1"/>
  <c r="D24" i="1" s="1"/>
  <c r="C25" i="1"/>
  <c r="D25" i="1" s="1"/>
  <c r="C26" i="1"/>
  <c r="D26" i="1" s="1"/>
  <c r="C22" i="1"/>
  <c r="D22" i="1" s="1"/>
</calcChain>
</file>

<file path=xl/sharedStrings.xml><?xml version="1.0" encoding="utf-8"?>
<sst xmlns="http://schemas.openxmlformats.org/spreadsheetml/2006/main" count="75" uniqueCount="40">
  <si>
    <t>INVESTIMENTO MENSAL</t>
  </si>
  <si>
    <t>Por quantos anos ?</t>
  </si>
  <si>
    <t>Taxa de rendimento mensal?</t>
  </si>
  <si>
    <t>Patrimônio acumulado?</t>
  </si>
  <si>
    <t>Dividendos mensais?</t>
  </si>
  <si>
    <t xml:space="preserve">Quanto em 2 anos? </t>
  </si>
  <si>
    <t xml:space="preserve">Quanto em 4 anos? </t>
  </si>
  <si>
    <t xml:space="preserve">Quanto em 6 anos? </t>
  </si>
  <si>
    <t xml:space="preserve">Quanto em 20 anos? </t>
  </si>
  <si>
    <t xml:space="preserve">Quanto em 10 anos? </t>
  </si>
  <si>
    <t xml:space="preserve">Rendimento carteira </t>
  </si>
  <si>
    <t xml:space="preserve">Sugestão de investimento </t>
  </si>
  <si>
    <t>Salário</t>
  </si>
  <si>
    <t>CONFIGURAÇÕES</t>
  </si>
  <si>
    <t>CENÁRIOS</t>
  </si>
  <si>
    <t>DIVIDENDOS</t>
  </si>
  <si>
    <t>Perfil</t>
  </si>
  <si>
    <t>Agressivo</t>
  </si>
  <si>
    <t>Quanto ser investido por mês</t>
  </si>
  <si>
    <t>Tipo de FII</t>
  </si>
  <si>
    <t>Valores</t>
  </si>
  <si>
    <t>Papel</t>
  </si>
  <si>
    <t>Tijolo</t>
  </si>
  <si>
    <t>Híbridos</t>
  </si>
  <si>
    <t>FOFs</t>
  </si>
  <si>
    <t>Desenvolvimento</t>
  </si>
  <si>
    <t>Hotelaria</t>
  </si>
  <si>
    <t>Conservador</t>
  </si>
  <si>
    <t>%</t>
  </si>
  <si>
    <t>Chave</t>
  </si>
  <si>
    <t>Moderado</t>
  </si>
  <si>
    <t>TOTAL</t>
  </si>
  <si>
    <t>1°</t>
  </si>
  <si>
    <t>2°</t>
  </si>
  <si>
    <t>3°</t>
  </si>
  <si>
    <t>4°</t>
  </si>
  <si>
    <t>5°</t>
  </si>
  <si>
    <t>PERFIL DE INVESTIDOR</t>
  </si>
  <si>
    <t>Quanto investir por mês?</t>
  </si>
  <si>
    <t>%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</si>
</sst>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Yu Gothic Light"/>
      <family val="2"/>
    </font>
    <font>
      <b/>
      <sz val="12"/>
      <color rgb="FF000000"/>
      <name val="Yu Gothic Light"/>
      <family val="2"/>
    </font>
    <font>
      <sz val="12"/>
      <color theme="1"/>
      <name val="Yu Gothic Light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Yu Gothic Light"/>
      <family val="2"/>
    </font>
    <font>
      <b/>
      <sz val="12"/>
      <color theme="0"/>
      <name val="Yu Gothic Light"/>
      <family val="2"/>
    </font>
    <font>
      <sz val="11"/>
      <color theme="1"/>
      <name val="Symbol"/>
      <family val="1"/>
      <charset val="2"/>
    </font>
    <font>
      <sz val="11"/>
      <color rgb="FF9C0006"/>
      <name val="Calibri"/>
      <family val="2"/>
      <scheme val="minor"/>
    </font>
    <font>
      <b/>
      <sz val="11"/>
      <color theme="1"/>
      <name val="Yu Gothic UI Light"/>
      <family val="2"/>
    </font>
    <font>
      <b/>
      <sz val="11"/>
      <color theme="1"/>
      <name val="Yu Gothic Medium"/>
      <family val="2"/>
    </font>
    <font>
      <sz val="11"/>
      <color theme="1"/>
      <name val="Yu Gothic Medium"/>
      <family val="2"/>
    </font>
    <font>
      <b/>
      <sz val="16"/>
      <color theme="0"/>
      <name val="Segoe UI Black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Segoe UI Black"/>
      <family val="2"/>
    </font>
    <font>
      <b/>
      <sz val="11"/>
      <color theme="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9C9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49090"/>
        <bgColor indexed="64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4F93D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3" fillId="10" borderId="0" applyNumberFormat="0" applyBorder="0" applyAlignment="0" applyProtection="0"/>
    <xf numFmtId="0" fontId="1" fillId="11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5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justify" vertical="center"/>
    </xf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8" fontId="8" fillId="3" borderId="2" xfId="0" applyNumberFormat="1" applyFont="1" applyFill="1" applyBorder="1" applyAlignment="1">
      <alignment horizontal="center"/>
    </xf>
    <xf numFmtId="8" fontId="9" fillId="3" borderId="6" xfId="0" applyNumberFormat="1" applyFont="1" applyFill="1" applyBorder="1" applyAlignment="1">
      <alignment horizontal="left"/>
    </xf>
    <xf numFmtId="8" fontId="9" fillId="3" borderId="7" xfId="0" applyNumberFormat="1" applyFont="1" applyFill="1" applyBorder="1" applyAlignment="1">
      <alignment horizontal="left"/>
    </xf>
    <xf numFmtId="164" fontId="9" fillId="0" borderId="2" xfId="0" applyNumberFormat="1" applyFont="1" applyBorder="1" applyAlignment="1">
      <alignment horizontal="center"/>
    </xf>
    <xf numFmtId="10" fontId="9" fillId="0" borderId="2" xfId="0" applyNumberFormat="1" applyFont="1" applyBorder="1" applyAlignment="1">
      <alignment horizontal="center"/>
    </xf>
    <xf numFmtId="0" fontId="6" fillId="5" borderId="2" xfId="0" applyFont="1" applyFill="1" applyBorder="1"/>
    <xf numFmtId="164" fontId="9" fillId="5" borderId="2" xfId="0" applyNumberFormat="1" applyFont="1" applyFill="1" applyBorder="1" applyAlignment="1">
      <alignment horizontal="center"/>
    </xf>
    <xf numFmtId="0" fontId="4" fillId="5" borderId="2" xfId="0" applyFont="1" applyFill="1" applyBorder="1"/>
    <xf numFmtId="0" fontId="4" fillId="5" borderId="2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justify" vertical="center"/>
    </xf>
    <xf numFmtId="0" fontId="0" fillId="0" borderId="0" xfId="0" applyFill="1"/>
    <xf numFmtId="0" fontId="4" fillId="6" borderId="0" xfId="0" applyFont="1" applyFill="1" applyBorder="1" applyAlignment="1">
      <alignment horizontal="justify" vertical="center"/>
    </xf>
    <xf numFmtId="0" fontId="4" fillId="7" borderId="0" xfId="0" applyFont="1" applyFill="1" applyBorder="1" applyAlignment="1">
      <alignment horizontal="justify" vertical="center"/>
    </xf>
    <xf numFmtId="0" fontId="10" fillId="3" borderId="0" xfId="0" applyFont="1" applyFill="1"/>
    <xf numFmtId="9" fontId="10" fillId="3" borderId="0" xfId="0" applyNumberFormat="1" applyFont="1" applyFill="1" applyAlignment="1">
      <alignment horizontal="center"/>
    </xf>
    <xf numFmtId="0" fontId="10" fillId="7" borderId="0" xfId="0" applyFont="1" applyFill="1"/>
    <xf numFmtId="9" fontId="10" fillId="7" borderId="0" xfId="0" applyNumberFormat="1" applyFont="1" applyFill="1" applyAlignment="1">
      <alignment horizontal="center"/>
    </xf>
    <xf numFmtId="0" fontId="10" fillId="6" borderId="0" xfId="0" applyFont="1" applyFill="1"/>
    <xf numFmtId="9" fontId="10" fillId="6" borderId="0" xfId="0" applyNumberFormat="1" applyFont="1" applyFill="1" applyAlignment="1">
      <alignment horizontal="center"/>
    </xf>
    <xf numFmtId="0" fontId="11" fillId="8" borderId="0" xfId="0" applyFont="1" applyFill="1"/>
    <xf numFmtId="0" fontId="11" fillId="8" borderId="0" xfId="0" applyFont="1" applyFill="1" applyAlignment="1">
      <alignment horizontal="center"/>
    </xf>
    <xf numFmtId="0" fontId="12" fillId="0" borderId="0" xfId="0" applyFont="1"/>
    <xf numFmtId="164" fontId="0" fillId="3" borderId="2" xfId="0" applyNumberFormat="1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4" borderId="0" xfId="0" applyFont="1" applyFill="1" applyBorder="1"/>
    <xf numFmtId="0" fontId="20" fillId="12" borderId="0" xfId="2" applyFont="1" applyFill="1"/>
    <xf numFmtId="0" fontId="19" fillId="12" borderId="1" xfId="3" applyFont="1" applyFill="1" applyBorder="1" applyAlignment="1">
      <alignment horizontal="justify" vertical="center"/>
    </xf>
    <xf numFmtId="0" fontId="19" fillId="12" borderId="1" xfId="3" applyFont="1" applyFill="1" applyBorder="1" applyAlignment="1">
      <alignment horizontal="center"/>
    </xf>
    <xf numFmtId="164" fontId="0" fillId="5" borderId="0" xfId="0" applyNumberFormat="1" applyFill="1"/>
    <xf numFmtId="0" fontId="4" fillId="5" borderId="2" xfId="0" applyFont="1" applyFill="1" applyBorder="1" applyAlignment="1">
      <alignment horizontal="justify" vertical="center"/>
    </xf>
    <xf numFmtId="9" fontId="0" fillId="5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10" fillId="3" borderId="2" xfId="0" applyFont="1" applyFill="1" applyBorder="1"/>
    <xf numFmtId="0" fontId="17" fillId="9" borderId="4" xfId="1" applyFont="1" applyFill="1" applyBorder="1" applyAlignment="1">
      <alignment horizontal="center" vertical="center"/>
    </xf>
    <xf numFmtId="0" fontId="17" fillId="9" borderId="5" xfId="1" applyFont="1" applyFill="1" applyBorder="1" applyAlignment="1">
      <alignment horizontal="center" vertical="center"/>
    </xf>
    <xf numFmtId="0" fontId="17" fillId="9" borderId="1" xfId="1" applyFont="1" applyFill="1" applyBorder="1" applyAlignment="1">
      <alignment horizontal="center" vertical="center"/>
    </xf>
    <xf numFmtId="0" fontId="17" fillId="9" borderId="2" xfId="1" applyFont="1" applyFill="1" applyBorder="1" applyAlignment="1">
      <alignment horizontal="center" vertical="center"/>
    </xf>
    <xf numFmtId="0" fontId="17" fillId="9" borderId="3" xfId="1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9" fillId="12" borderId="0" xfId="2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</cellXfs>
  <cellStyles count="4">
    <cellStyle name="40% - Ênfase2" xfId="1" builtinId="35"/>
    <cellStyle name="40% - Ênfase4" xfId="3" builtinId="43"/>
    <cellStyle name="Normal" xfId="0" builtinId="0"/>
    <cellStyle name="Ruim" xfId="2" builtinId="27"/>
  </cellStyles>
  <dxfs count="0"/>
  <tableStyles count="0" defaultTableStyle="TableStyleMedium2" defaultPivotStyle="PivotStyleLight16"/>
  <colors>
    <mruColors>
      <color rgb="FF4F93D1"/>
      <color rgb="FFEC9C9C"/>
      <color rgb="FFF6CECE"/>
      <color rgb="FFEB6B6B"/>
      <color rgb="FFD49090"/>
      <color rgb="FFD18181"/>
      <color rgb="FFF5C7C7"/>
      <color rgb="FFF1B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Simuladores!$C$33</c:f>
              <c:strCache>
                <c:ptCount val="1"/>
                <c:pt idx="0">
                  <c:v>%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05-4B87-88E3-961AAD49FA71}"/>
              </c:ext>
            </c:extLst>
          </c:dPt>
          <c:dPt>
            <c:idx val="1"/>
            <c:bubble3D val="0"/>
            <c:spPr>
              <a:solidFill>
                <a:schemeClr val="accent5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05-4B87-88E3-961AAD49FA71}"/>
              </c:ext>
            </c:extLst>
          </c:dPt>
          <c:dPt>
            <c:idx val="2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05-4B87-88E3-961AAD49FA71}"/>
              </c:ext>
            </c:extLst>
          </c:dPt>
          <c:dPt>
            <c:idx val="3"/>
            <c:bubble3D val="0"/>
            <c:spPr>
              <a:solidFill>
                <a:schemeClr val="accent5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05-4B87-88E3-961AAD49FA71}"/>
              </c:ext>
            </c:extLst>
          </c:dPt>
          <c:dPt>
            <c:idx val="4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05-4B87-88E3-961AAD49FA71}"/>
              </c:ext>
            </c:extLst>
          </c:dPt>
          <c:dPt>
            <c:idx val="5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05-4B87-88E3-961AAD49FA71}"/>
              </c:ext>
            </c:extLst>
          </c:dPt>
          <c:cat>
            <c:strRef>
              <c:f>Simuladores!$B$34:$B$39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Simuladores!$C$34:$C$39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1-4075-BFB1-5385F0D53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27</xdr:row>
      <xdr:rowOff>161925</xdr:rowOff>
    </xdr:from>
    <xdr:to>
      <xdr:col>4</xdr:col>
      <xdr:colOff>257175</xdr:colOff>
      <xdr:row>29</xdr:row>
      <xdr:rowOff>19051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B79D0DC1-E8C2-48AE-A001-008A06139CBF}"/>
            </a:ext>
          </a:extLst>
        </xdr:cNvPr>
        <xdr:cNvSpPr/>
      </xdr:nvSpPr>
      <xdr:spPr>
        <a:xfrm>
          <a:off x="4924425" y="5905500"/>
          <a:ext cx="314325" cy="276226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238125</xdr:colOff>
      <xdr:row>10</xdr:row>
      <xdr:rowOff>0</xdr:rowOff>
    </xdr:from>
    <xdr:to>
      <xdr:col>3</xdr:col>
      <xdr:colOff>657225</xdr:colOff>
      <xdr:row>11</xdr:row>
      <xdr:rowOff>228600</xdr:rowOff>
    </xdr:to>
    <xdr:sp macro="" textlink="">
      <xdr:nvSpPr>
        <xdr:cNvPr id="13" name="Seta: para a Direita 12">
          <a:extLst>
            <a:ext uri="{FF2B5EF4-FFF2-40B4-BE49-F238E27FC236}">
              <a16:creationId xmlns:a16="http://schemas.microsoft.com/office/drawing/2014/main" id="{E703E9A5-5B3D-4D3A-B628-FEAE13210022}"/>
            </a:ext>
          </a:extLst>
        </xdr:cNvPr>
        <xdr:cNvSpPr/>
      </xdr:nvSpPr>
      <xdr:spPr>
        <a:xfrm>
          <a:off x="4333875" y="1943100"/>
          <a:ext cx="419100" cy="419100"/>
        </a:xfrm>
        <a:prstGeom prst="rightArrow">
          <a:avLst/>
        </a:prstGeom>
        <a:solidFill>
          <a:srgbClr val="F6CECE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19049</xdr:colOff>
      <xdr:row>0</xdr:row>
      <xdr:rowOff>103829</xdr:rowOff>
    </xdr:from>
    <xdr:to>
      <xdr:col>6</xdr:col>
      <xdr:colOff>28575</xdr:colOff>
      <xdr:row>7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BECAC32-F58E-46AD-A481-09B37759AC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26" t="35017" r="11648" b="35185"/>
        <a:stretch/>
      </xdr:blipFill>
      <xdr:spPr>
        <a:xfrm>
          <a:off x="600074" y="103829"/>
          <a:ext cx="7410451" cy="1239196"/>
        </a:xfrm>
        <a:prstGeom prst="rect">
          <a:avLst/>
        </a:prstGeom>
        <a:noFill/>
        <a:effectLst>
          <a:softEdge rad="12700"/>
        </a:effectLst>
      </xdr:spPr>
    </xdr:pic>
    <xdr:clientData/>
  </xdr:twoCellAnchor>
  <xdr:twoCellAnchor editAs="absolute">
    <xdr:from>
      <xdr:col>4</xdr:col>
      <xdr:colOff>1181100</xdr:colOff>
      <xdr:row>21</xdr:row>
      <xdr:rowOff>152399</xdr:rowOff>
    </xdr:from>
    <xdr:to>
      <xdr:col>5</xdr:col>
      <xdr:colOff>714375</xdr:colOff>
      <xdr:row>24</xdr:row>
      <xdr:rowOff>142875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E80239B-FB5F-4BD2-95D4-8E0CC6120241}"/>
            </a:ext>
          </a:extLst>
        </xdr:cNvPr>
        <xdr:cNvSpPr txBox="1"/>
      </xdr:nvSpPr>
      <xdr:spPr>
        <a:xfrm>
          <a:off x="6162675" y="4524374"/>
          <a:ext cx="1571625" cy="733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  <a:latin typeface="Bahnschrift SemiLight" panose="020B0502040204020203" pitchFamily="34" charset="0"/>
            </a:rPr>
            <a:t>Atenção </a:t>
          </a:r>
          <a:r>
            <a:rPr lang="pt-BR" sz="1100">
              <a:solidFill>
                <a:sysClr val="windowText" lastClr="000000"/>
              </a:solidFill>
              <a:latin typeface="Bahnschrift SemiLight" panose="020B0502040204020203" pitchFamily="34" charset="0"/>
            </a:rPr>
            <a:t>as células na cor</a:t>
          </a:r>
          <a:r>
            <a:rPr lang="pt-BR" sz="1100" baseline="0">
              <a:solidFill>
                <a:sysClr val="windowText" lastClr="000000"/>
              </a:solidFill>
              <a:latin typeface="Bahnschrift SemiLight" panose="020B0502040204020203" pitchFamily="34" charset="0"/>
            </a:rPr>
            <a:t> cinzas não devem ser Preenchidas. </a:t>
          </a:r>
          <a:endParaRPr lang="pt-BR" sz="1100">
            <a:solidFill>
              <a:srgbClr val="FF0000"/>
            </a:solidFill>
            <a:latin typeface="Bahnschrift SemiLight" panose="020B0502040204020203" pitchFamily="34" charset="0"/>
          </a:endParaRPr>
        </a:p>
      </xdr:txBody>
    </xdr:sp>
    <xdr:clientData/>
  </xdr:twoCellAnchor>
  <xdr:twoCellAnchor>
    <xdr:from>
      <xdr:col>2</xdr:col>
      <xdr:colOff>1409700</xdr:colOff>
      <xdr:row>8</xdr:row>
      <xdr:rowOff>171450</xdr:rowOff>
    </xdr:from>
    <xdr:to>
      <xdr:col>3</xdr:col>
      <xdr:colOff>247650</xdr:colOff>
      <xdr:row>10</xdr:row>
      <xdr:rowOff>28576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99527120-CB45-436A-B65B-77DBAC1D8C1E}"/>
            </a:ext>
          </a:extLst>
        </xdr:cNvPr>
        <xdr:cNvSpPr/>
      </xdr:nvSpPr>
      <xdr:spPr>
        <a:xfrm>
          <a:off x="4029075" y="1885950"/>
          <a:ext cx="314325" cy="276226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876299</xdr:colOff>
      <xdr:row>8</xdr:row>
      <xdr:rowOff>152400</xdr:rowOff>
    </xdr:from>
    <xdr:to>
      <xdr:col>6</xdr:col>
      <xdr:colOff>228599</xdr:colOff>
      <xdr:row>10</xdr:row>
      <xdr:rowOff>9526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A9FAC2C9-6749-423C-A4F7-2635806067C2}"/>
            </a:ext>
          </a:extLst>
        </xdr:cNvPr>
        <xdr:cNvSpPr/>
      </xdr:nvSpPr>
      <xdr:spPr>
        <a:xfrm>
          <a:off x="7896224" y="1676400"/>
          <a:ext cx="314325" cy="276226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1409700</xdr:colOff>
      <xdr:row>18</xdr:row>
      <xdr:rowOff>152400</xdr:rowOff>
    </xdr:from>
    <xdr:to>
      <xdr:col>3</xdr:col>
      <xdr:colOff>247650</xdr:colOff>
      <xdr:row>20</xdr:row>
      <xdr:rowOff>9526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BE12CB9D-B0AE-437E-A784-1798B9F51DFF}"/>
            </a:ext>
          </a:extLst>
        </xdr:cNvPr>
        <xdr:cNvSpPr/>
      </xdr:nvSpPr>
      <xdr:spPr>
        <a:xfrm>
          <a:off x="4029075" y="4095750"/>
          <a:ext cx="314325" cy="276226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809625</xdr:colOff>
      <xdr:row>31</xdr:row>
      <xdr:rowOff>171450</xdr:rowOff>
    </xdr:from>
    <xdr:to>
      <xdr:col>4</xdr:col>
      <xdr:colOff>238125</xdr:colOff>
      <xdr:row>33</xdr:row>
      <xdr:rowOff>28576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34CDC3CB-BB04-42F9-AA51-24C0BDA1A197}"/>
            </a:ext>
          </a:extLst>
        </xdr:cNvPr>
        <xdr:cNvSpPr/>
      </xdr:nvSpPr>
      <xdr:spPr>
        <a:xfrm>
          <a:off x="4905375" y="6772275"/>
          <a:ext cx="314325" cy="276226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4</xdr:col>
      <xdr:colOff>1000125</xdr:colOff>
      <xdr:row>20</xdr:row>
      <xdr:rowOff>114300</xdr:rowOff>
    </xdr:from>
    <xdr:to>
      <xdr:col>4</xdr:col>
      <xdr:colOff>1333500</xdr:colOff>
      <xdr:row>21</xdr:row>
      <xdr:rowOff>228600</xdr:rowOff>
    </xdr:to>
    <xdr:sp macro="" textlink="">
      <xdr:nvSpPr>
        <xdr:cNvPr id="20" name="Triângulo isósceles 19">
          <a:extLst>
            <a:ext uri="{FF2B5EF4-FFF2-40B4-BE49-F238E27FC236}">
              <a16:creationId xmlns:a16="http://schemas.microsoft.com/office/drawing/2014/main" id="{4A4692C5-9A84-4CA5-B97F-FD9FA6393B73}"/>
            </a:ext>
          </a:extLst>
        </xdr:cNvPr>
        <xdr:cNvSpPr/>
      </xdr:nvSpPr>
      <xdr:spPr>
        <a:xfrm>
          <a:off x="5981700" y="4286250"/>
          <a:ext cx="333375" cy="314325"/>
        </a:xfrm>
        <a:prstGeom prst="triangle">
          <a:avLst/>
        </a:prstGeom>
        <a:ln w="22225">
          <a:solidFill>
            <a:schemeClr val="tx1"/>
          </a:solidFill>
          <a:prstDash val="soli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</xdr:col>
      <xdr:colOff>1047750</xdr:colOff>
      <xdr:row>20</xdr:row>
      <xdr:rowOff>123825</xdr:rowOff>
    </xdr:from>
    <xdr:to>
      <xdr:col>4</xdr:col>
      <xdr:colOff>1257300</xdr:colOff>
      <xdr:row>21</xdr:row>
      <xdr:rowOff>209550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CF64507C-6CFA-4ABE-A351-BAE7AE245467}"/>
            </a:ext>
          </a:extLst>
        </xdr:cNvPr>
        <xdr:cNvSpPr txBox="1"/>
      </xdr:nvSpPr>
      <xdr:spPr>
        <a:xfrm>
          <a:off x="6029325" y="4295775"/>
          <a:ext cx="2095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latin typeface="Arial Black" panose="020B0A04020102020204" pitchFamily="34" charset="0"/>
            </a:rPr>
            <a:t>!</a:t>
          </a:r>
        </a:p>
      </xdr:txBody>
    </xdr:sp>
    <xdr:clientData/>
  </xdr:twoCellAnchor>
  <xdr:twoCellAnchor>
    <xdr:from>
      <xdr:col>4</xdr:col>
      <xdr:colOff>442912</xdr:colOff>
      <xdr:row>28</xdr:row>
      <xdr:rowOff>123825</xdr:rowOff>
    </xdr:from>
    <xdr:to>
      <xdr:col>6</xdr:col>
      <xdr:colOff>190500</xdr:colOff>
      <xdr:row>39</xdr:row>
      <xdr:rowOff>71436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E3433CC-43BA-4E26-A361-F003938D9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409574</xdr:colOff>
      <xdr:row>16</xdr:row>
      <xdr:rowOff>114300</xdr:rowOff>
    </xdr:from>
    <xdr:to>
      <xdr:col>3</xdr:col>
      <xdr:colOff>828674</xdr:colOff>
      <xdr:row>18</xdr:row>
      <xdr:rowOff>152400</xdr:rowOff>
    </xdr:to>
    <xdr:sp macro="" textlink="">
      <xdr:nvSpPr>
        <xdr:cNvPr id="23" name="Seta: para a Direita 22">
          <a:extLst>
            <a:ext uri="{FF2B5EF4-FFF2-40B4-BE49-F238E27FC236}">
              <a16:creationId xmlns:a16="http://schemas.microsoft.com/office/drawing/2014/main" id="{B4AAD3F3-5690-4A9D-B708-41CD48499654}"/>
            </a:ext>
          </a:extLst>
        </xdr:cNvPr>
        <xdr:cNvSpPr/>
      </xdr:nvSpPr>
      <xdr:spPr>
        <a:xfrm rot="8192843">
          <a:off x="4505324" y="3486150"/>
          <a:ext cx="419100" cy="419100"/>
        </a:xfrm>
        <a:prstGeom prst="rightArrow">
          <a:avLst/>
        </a:prstGeom>
        <a:solidFill>
          <a:srgbClr val="F6CECE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FFE6-BE71-4555-85B0-A529437C7F7D}">
  <dimension ref="A1:G267"/>
  <sheetViews>
    <sheetView showGridLines="0" tabSelected="1" workbookViewId="0">
      <selection activeCell="E18" sqref="E18"/>
    </sheetView>
  </sheetViews>
  <sheetFormatPr defaultColWidth="0" defaultRowHeight="15" zeroHeight="1" x14ac:dyDescent="0.25"/>
  <cols>
    <col min="1" max="1" width="8.7109375" customWidth="1"/>
    <col min="2" max="2" width="30.5703125" bestFit="1" customWidth="1"/>
    <col min="3" max="3" width="22.140625" bestFit="1" customWidth="1"/>
    <col min="4" max="4" width="13.28515625" bestFit="1" customWidth="1"/>
    <col min="5" max="5" width="30.5703125" bestFit="1" customWidth="1"/>
    <col min="6" max="6" width="14.42578125" bestFit="1" customWidth="1"/>
    <col min="7" max="7" width="8.7109375" customWidth="1"/>
    <col min="8" max="16384" width="9.140625" hidden="1"/>
  </cols>
  <sheetData>
    <row r="1" spans="2:7" x14ac:dyDescent="0.25"/>
    <row r="2" spans="2:7" x14ac:dyDescent="0.25"/>
    <row r="3" spans="2:7" x14ac:dyDescent="0.25"/>
    <row r="4" spans="2:7" x14ac:dyDescent="0.25"/>
    <row r="5" spans="2:7" x14ac:dyDescent="0.25"/>
    <row r="6" spans="2:7" x14ac:dyDescent="0.25"/>
    <row r="7" spans="2:7" s="1" customFormat="1" x14ac:dyDescent="0.25"/>
    <row r="8" spans="2:7" s="1" customFormat="1" x14ac:dyDescent="0.25"/>
    <row r="9" spans="2:7" s="1" customFormat="1" x14ac:dyDescent="0.25"/>
    <row r="10" spans="2:7" s="1" customFormat="1" ht="18" x14ac:dyDescent="0.35">
      <c r="B10" s="49" t="s">
        <v>13</v>
      </c>
      <c r="C10" s="49"/>
      <c r="D10" s="33" t="s">
        <v>32</v>
      </c>
      <c r="E10" s="44" t="s">
        <v>0</v>
      </c>
      <c r="F10" s="44"/>
      <c r="G10" s="32" t="s">
        <v>33</v>
      </c>
    </row>
    <row r="11" spans="2:7" s="1" customFormat="1" x14ac:dyDescent="0.25">
      <c r="B11" s="49"/>
      <c r="C11" s="49"/>
      <c r="E11" s="45"/>
      <c r="F11" s="45"/>
    </row>
    <row r="12" spans="2:7" s="1" customFormat="1" ht="19.5" x14ac:dyDescent="0.4">
      <c r="B12" s="13" t="s">
        <v>12</v>
      </c>
      <c r="C12" s="11">
        <v>1518</v>
      </c>
      <c r="E12" s="15" t="s">
        <v>38</v>
      </c>
      <c r="F12" s="5">
        <v>100</v>
      </c>
    </row>
    <row r="13" spans="2:7" s="1" customFormat="1" ht="19.5" x14ac:dyDescent="0.4">
      <c r="B13" s="13" t="s">
        <v>10</v>
      </c>
      <c r="C13" s="12">
        <v>8.8999999999999999E-3</v>
      </c>
      <c r="E13" s="15" t="s">
        <v>1</v>
      </c>
      <c r="F13" s="6">
        <v>2</v>
      </c>
    </row>
    <row r="14" spans="2:7" s="1" customFormat="1" ht="19.5" x14ac:dyDescent="0.4">
      <c r="B14" s="13" t="s">
        <v>11</v>
      </c>
      <c r="C14" s="14">
        <f>C12*30%</f>
        <v>455.4</v>
      </c>
      <c r="E14" s="16" t="s">
        <v>2</v>
      </c>
      <c r="F14" s="7">
        <v>1.0800000000000001E-2</v>
      </c>
    </row>
    <row r="15" spans="2:7" s="1" customFormat="1" ht="19.5" x14ac:dyDescent="0.25">
      <c r="E15" s="3" t="s">
        <v>3</v>
      </c>
      <c r="F15" s="8">
        <f>FV(taxa_mensal,qtd_anos*12,aporte*-1)</f>
        <v>2723.086366058159</v>
      </c>
    </row>
    <row r="16" spans="2:7" ht="19.5" x14ac:dyDescent="0.25">
      <c r="E16" s="3" t="s">
        <v>4</v>
      </c>
      <c r="F16" s="8">
        <f>patrimonio*rendimento_carteira</f>
        <v>24.235468657917615</v>
      </c>
    </row>
    <row r="17" spans="1:7" x14ac:dyDescent="0.25">
      <c r="G17" s="29"/>
    </row>
    <row r="18" spans="1:7" x14ac:dyDescent="0.25"/>
    <row r="19" spans="1:7" x14ac:dyDescent="0.25"/>
    <row r="20" spans="1:7" ht="18" x14ac:dyDescent="0.35">
      <c r="B20" s="46" t="s">
        <v>14</v>
      </c>
      <c r="C20" s="46"/>
      <c r="D20" s="34" t="s">
        <v>34</v>
      </c>
    </row>
    <row r="21" spans="1:7" ht="15.75" x14ac:dyDescent="0.25">
      <c r="B21" s="47"/>
      <c r="C21" s="48"/>
      <c r="D21" s="35" t="s">
        <v>15</v>
      </c>
    </row>
    <row r="22" spans="1:7" ht="19.5" x14ac:dyDescent="0.25">
      <c r="B22" s="4" t="s">
        <v>5</v>
      </c>
      <c r="C22" s="9">
        <f>FV($F$14,$A28*12,$F$12*-1)</f>
        <v>2723.086366058159</v>
      </c>
      <c r="D22" s="10">
        <f>C22*rendimento_carteira</f>
        <v>24.235468657917615</v>
      </c>
    </row>
    <row r="23" spans="1:7" ht="19.5" x14ac:dyDescent="0.25">
      <c r="B23" s="4" t="s">
        <v>6</v>
      </c>
      <c r="C23" s="9">
        <f>FV($F$14,$A29*12,$F$12*-1)</f>
        <v>6247.0142626735933</v>
      </c>
      <c r="D23" s="10">
        <f>C23*rendimento_carteira</f>
        <v>55.598426937794983</v>
      </c>
    </row>
    <row r="24" spans="1:7" ht="19.5" x14ac:dyDescent="0.25">
      <c r="B24" s="4" t="s">
        <v>7</v>
      </c>
      <c r="C24" s="9">
        <f>FV($F$14,$A30*12,$F$12*-1)</f>
        <v>10807.305840395544</v>
      </c>
      <c r="D24" s="10">
        <f>C24*rendimento_carteira</f>
        <v>96.185021979520343</v>
      </c>
    </row>
    <row r="25" spans="1:7" ht="19.5" x14ac:dyDescent="0.25">
      <c r="B25" s="4" t="s">
        <v>9</v>
      </c>
      <c r="C25" s="9">
        <f>FV($F$14,$A31*12,$F$12*-1)</f>
        <v>24345.76662548001</v>
      </c>
      <c r="D25" s="10">
        <f>C25*rendimento_carteira</f>
        <v>216.6773229667721</v>
      </c>
      <c r="F25" s="29"/>
    </row>
    <row r="26" spans="1:7" ht="15" customHeight="1" x14ac:dyDescent="0.25">
      <c r="B26" s="4" t="s">
        <v>8</v>
      </c>
      <c r="C26" s="9">
        <f>FV($F$14,$A32*12,$F$12*-1)</f>
        <v>112704.89932985233</v>
      </c>
      <c r="D26" s="10">
        <f>C26*rendimento_carteira</f>
        <v>1003.0736040356857</v>
      </c>
    </row>
    <row r="27" spans="1:7" ht="15" customHeight="1" x14ac:dyDescent="0.25"/>
    <row r="28" spans="1:7" x14ac:dyDescent="0.25">
      <c r="A28" s="2">
        <v>2</v>
      </c>
    </row>
    <row r="29" spans="1:7" ht="18" x14ac:dyDescent="0.35">
      <c r="A29" s="2">
        <v>4</v>
      </c>
      <c r="B29" s="50" t="s">
        <v>37</v>
      </c>
      <c r="C29" s="50"/>
      <c r="D29" s="36" t="s">
        <v>17</v>
      </c>
      <c r="E29" s="34" t="s">
        <v>35</v>
      </c>
    </row>
    <row r="30" spans="1:7" ht="19.5" x14ac:dyDescent="0.4">
      <c r="A30" s="2">
        <v>6</v>
      </c>
      <c r="B30" s="51" t="s">
        <v>18</v>
      </c>
      <c r="C30" s="51"/>
      <c r="D30" s="39">
        <f>aporte</f>
        <v>100</v>
      </c>
    </row>
    <row r="31" spans="1:7" x14ac:dyDescent="0.25">
      <c r="A31" s="2">
        <v>10</v>
      </c>
    </row>
    <row r="32" spans="1:7" x14ac:dyDescent="0.25">
      <c r="A32" s="2">
        <v>20</v>
      </c>
    </row>
    <row r="33" spans="2:6" ht="16.5" x14ac:dyDescent="0.3">
      <c r="B33" s="37" t="s">
        <v>19</v>
      </c>
      <c r="C33" s="38" t="s">
        <v>39</v>
      </c>
      <c r="D33" s="38" t="s">
        <v>20</v>
      </c>
      <c r="E33" t="s">
        <v>36</v>
      </c>
    </row>
    <row r="34" spans="2:6" s="18" customFormat="1" ht="19.5" x14ac:dyDescent="0.25">
      <c r="B34" s="40" t="s">
        <v>21</v>
      </c>
      <c r="C34" s="41">
        <f>VLOOKUP($D$29&amp;"-"&amp;B34,'Tabela de apoio'!$A$2:$D$20,4,)</f>
        <v>0.5</v>
      </c>
      <c r="D34" s="42">
        <f t="shared" ref="D34:D39" si="0">C34*$D$30</f>
        <v>50</v>
      </c>
      <c r="E34"/>
      <c r="F34" s="29"/>
    </row>
    <row r="35" spans="2:6" s="18" customFormat="1" ht="19.5" x14ac:dyDescent="0.25">
      <c r="B35" s="40" t="s">
        <v>22</v>
      </c>
      <c r="C35" s="41">
        <f>VLOOKUP($D$29&amp;"-"&amp;B35,'Tabela de apoio'!$A$2:$D$20,4,)</f>
        <v>0.1</v>
      </c>
      <c r="D35" s="42">
        <f t="shared" si="0"/>
        <v>10</v>
      </c>
      <c r="E35"/>
      <c r="F35"/>
    </row>
    <row r="36" spans="2:6" ht="19.5" x14ac:dyDescent="0.25">
      <c r="B36" s="40" t="s">
        <v>23</v>
      </c>
      <c r="C36" s="41">
        <f>VLOOKUP($D$29&amp;"-"&amp;B36,'Tabela de apoio'!$A$2:$D$20,4,)</f>
        <v>0.05</v>
      </c>
      <c r="D36" s="42">
        <f t="shared" si="0"/>
        <v>5</v>
      </c>
    </row>
    <row r="37" spans="2:6" ht="19.5" x14ac:dyDescent="0.25">
      <c r="B37" s="40" t="s">
        <v>24</v>
      </c>
      <c r="C37" s="41">
        <f>VLOOKUP($D$29&amp;"-"&amp;B37,'Tabela de apoio'!$A$2:$D$20,4,)</f>
        <v>0.05</v>
      </c>
      <c r="D37" s="42">
        <f t="shared" si="0"/>
        <v>5</v>
      </c>
    </row>
    <row r="38" spans="2:6" ht="19.5" x14ac:dyDescent="0.25">
      <c r="B38" s="40" t="s">
        <v>25</v>
      </c>
      <c r="C38" s="41">
        <f>VLOOKUP($D$29&amp;"-"&amp;B38,'Tabela de apoio'!$A$2:$D$20,4,)</f>
        <v>0.2</v>
      </c>
      <c r="D38" s="42">
        <f t="shared" si="0"/>
        <v>20</v>
      </c>
    </row>
    <row r="39" spans="2:6" ht="19.5" x14ac:dyDescent="0.25">
      <c r="B39" s="40" t="s">
        <v>26</v>
      </c>
      <c r="C39" s="41">
        <f>VLOOKUP($D$29&amp;"-"&amp;B39,'Tabela de apoio'!$A$2:$D$20,4,)</f>
        <v>0.1</v>
      </c>
      <c r="D39" s="42">
        <f t="shared" si="0"/>
        <v>10</v>
      </c>
    </row>
    <row r="40" spans="2:6" ht="18" x14ac:dyDescent="0.35">
      <c r="B40" s="43" t="s">
        <v>31</v>
      </c>
      <c r="C40" s="31">
        <f>SUM(C34:C39)</f>
        <v>1.0000000000000002</v>
      </c>
      <c r="D40" s="30">
        <f>SUM(D34:D39)</f>
        <v>100</v>
      </c>
    </row>
    <row r="41" spans="2:6" x14ac:dyDescent="0.25"/>
    <row r="42" spans="2:6" x14ac:dyDescent="0.25"/>
    <row r="43" spans="2:6" hidden="1" x14ac:dyDescent="0.25"/>
    <row r="44" spans="2:6" hidden="1" x14ac:dyDescent="0.25"/>
    <row r="45" spans="2:6" hidden="1" x14ac:dyDescent="0.25"/>
    <row r="46" spans="2:6" hidden="1" x14ac:dyDescent="0.25"/>
    <row r="47" spans="2:6" hidden="1" x14ac:dyDescent="0.25"/>
    <row r="48" spans="2:6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</sheetData>
  <mergeCells count="5">
    <mergeCell ref="E10:F11"/>
    <mergeCell ref="B20:C21"/>
    <mergeCell ref="B10:C11"/>
    <mergeCell ref="B29:C29"/>
    <mergeCell ref="B30:C30"/>
  </mergeCells>
  <dataValidations count="1">
    <dataValidation type="list" allowBlank="1" showInputMessage="1" showErrorMessage="1" sqref="D29" xr:uid="{86BA37E7-B5D6-4288-BAE4-50E2BEC6FBD6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8F8E-61C3-4509-9306-AAACF110E1D9}">
  <dimension ref="A2:D20"/>
  <sheetViews>
    <sheetView workbookViewId="0">
      <selection activeCell="F4" sqref="F4"/>
    </sheetView>
  </sheetViews>
  <sheetFormatPr defaultRowHeight="15" x14ac:dyDescent="0.25"/>
  <cols>
    <col min="1" max="1" width="29.140625" bestFit="1" customWidth="1"/>
    <col min="2" max="2" width="19.28515625" customWidth="1"/>
    <col min="3" max="3" width="18.42578125" customWidth="1"/>
  </cols>
  <sheetData>
    <row r="2" spans="1:4" ht="19.5" x14ac:dyDescent="0.4">
      <c r="A2" s="27" t="s">
        <v>29</v>
      </c>
      <c r="B2" s="27" t="s">
        <v>16</v>
      </c>
      <c r="C2" s="27" t="s">
        <v>19</v>
      </c>
      <c r="D2" s="28" t="s">
        <v>28</v>
      </c>
    </row>
    <row r="3" spans="1:4" ht="19.5" x14ac:dyDescent="0.35">
      <c r="A3" s="21" t="str">
        <f>B3&amp;"-"&amp;C3</f>
        <v>Conservador-Papel</v>
      </c>
      <c r="B3" s="21" t="s">
        <v>27</v>
      </c>
      <c r="C3" s="17" t="s">
        <v>21</v>
      </c>
      <c r="D3" s="22">
        <v>0.3</v>
      </c>
    </row>
    <row r="4" spans="1:4" ht="19.5" x14ac:dyDescent="0.35">
      <c r="A4" s="21" t="str">
        <f t="shared" ref="A4:A20" si="0">B4&amp;"-"&amp;C4</f>
        <v>Conservador-Tijolo</v>
      </c>
      <c r="B4" s="21" t="s">
        <v>27</v>
      </c>
      <c r="C4" s="17" t="s">
        <v>22</v>
      </c>
      <c r="D4" s="22">
        <v>0.5</v>
      </c>
    </row>
    <row r="5" spans="1:4" ht="19.5" x14ac:dyDescent="0.35">
      <c r="A5" s="21" t="str">
        <f t="shared" si="0"/>
        <v>Conservador-Híbridos</v>
      </c>
      <c r="B5" s="21" t="s">
        <v>27</v>
      </c>
      <c r="C5" s="17" t="s">
        <v>23</v>
      </c>
      <c r="D5" s="22">
        <v>0.1</v>
      </c>
    </row>
    <row r="6" spans="1:4" ht="19.5" x14ac:dyDescent="0.35">
      <c r="A6" s="21" t="str">
        <f t="shared" si="0"/>
        <v>Conservador-FOFs</v>
      </c>
      <c r="B6" s="21" t="s">
        <v>27</v>
      </c>
      <c r="C6" s="17" t="s">
        <v>24</v>
      </c>
      <c r="D6" s="22">
        <v>0.1</v>
      </c>
    </row>
    <row r="7" spans="1:4" ht="19.5" x14ac:dyDescent="0.35">
      <c r="A7" s="21" t="str">
        <f t="shared" si="0"/>
        <v>Conservador-Desenvolvimento</v>
      </c>
      <c r="B7" s="21" t="s">
        <v>27</v>
      </c>
      <c r="C7" s="17" t="s">
        <v>25</v>
      </c>
      <c r="D7" s="22">
        <v>0</v>
      </c>
    </row>
    <row r="8" spans="1:4" ht="19.5" x14ac:dyDescent="0.35">
      <c r="A8" s="21" t="str">
        <f t="shared" si="0"/>
        <v>Conservador-Hotelaria</v>
      </c>
      <c r="B8" s="21" t="s">
        <v>27</v>
      </c>
      <c r="C8" s="17" t="s">
        <v>26</v>
      </c>
      <c r="D8" s="22">
        <v>0</v>
      </c>
    </row>
    <row r="9" spans="1:4" ht="19.5" x14ac:dyDescent="0.35">
      <c r="A9" s="23" t="str">
        <f t="shared" si="0"/>
        <v>Moderado-Papel</v>
      </c>
      <c r="B9" s="23" t="s">
        <v>30</v>
      </c>
      <c r="C9" s="20" t="s">
        <v>21</v>
      </c>
      <c r="D9" s="24">
        <v>0.32</v>
      </c>
    </row>
    <row r="10" spans="1:4" ht="19.5" x14ac:dyDescent="0.35">
      <c r="A10" s="23" t="str">
        <f t="shared" si="0"/>
        <v>Moderado-Tijolo</v>
      </c>
      <c r="B10" s="23" t="s">
        <v>30</v>
      </c>
      <c r="C10" s="20" t="s">
        <v>22</v>
      </c>
      <c r="D10" s="24">
        <v>0.4</v>
      </c>
    </row>
    <row r="11" spans="1:4" ht="19.5" x14ac:dyDescent="0.35">
      <c r="A11" s="23" t="str">
        <f t="shared" si="0"/>
        <v>Moderado-Híbridos</v>
      </c>
      <c r="B11" s="23" t="s">
        <v>30</v>
      </c>
      <c r="C11" s="20" t="s">
        <v>23</v>
      </c>
      <c r="D11" s="24">
        <v>0.08</v>
      </c>
    </row>
    <row r="12" spans="1:4" ht="19.5" x14ac:dyDescent="0.35">
      <c r="A12" s="23" t="str">
        <f t="shared" si="0"/>
        <v>Moderado-FOFs</v>
      </c>
      <c r="B12" s="23" t="s">
        <v>30</v>
      </c>
      <c r="C12" s="20" t="s">
        <v>24</v>
      </c>
      <c r="D12" s="24">
        <v>0.1</v>
      </c>
    </row>
    <row r="13" spans="1:4" ht="19.5" x14ac:dyDescent="0.35">
      <c r="A13" s="23" t="str">
        <f t="shared" si="0"/>
        <v>Moderado-Desenvolvimento</v>
      </c>
      <c r="B13" s="23" t="s">
        <v>30</v>
      </c>
      <c r="C13" s="20" t="s">
        <v>25</v>
      </c>
      <c r="D13" s="24">
        <v>0.1</v>
      </c>
    </row>
    <row r="14" spans="1:4" ht="19.5" x14ac:dyDescent="0.35">
      <c r="A14" s="23" t="str">
        <f t="shared" si="0"/>
        <v>Moderado-Hotelaria</v>
      </c>
      <c r="B14" s="23" t="s">
        <v>30</v>
      </c>
      <c r="C14" s="20" t="s">
        <v>26</v>
      </c>
      <c r="D14" s="24">
        <v>0</v>
      </c>
    </row>
    <row r="15" spans="1:4" ht="19.5" x14ac:dyDescent="0.35">
      <c r="A15" s="25" t="str">
        <f t="shared" si="0"/>
        <v>Agressivo-Papel</v>
      </c>
      <c r="B15" s="25" t="s">
        <v>17</v>
      </c>
      <c r="C15" s="19" t="s">
        <v>21</v>
      </c>
      <c r="D15" s="26">
        <v>0.5</v>
      </c>
    </row>
    <row r="16" spans="1:4" ht="19.5" x14ac:dyDescent="0.35">
      <c r="A16" s="25" t="str">
        <f t="shared" si="0"/>
        <v>Agressivo-Tijolo</v>
      </c>
      <c r="B16" s="25" t="s">
        <v>17</v>
      </c>
      <c r="C16" s="19" t="s">
        <v>22</v>
      </c>
      <c r="D16" s="26">
        <v>0.1</v>
      </c>
    </row>
    <row r="17" spans="1:4" ht="19.5" x14ac:dyDescent="0.35">
      <c r="A17" s="25" t="str">
        <f t="shared" si="0"/>
        <v>Agressivo-Híbridos</v>
      </c>
      <c r="B17" s="25" t="s">
        <v>17</v>
      </c>
      <c r="C17" s="19" t="s">
        <v>23</v>
      </c>
      <c r="D17" s="26">
        <v>0.05</v>
      </c>
    </row>
    <row r="18" spans="1:4" ht="19.5" x14ac:dyDescent="0.35">
      <c r="A18" s="25" t="str">
        <f t="shared" si="0"/>
        <v>Agressivo-FOFs</v>
      </c>
      <c r="B18" s="25" t="s">
        <v>17</v>
      </c>
      <c r="C18" s="19" t="s">
        <v>24</v>
      </c>
      <c r="D18" s="26">
        <v>0.05</v>
      </c>
    </row>
    <row r="19" spans="1:4" ht="19.5" x14ac:dyDescent="0.35">
      <c r="A19" s="25" t="str">
        <f t="shared" si="0"/>
        <v>Agressivo-Desenvolvimento</v>
      </c>
      <c r="B19" s="25" t="s">
        <v>17</v>
      </c>
      <c r="C19" s="19" t="s">
        <v>25</v>
      </c>
      <c r="D19" s="26">
        <v>0.2</v>
      </c>
    </row>
    <row r="20" spans="1:4" ht="19.5" x14ac:dyDescent="0.35">
      <c r="A20" s="25" t="str">
        <f t="shared" si="0"/>
        <v>Agressivo-Hotelaria</v>
      </c>
      <c r="B20" s="25" t="s">
        <v>17</v>
      </c>
      <c r="C20" s="19" t="s">
        <v>26</v>
      </c>
      <c r="D20" s="26">
        <v>0.1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Simuladores</vt:lpstr>
      <vt:lpstr>Tabela de apoio</vt:lpstr>
      <vt:lpstr>aporte</vt:lpstr>
      <vt:lpstr>patrimonio</vt:lpstr>
      <vt:lpstr>Perc.sugerido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Aline</cp:lastModifiedBy>
  <dcterms:created xsi:type="dcterms:W3CDTF">2025-06-19T22:53:33Z</dcterms:created>
  <dcterms:modified xsi:type="dcterms:W3CDTF">2025-06-27T14:52:37Z</dcterms:modified>
</cp:coreProperties>
</file>