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I4" i="1" s="1"/>
  <c r="K4" i="1" s="1"/>
  <c r="M2" i="1"/>
  <c r="I2" i="1" s="1"/>
  <c r="R3" i="1"/>
  <c r="M3" i="1" s="1"/>
  <c r="I3" i="1" s="1"/>
  <c r="R4" i="1"/>
  <c r="R2" i="1"/>
  <c r="L3" i="1"/>
  <c r="L4" i="1"/>
  <c r="L2" i="1"/>
  <c r="J2" i="1"/>
  <c r="J3" i="1"/>
  <c r="J4" i="1"/>
  <c r="K3" i="1" l="1"/>
  <c r="K2" i="1"/>
</calcChain>
</file>

<file path=xl/sharedStrings.xml><?xml version="1.0" encoding="utf-8"?>
<sst xmlns="http://schemas.openxmlformats.org/spreadsheetml/2006/main" count="21" uniqueCount="21">
  <si>
    <t>Components</t>
  </si>
  <si>
    <t>Mole Fraction</t>
  </si>
  <si>
    <t>w</t>
  </si>
  <si>
    <t>Tc_R_</t>
  </si>
  <si>
    <t>Pc_Psi_</t>
  </si>
  <si>
    <t>c1</t>
  </si>
  <si>
    <t>n-c4</t>
  </si>
  <si>
    <t>n-c10</t>
  </si>
  <si>
    <t>acj</t>
  </si>
  <si>
    <t>aTj</t>
  </si>
  <si>
    <t>bj</t>
  </si>
  <si>
    <t>Tr</t>
  </si>
  <si>
    <t>Temperture</t>
  </si>
  <si>
    <t>pressure</t>
  </si>
  <si>
    <t>sqrt(alpha)</t>
  </si>
  <si>
    <t>Pv</t>
  </si>
  <si>
    <t>structur</t>
  </si>
  <si>
    <t>Methan</t>
  </si>
  <si>
    <t>Buthan</t>
  </si>
  <si>
    <t>decan</t>
  </si>
  <si>
    <t>interac_coef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</si>
</sst>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563880</xdr:colOff>
      <xdr:row>12</xdr:row>
      <xdr:rowOff>156210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H2" sqref="H2"/>
    </sheetView>
  </sheetViews>
  <sheetFormatPr defaultRowHeight="14.4" x14ac:dyDescent="0.3"/>
  <cols>
    <col min="1" max="1" width="13.21875" customWidth="1"/>
    <col min="2" max="2" width="14.88671875" customWidth="1"/>
    <col min="6" max="6" width="11.6640625" customWidth="1"/>
  </cols>
  <sheetData>
    <row r="1" spans="1:19" x14ac:dyDescent="0.3">
      <c r="A1" t="s">
        <v>0</v>
      </c>
      <c r="B1" t="s">
        <v>16</v>
      </c>
      <c r="C1" t="s">
        <v>1</v>
      </c>
      <c r="D1" t="s">
        <v>3</v>
      </c>
      <c r="E1" t="s">
        <v>4</v>
      </c>
      <c r="F1" s="1" t="s">
        <v>2</v>
      </c>
      <c r="G1" s="1" t="s">
        <v>15</v>
      </c>
      <c r="H1" s="1" t="s">
        <v>20</v>
      </c>
      <c r="I1" s="1" t="s">
        <v>14</v>
      </c>
      <c r="J1" t="s">
        <v>8</v>
      </c>
      <c r="K1" t="s">
        <v>9</v>
      </c>
      <c r="L1" t="s">
        <v>10</v>
      </c>
      <c r="M1" t="s">
        <v>11</v>
      </c>
      <c r="R1" t="s">
        <v>12</v>
      </c>
      <c r="S1" t="s">
        <v>13</v>
      </c>
    </row>
    <row r="2" spans="1:19" x14ac:dyDescent="0.3">
      <c r="A2" t="s">
        <v>5</v>
      </c>
      <c r="B2" t="s">
        <v>17</v>
      </c>
      <c r="C2">
        <v>0.53010000000000002</v>
      </c>
      <c r="D2">
        <v>343</v>
      </c>
      <c r="E2">
        <v>666.4</v>
      </c>
      <c r="F2">
        <v>1.04E-2</v>
      </c>
      <c r="G2">
        <v>6000</v>
      </c>
      <c r="I2">
        <f>1+(0.37464+1.54226*F2-(0.26992*(F2^2)))*(1-SQRT(M2))</f>
        <v>0.86684786207965581</v>
      </c>
      <c r="J2">
        <f>(0.45724*(10.73)^2*(D2)^2)/E2</f>
        <v>9293.8768115879411</v>
      </c>
      <c r="K2">
        <f>J2*I2^2</f>
        <v>6983.6533905511596</v>
      </c>
      <c r="L2">
        <f>0.0778*10.73*D2/E2</f>
        <v>0.42967338235294117</v>
      </c>
      <c r="M2">
        <f>R2/D2</f>
        <v>1.7978717201166183</v>
      </c>
      <c r="R2">
        <f>160+456.67</f>
        <v>616.67000000000007</v>
      </c>
      <c r="S2">
        <v>1000</v>
      </c>
    </row>
    <row r="3" spans="1:19" x14ac:dyDescent="0.3">
      <c r="A3" t="s">
        <v>6</v>
      </c>
      <c r="B3" t="s">
        <v>18</v>
      </c>
      <c r="C3">
        <v>0.1055</v>
      </c>
      <c r="D3">
        <v>765.3</v>
      </c>
      <c r="E3">
        <v>550.6</v>
      </c>
      <c r="F3">
        <v>0.19950000000000001</v>
      </c>
      <c r="G3">
        <v>122</v>
      </c>
      <c r="I3">
        <f>1+(0.37464+1.54226*F3-(0.26992*(F3^2)))*(1-SQRT(M3))</f>
        <v>1.0687311225814422</v>
      </c>
      <c r="J3">
        <f>(0.45724*(10.73)^2*(D3)^2)/E3</f>
        <v>55997.788976979857</v>
      </c>
      <c r="K3">
        <f t="shared" ref="K3:K4" si="0">J3*I3^2</f>
        <v>63959.902492945774</v>
      </c>
      <c r="L3">
        <f>0.0778*10.73*D3/E3</f>
        <v>1.1603121107882308</v>
      </c>
      <c r="M3">
        <f>R3/D3</f>
        <v>0.80578857964197059</v>
      </c>
      <c r="R3">
        <f t="shared" ref="R3:R4" si="1">160+456.67</f>
        <v>616.67000000000007</v>
      </c>
      <c r="S3">
        <v>1000</v>
      </c>
    </row>
    <row r="4" spans="1:19" x14ac:dyDescent="0.3">
      <c r="A4" t="s">
        <v>7</v>
      </c>
      <c r="B4" t="s">
        <v>19</v>
      </c>
      <c r="C4">
        <v>0.3644</v>
      </c>
      <c r="D4">
        <v>1111.7</v>
      </c>
      <c r="E4">
        <v>305.2</v>
      </c>
      <c r="F4">
        <v>0.48980000000000001</v>
      </c>
      <c r="G4">
        <v>0.35</v>
      </c>
      <c r="I4">
        <f>1+(0.37464+1.54226*F4-(0.26992*(F4^2)))*(1-SQRT(M4))</f>
        <v>1.2718733877846287</v>
      </c>
      <c r="J4">
        <f>(0.45724*(10.73)^2*(D4)^2)/E4</f>
        <v>213174.05284836341</v>
      </c>
      <c r="K4">
        <f t="shared" si="0"/>
        <v>344843.54646407865</v>
      </c>
      <c r="L4">
        <f>0.0778*10.73*D4/E4</f>
        <v>3.0407617621231977</v>
      </c>
      <c r="M4">
        <f>R4/D4</f>
        <v>0.55470900422775937</v>
      </c>
      <c r="R4">
        <f t="shared" si="1"/>
        <v>616.67000000000007</v>
      </c>
      <c r="S4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2023-05-31T16:44:48Z</dcterms:modified>
</cp:coreProperties>
</file>