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aidiallo_etu_cvm_qc_ca/Documents/Documents/Outils de Gestion/Excel/Projet/"/>
    </mc:Choice>
  </mc:AlternateContent>
  <xr:revisionPtr revIDLastSave="74" documentId="8_{E9F36288-786F-4DF7-B278-03DFD76960B0}" xr6:coauthVersionLast="47" xr6:coauthVersionMax="47" xr10:uidLastSave="{3A142F3C-4177-428B-A8D3-4543C713F7FC}"/>
  <bookViews>
    <workbookView xWindow="2340" yWindow="2340" windowWidth="21600" windowHeight="11385" xr2:uid="{3A08D00D-5835-448E-96A0-725BF2718FAB}"/>
  </bookViews>
  <sheets>
    <sheet name="Feuil1" sheetId="1" r:id="rId1"/>
  </sheets>
  <definedNames>
    <definedName name="f">Feuil1!$G$7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22" i="1"/>
  <c r="H21" i="1"/>
  <c r="H30" i="1"/>
  <c r="H29" i="1"/>
  <c r="H39" i="1"/>
  <c r="H31" i="1"/>
  <c r="H23" i="1"/>
  <c r="Q11" i="1"/>
  <c r="P11" i="1"/>
  <c r="Q8" i="1"/>
  <c r="P8" i="1"/>
  <c r="N6" i="1"/>
  <c r="M6" i="1"/>
  <c r="M7" i="1"/>
  <c r="N7" i="1" s="1"/>
  <c r="M12" i="1"/>
  <c r="N12" i="1" s="1"/>
  <c r="M13" i="1"/>
  <c r="N13" i="1" s="1"/>
  <c r="M14" i="1"/>
  <c r="N14" i="1" s="1"/>
  <c r="M15" i="1"/>
  <c r="N15" i="1" s="1"/>
  <c r="M20" i="1"/>
  <c r="N20" i="1" s="1"/>
  <c r="M21" i="1"/>
  <c r="N21" i="1" s="1"/>
  <c r="M22" i="1"/>
  <c r="N22" i="1" s="1"/>
  <c r="M23" i="1"/>
  <c r="N23" i="1" s="1"/>
  <c r="M28" i="1"/>
  <c r="N28" i="1" s="1"/>
  <c r="M29" i="1"/>
  <c r="N29" i="1" s="1"/>
  <c r="M30" i="1"/>
  <c r="N30" i="1" s="1"/>
  <c r="M31" i="1"/>
  <c r="N31" i="1" s="1"/>
  <c r="M36" i="1"/>
  <c r="N36" i="1" s="1"/>
  <c r="M37" i="1"/>
  <c r="N37" i="1" s="1"/>
  <c r="M38" i="1"/>
  <c r="N38" i="1" s="1"/>
  <c r="M39" i="1"/>
  <c r="N39" i="1" s="1"/>
  <c r="M44" i="1"/>
  <c r="N44" i="1" s="1"/>
  <c r="M45" i="1"/>
  <c r="N45" i="1" s="1"/>
  <c r="M46" i="1"/>
  <c r="N46" i="1" s="1"/>
  <c r="M47" i="1"/>
  <c r="N47" i="1" s="1"/>
  <c r="M52" i="1"/>
  <c r="N52" i="1" s="1"/>
  <c r="M53" i="1"/>
  <c r="N53" i="1" s="1"/>
  <c r="M54" i="1"/>
  <c r="N54" i="1" s="1"/>
  <c r="M55" i="1"/>
  <c r="N55" i="1" s="1"/>
  <c r="M60" i="1"/>
  <c r="N60" i="1" s="1"/>
  <c r="M61" i="1"/>
  <c r="N61" i="1" s="1"/>
  <c r="M62" i="1"/>
  <c r="N62" i="1" s="1"/>
  <c r="M63" i="1"/>
  <c r="N63" i="1" s="1"/>
  <c r="M68" i="1"/>
  <c r="N68" i="1" s="1"/>
  <c r="M69" i="1"/>
  <c r="N69" i="1" s="1"/>
  <c r="M70" i="1"/>
  <c r="N70" i="1" s="1"/>
  <c r="M71" i="1"/>
  <c r="N71" i="1" s="1"/>
  <c r="M76" i="1"/>
  <c r="N76" i="1" s="1"/>
  <c r="M77" i="1"/>
  <c r="N77" i="1" s="1"/>
  <c r="M78" i="1"/>
  <c r="N78" i="1" s="1"/>
  <c r="M79" i="1"/>
  <c r="N79" i="1" s="1"/>
  <c r="M84" i="1"/>
  <c r="N84" i="1" s="1"/>
  <c r="M85" i="1"/>
  <c r="N85" i="1" s="1"/>
  <c r="M86" i="1"/>
  <c r="N86" i="1" s="1"/>
  <c r="M87" i="1"/>
  <c r="N87" i="1" s="1"/>
  <c r="M92" i="1"/>
  <c r="N92" i="1" s="1"/>
  <c r="M93" i="1"/>
  <c r="N93" i="1" s="1"/>
  <c r="M94" i="1"/>
  <c r="N94" i="1" s="1"/>
  <c r="M95" i="1"/>
  <c r="N95" i="1" s="1"/>
  <c r="M100" i="1"/>
  <c r="N100" i="1" s="1"/>
  <c r="M101" i="1"/>
  <c r="N101" i="1" s="1"/>
  <c r="M102" i="1"/>
  <c r="N102" i="1" s="1"/>
  <c r="M103" i="1"/>
  <c r="N103" i="1" s="1"/>
  <c r="N2" i="1"/>
  <c r="M8" i="1" s="1"/>
  <c r="N8" i="1" s="1"/>
  <c r="M99" i="1" l="1"/>
  <c r="N99" i="1" s="1"/>
  <c r="M91" i="1"/>
  <c r="N91" i="1" s="1"/>
  <c r="M83" i="1"/>
  <c r="N83" i="1" s="1"/>
  <c r="M75" i="1"/>
  <c r="N75" i="1" s="1"/>
  <c r="M67" i="1"/>
  <c r="N67" i="1" s="1"/>
  <c r="M59" i="1"/>
  <c r="N59" i="1" s="1"/>
  <c r="M51" i="1"/>
  <c r="N51" i="1" s="1"/>
  <c r="M43" i="1"/>
  <c r="N43" i="1" s="1"/>
  <c r="M35" i="1"/>
  <c r="N35" i="1" s="1"/>
  <c r="M27" i="1"/>
  <c r="N27" i="1" s="1"/>
  <c r="M19" i="1"/>
  <c r="N19" i="1" s="1"/>
  <c r="M11" i="1"/>
  <c r="N11" i="1" s="1"/>
  <c r="M5" i="1"/>
  <c r="N5" i="1" s="1"/>
  <c r="M98" i="1"/>
  <c r="N98" i="1" s="1"/>
  <c r="M90" i="1"/>
  <c r="N90" i="1" s="1"/>
  <c r="M82" i="1"/>
  <c r="N82" i="1" s="1"/>
  <c r="M74" i="1"/>
  <c r="N74" i="1" s="1"/>
  <c r="M66" i="1"/>
  <c r="N66" i="1" s="1"/>
  <c r="M58" i="1"/>
  <c r="N58" i="1" s="1"/>
  <c r="M50" i="1"/>
  <c r="N50" i="1" s="1"/>
  <c r="M42" i="1"/>
  <c r="N42" i="1" s="1"/>
  <c r="M34" i="1"/>
  <c r="N34" i="1" s="1"/>
  <c r="M26" i="1"/>
  <c r="N26" i="1" s="1"/>
  <c r="M18" i="1"/>
  <c r="N18" i="1" s="1"/>
  <c r="M10" i="1"/>
  <c r="N10" i="1" s="1"/>
  <c r="M105" i="1"/>
  <c r="N105" i="1" s="1"/>
  <c r="M97" i="1"/>
  <c r="N97" i="1" s="1"/>
  <c r="M89" i="1"/>
  <c r="N89" i="1" s="1"/>
  <c r="M81" i="1"/>
  <c r="N81" i="1" s="1"/>
  <c r="M73" i="1"/>
  <c r="N73" i="1" s="1"/>
  <c r="M65" i="1"/>
  <c r="N65" i="1" s="1"/>
  <c r="M57" i="1"/>
  <c r="N57" i="1" s="1"/>
  <c r="M49" i="1"/>
  <c r="N49" i="1" s="1"/>
  <c r="M41" i="1"/>
  <c r="N41" i="1" s="1"/>
  <c r="M33" i="1"/>
  <c r="N33" i="1" s="1"/>
  <c r="M25" i="1"/>
  <c r="N25" i="1" s="1"/>
  <c r="M17" i="1"/>
  <c r="N17" i="1" s="1"/>
  <c r="M9" i="1"/>
  <c r="N9" i="1" s="1"/>
  <c r="M104" i="1"/>
  <c r="N104" i="1" s="1"/>
  <c r="M96" i="1"/>
  <c r="N96" i="1" s="1"/>
  <c r="M88" i="1"/>
  <c r="N88" i="1" s="1"/>
  <c r="M80" i="1"/>
  <c r="N80" i="1" s="1"/>
  <c r="M72" i="1"/>
  <c r="N72" i="1" s="1"/>
  <c r="M64" i="1"/>
  <c r="N64" i="1" s="1"/>
  <c r="M56" i="1"/>
  <c r="N56" i="1" s="1"/>
  <c r="M48" i="1"/>
  <c r="N48" i="1" s="1"/>
  <c r="M40" i="1"/>
  <c r="N40" i="1" s="1"/>
  <c r="M32" i="1"/>
  <c r="N32" i="1" s="1"/>
  <c r="M24" i="1"/>
  <c r="N24" i="1" s="1"/>
  <c r="M16" i="1"/>
  <c r="N16" i="1" s="1"/>
  <c r="Q5" i="1" l="1"/>
  <c r="P5" i="1"/>
</calcChain>
</file>

<file path=xl/sharedStrings.xml><?xml version="1.0" encoding="utf-8"?>
<sst xmlns="http://schemas.openxmlformats.org/spreadsheetml/2006/main" count="102" uniqueCount="74">
  <si>
    <t>Base de temps</t>
  </si>
  <si>
    <t>Coefficient de friction</t>
  </si>
  <si>
    <t>Ratio de la constante d'Aarseth</t>
  </si>
  <si>
    <t>t</t>
  </si>
  <si>
    <t>0.5</t>
  </si>
  <si>
    <t>seconde</t>
  </si>
  <si>
    <t>Masse</t>
  </si>
  <si>
    <t>Position initiale</t>
  </si>
  <si>
    <t>Vitesse initiale</t>
  </si>
  <si>
    <t>Dimension</t>
  </si>
  <si>
    <t>m</t>
  </si>
  <si>
    <t>Ʌ</t>
  </si>
  <si>
    <t>ƒ</t>
  </si>
  <si>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0" tint="-0.499984740745262"/>
        <rFont val="Calibri"/>
        <family val="2"/>
        <scheme val="minor"/>
      </rPr>
      <t>0,0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</si>
  <si>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0,0</t>
    </r>
  </si>
  <si>
    <r>
      <t>ɑ</t>
    </r>
    <r>
      <rPr>
        <i/>
        <vertAlign val="subscript"/>
        <sz val="11"/>
        <color theme="0" tint="-0.499984740745262"/>
        <rFont val="Calibri"/>
        <family val="2"/>
        <scheme val="minor"/>
      </rPr>
      <t>0,0</t>
    </r>
  </si>
  <si>
    <t>s</t>
  </si>
  <si>
    <t>metre / seconde</t>
  </si>
  <si>
    <t>gramme</t>
  </si>
  <si>
    <t>metre</t>
  </si>
  <si>
    <t>Trois corps statiques</t>
  </si>
  <si>
    <t xml:space="preserve">Paramètres généraux                                        </t>
  </si>
  <si>
    <t>Corps en mouvement</t>
  </si>
  <si>
    <t>Position</t>
  </si>
  <si>
    <t>Rayon</t>
  </si>
  <si>
    <t>Masse volumique moyenne</t>
  </si>
  <si>
    <t>Volume</t>
  </si>
  <si>
    <t>Masse totale</t>
  </si>
  <si>
    <t>Constante d'Aarseth</t>
  </si>
  <si>
    <t>mètre / seconde</t>
  </si>
  <si>
    <t>Accélération initiale</t>
  </si>
  <si>
    <r>
      <t>mètre / seconde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</si>
  <si>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mètre</t>
  </si>
  <si>
    <t>Corps 1</t>
  </si>
  <si>
    <t>Attraction / Répulsion</t>
  </si>
  <si>
    <r>
      <t>q</t>
    </r>
    <r>
      <rPr>
        <i/>
        <vertAlign val="subscript"/>
        <sz val="11"/>
        <color theme="0" tint="-0.499984740745262"/>
        <rFont val="Calibri"/>
        <family val="2"/>
        <scheme val="minor"/>
      </rPr>
      <t>1xy</t>
    </r>
  </si>
  <si>
    <r>
      <t>r</t>
    </r>
    <r>
      <rPr>
        <i/>
        <u/>
        <vertAlign val="subscript"/>
        <sz val="11"/>
        <rFont val="Calibri"/>
        <family val="2"/>
        <scheme val="minor"/>
      </rPr>
      <t>1</t>
    </r>
  </si>
  <si>
    <r>
      <t>ρ</t>
    </r>
    <r>
      <rPr>
        <i/>
        <vertAlign val="subscript"/>
        <sz val="11"/>
        <rFont val="Calibri"/>
        <family val="2"/>
        <scheme val="minor"/>
      </rPr>
      <t>1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</si>
  <si>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1</t>
    </r>
  </si>
  <si>
    <r>
      <t>M</t>
    </r>
    <r>
      <rPr>
        <i/>
        <vertAlign val="subscript"/>
        <sz val="11"/>
        <color theme="0" tint="-0.499984740745262"/>
        <rFont val="Calibri"/>
        <family val="2"/>
        <scheme val="minor"/>
      </rPr>
      <t>1</t>
    </r>
  </si>
  <si>
    <r>
      <t>λ</t>
    </r>
    <r>
      <rPr>
        <i/>
        <vertAlign val="subscript"/>
        <sz val="11"/>
        <color theme="0" tint="-0.499984740745262"/>
        <rFont val="Posterama"/>
        <family val="2"/>
      </rPr>
      <t>1</t>
    </r>
  </si>
  <si>
    <r>
      <rPr>
        <i/>
        <sz val="11"/>
        <color theme="1"/>
        <rFont val="Posterama"/>
        <family val="2"/>
      </rPr>
      <t>ω</t>
    </r>
    <r>
      <rPr>
        <i/>
        <vertAlign val="subscript"/>
        <sz val="11"/>
        <color theme="1"/>
        <rFont val="Calibri"/>
        <family val="2"/>
      </rPr>
      <t>1</t>
    </r>
  </si>
  <si>
    <r>
      <t>metre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</si>
  <si>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t>Attraction</t>
  </si>
  <si>
    <t>Corps 2</t>
  </si>
  <si>
    <t>ω2</t>
  </si>
  <si>
    <r>
      <t>q</t>
    </r>
    <r>
      <rPr>
        <i/>
        <vertAlign val="subscript"/>
        <sz val="11"/>
        <color theme="0" tint="-0.499984740745262"/>
        <rFont val="Calibri"/>
        <family val="2"/>
        <scheme val="minor"/>
      </rPr>
      <t>2xy</t>
    </r>
  </si>
  <si>
    <r>
      <t>r</t>
    </r>
    <r>
      <rPr>
        <i/>
        <vertAlign val="subscript"/>
        <sz val="11"/>
        <rFont val="Calibri"/>
        <family val="2"/>
        <scheme val="minor"/>
      </rPr>
      <t>2</t>
    </r>
  </si>
  <si>
    <r>
      <t>ρ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</si>
  <si>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</si>
  <si>
    <r>
      <t>M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</si>
  <si>
    <r>
      <t>λ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</si>
  <si>
    <r>
      <t>gramme / metre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</si>
  <si>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r>
      <t>mètre</t>
    </r>
    <r>
      <rPr>
        <vertAlign val="superscript"/>
        <sz val="11"/>
        <color theme="0" tint="-0.499984740745262"/>
        <rFont val="Calibri"/>
        <family val="2"/>
        <scheme val="minor"/>
      </rPr>
      <t>3</t>
    </r>
  </si>
  <si>
    <r>
      <t>gramme / metre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</si>
  <si>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t>Corps 3</t>
  </si>
  <si>
    <r>
      <t>r</t>
    </r>
    <r>
      <rPr>
        <i/>
        <vertAlign val="subscript"/>
        <sz val="11"/>
        <rFont val="Calibri"/>
        <family val="2"/>
        <scheme val="minor"/>
      </rPr>
      <t>3</t>
    </r>
  </si>
  <si>
    <r>
      <t>ρ</t>
    </r>
    <r>
      <rPr>
        <i/>
        <vertAlign val="subscript"/>
        <sz val="11"/>
        <rFont val="Calibri"/>
        <family val="2"/>
        <scheme val="minor"/>
      </rPr>
      <t>3</t>
    </r>
  </si>
  <si>
    <r>
      <t>ω</t>
    </r>
    <r>
      <rPr>
        <i/>
        <vertAlign val="subscript"/>
        <sz val="11"/>
        <rFont val="Calibri"/>
        <family val="2"/>
        <scheme val="minor"/>
      </rPr>
      <t>3</t>
    </r>
  </si>
  <si>
    <r>
      <t>q</t>
    </r>
    <r>
      <rPr>
        <i/>
        <vertAlign val="subscript"/>
        <sz val="11"/>
        <color theme="0" tint="-0.499984740745262"/>
        <rFont val="Calibri"/>
        <family val="2"/>
        <scheme val="minor"/>
      </rPr>
      <t>3xy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</si>
  <si>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3</t>
    </r>
  </si>
  <si>
    <r>
      <t>M</t>
    </r>
    <r>
      <rPr>
        <i/>
        <vertAlign val="subscript"/>
        <sz val="11"/>
        <color theme="0" tint="-0.499984740745262"/>
        <rFont val="Calibri"/>
        <family val="2"/>
        <scheme val="minor"/>
      </rPr>
      <t>3</t>
    </r>
  </si>
  <si>
    <r>
      <t>λ</t>
    </r>
    <r>
      <rPr>
        <i/>
        <vertAlign val="subscript"/>
        <sz val="11"/>
        <color theme="0" tint="-0.499984740745262"/>
        <rFont val="Calibri"/>
        <family val="2"/>
        <scheme val="minor"/>
      </rPr>
      <t>3</t>
    </r>
  </si>
  <si>
    <r>
      <t>gramme / mètre</t>
    </r>
    <r>
      <rPr>
        <i/>
        <vertAlign val="superscript"/>
        <sz val="11"/>
        <rFont val="Calibri"/>
        <family val="2"/>
        <scheme val="minor"/>
      </rPr>
      <t>3</t>
    </r>
  </si>
  <si>
    <r>
      <t>mètre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</si>
  <si>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</rPr>
      <t>∏</t>
    </r>
  </si>
  <si>
    <t>∏</t>
  </si>
  <si>
    <t>i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</si>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</sst>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vertAlign val="subscript"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u/>
      <vertAlign val="subscript"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Posterama"/>
      <family val="2"/>
    </font>
    <font>
      <i/>
      <sz val="11"/>
      <color theme="0" tint="-0.499984740745262"/>
      <name val="Posterama"/>
      <family val="2"/>
    </font>
    <font>
      <i/>
      <vertAlign val="subscript"/>
      <sz val="11"/>
      <color theme="0" tint="-0.499984740745262"/>
      <name val="Posterama"/>
      <family val="2"/>
    </font>
    <font>
      <i/>
      <vertAlign val="subscript"/>
      <sz val="11"/>
      <color theme="1"/>
      <name val="Calibri"/>
      <family val="2"/>
    </font>
    <font>
      <i/>
      <vertAlign val="superscript"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203DB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" fillId="5" borderId="19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03DB"/>
      <color rgb="FF150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A13B-9195-4209-A218-EDEBD4862AD0}">
  <dimension ref="C2:Q105"/>
  <sheetViews>
    <sheetView tabSelected="1" workbookViewId="0">
      <selection activeCell="H39" sqref="H39:I39"/>
    </sheetView>
  </sheetViews>
  <sheetFormatPr baseColWidth="10" defaultRowHeight="15" x14ac:dyDescent="0.25"/>
  <cols>
    <col min="3" max="5" width="11.42578125" customWidth="1"/>
    <col min="7" max="7" width="8.28515625" customWidth="1"/>
    <col min="8" max="8" width="12.42578125" customWidth="1"/>
    <col min="9" max="9" width="13.140625" customWidth="1"/>
    <col min="10" max="10" width="18.42578125" customWidth="1"/>
  </cols>
  <sheetData>
    <row r="2" spans="3:17" x14ac:dyDescent="0.25">
      <c r="M2" t="s">
        <v>65</v>
      </c>
      <c r="N2">
        <f>2*PI()</f>
        <v>6.2831853071795862</v>
      </c>
    </row>
    <row r="4" spans="3:17" ht="18" x14ac:dyDescent="0.25">
      <c r="C4" s="44" t="s">
        <v>21</v>
      </c>
      <c r="D4" s="45"/>
      <c r="E4" s="45"/>
      <c r="F4" s="45"/>
      <c r="G4" s="45"/>
      <c r="H4" s="45"/>
      <c r="I4" s="45"/>
      <c r="J4" s="46"/>
      <c r="L4" s="35" t="s">
        <v>67</v>
      </c>
      <c r="M4" s="35"/>
      <c r="N4" s="36" t="s">
        <v>66</v>
      </c>
      <c r="P4" s="35" t="s">
        <v>68</v>
      </c>
      <c r="Q4" s="35" t="s">
        <v>69</v>
      </c>
    </row>
    <row r="5" spans="3:17" x14ac:dyDescent="0.25">
      <c r="C5" s="37" t="s">
        <v>0</v>
      </c>
      <c r="D5" s="38"/>
      <c r="E5" s="38"/>
      <c r="F5" s="38"/>
      <c r="G5" s="9" t="s">
        <v>3</v>
      </c>
      <c r="H5" s="49" t="s">
        <v>4</v>
      </c>
      <c r="I5" s="49"/>
      <c r="J5" s="2" t="s">
        <v>5</v>
      </c>
      <c r="L5" s="35">
        <v>0</v>
      </c>
      <c r="M5" s="35">
        <f>($N$2-L5)/101-1</f>
        <v>-0.93779024448337045</v>
      </c>
      <c r="N5" s="35">
        <f>L5*M5</f>
        <v>0</v>
      </c>
      <c r="P5" s="35">
        <f>COS(N5*H19+H18)</f>
        <v>0.81319969060892061</v>
      </c>
      <c r="Q5" s="35">
        <f>COS(N5*H19+I18)</f>
        <v>-0.52478323493092116</v>
      </c>
    </row>
    <row r="6" spans="3:17" x14ac:dyDescent="0.25">
      <c r="C6" s="79" t="s">
        <v>1</v>
      </c>
      <c r="D6" s="79"/>
      <c r="E6" s="79"/>
      <c r="F6" s="37"/>
      <c r="G6" s="10" t="s">
        <v>12</v>
      </c>
      <c r="H6" s="49">
        <v>0</v>
      </c>
      <c r="I6" s="49"/>
      <c r="J6" s="2" t="s">
        <v>17</v>
      </c>
      <c r="L6" s="35">
        <v>1</v>
      </c>
      <c r="M6" s="35">
        <f t="shared" ref="M6:M69" si="0">($N$2-L6)/101-1</f>
        <v>-0.94769123458238036</v>
      </c>
      <c r="N6" s="35">
        <f t="shared" ref="N6:N69" si="1">L6*M6</f>
        <v>-0.94769123458238036</v>
      </c>
      <c r="P6" s="35"/>
      <c r="Q6" s="35"/>
    </row>
    <row r="7" spans="3:17" ht="18.75" thickBot="1" x14ac:dyDescent="0.3">
      <c r="C7" s="39" t="s">
        <v>2</v>
      </c>
      <c r="D7" s="80"/>
      <c r="E7" s="80"/>
      <c r="F7" s="39"/>
      <c r="G7" s="11" t="s">
        <v>11</v>
      </c>
      <c r="H7" s="50">
        <v>2</v>
      </c>
      <c r="I7" s="50"/>
      <c r="J7" s="4"/>
      <c r="L7" s="35">
        <v>2</v>
      </c>
      <c r="M7" s="35">
        <f t="shared" si="0"/>
        <v>-0.95759222468139027</v>
      </c>
      <c r="N7" s="35">
        <f t="shared" si="1"/>
        <v>-1.9151844493627805</v>
      </c>
      <c r="P7" s="35" t="s">
        <v>70</v>
      </c>
      <c r="Q7" s="35" t="s">
        <v>71</v>
      </c>
    </row>
    <row r="8" spans="3:17" x14ac:dyDescent="0.25">
      <c r="L8" s="35">
        <v>3</v>
      </c>
      <c r="M8" s="35">
        <f t="shared" si="0"/>
        <v>-0.96749321478040018</v>
      </c>
      <c r="N8" s="35">
        <f t="shared" si="1"/>
        <v>-2.9024796443412004</v>
      </c>
      <c r="P8" s="35">
        <f>COS(PI()*H27+H26)</f>
        <v>0.81319969060839803</v>
      </c>
      <c r="Q8" s="35">
        <f>COS(PI()*H19+I18)</f>
        <v>-0.52478323493112811</v>
      </c>
    </row>
    <row r="9" spans="3:17" x14ac:dyDescent="0.25">
      <c r="C9" s="44" t="s">
        <v>22</v>
      </c>
      <c r="D9" s="45"/>
      <c r="E9" s="45"/>
      <c r="F9" s="45"/>
      <c r="G9" s="45"/>
      <c r="H9" s="45"/>
      <c r="I9" s="45"/>
      <c r="J9" s="46"/>
      <c r="L9" s="35">
        <v>4</v>
      </c>
      <c r="M9" s="35">
        <f t="shared" si="0"/>
        <v>-0.97739420487941009</v>
      </c>
      <c r="N9" s="35">
        <f t="shared" si="1"/>
        <v>-3.9095768195176404</v>
      </c>
      <c r="P9" s="35"/>
      <c r="Q9" s="35"/>
    </row>
    <row r="10" spans="3:17" ht="18" x14ac:dyDescent="0.25">
      <c r="C10" s="37" t="s">
        <v>6</v>
      </c>
      <c r="D10" s="79"/>
      <c r="E10" s="79"/>
      <c r="F10" s="37"/>
      <c r="G10" s="12" t="s">
        <v>10</v>
      </c>
      <c r="H10" s="51">
        <v>1</v>
      </c>
      <c r="I10" s="51"/>
      <c r="J10" s="2" t="s">
        <v>18</v>
      </c>
      <c r="L10" s="35">
        <v>5</v>
      </c>
      <c r="M10" s="35">
        <f t="shared" si="0"/>
        <v>-0.98729519497841989</v>
      </c>
      <c r="N10" s="35">
        <f t="shared" si="1"/>
        <v>-4.9364759748920992</v>
      </c>
      <c r="P10" s="35" t="s">
        <v>72</v>
      </c>
      <c r="Q10" s="35" t="s">
        <v>73</v>
      </c>
    </row>
    <row r="11" spans="3:17" ht="18" x14ac:dyDescent="0.25">
      <c r="C11" s="37" t="s">
        <v>7</v>
      </c>
      <c r="D11" s="79"/>
      <c r="E11" s="79"/>
      <c r="F11" s="37"/>
      <c r="G11" s="12" t="s">
        <v>13</v>
      </c>
      <c r="H11" s="6">
        <v>0</v>
      </c>
      <c r="I11" s="5">
        <v>0</v>
      </c>
      <c r="J11" s="2" t="s">
        <v>19</v>
      </c>
      <c r="L11" s="35">
        <v>6</v>
      </c>
      <c r="M11" s="35">
        <f t="shared" si="0"/>
        <v>-0.9971961850774298</v>
      </c>
      <c r="N11" s="35">
        <f t="shared" si="1"/>
        <v>-5.9831771104645792</v>
      </c>
      <c r="P11" s="35">
        <f>COS(PI()*H35+H34)</f>
        <v>0.15466840618098721</v>
      </c>
      <c r="Q11" s="35">
        <f>COS(PI()*H35+I34)</f>
        <v>-0.44920511267109242</v>
      </c>
    </row>
    <row r="12" spans="3:17" ht="18" x14ac:dyDescent="0.25">
      <c r="C12" s="79" t="s">
        <v>8</v>
      </c>
      <c r="D12" s="79"/>
      <c r="E12" s="79"/>
      <c r="F12" s="37"/>
      <c r="G12" s="12" t="s">
        <v>14</v>
      </c>
      <c r="H12" s="6">
        <v>0</v>
      </c>
      <c r="I12" s="5">
        <v>0</v>
      </c>
      <c r="J12" s="2" t="s">
        <v>29</v>
      </c>
      <c r="L12" s="35">
        <v>7</v>
      </c>
      <c r="M12" s="35">
        <f t="shared" si="0"/>
        <v>-1.0070971751764397</v>
      </c>
      <c r="N12" s="35">
        <f t="shared" si="1"/>
        <v>-7.0496802262350782</v>
      </c>
    </row>
    <row r="13" spans="3:17" ht="18" x14ac:dyDescent="0.25">
      <c r="C13" s="79" t="s">
        <v>30</v>
      </c>
      <c r="D13" s="79"/>
      <c r="E13" s="79"/>
      <c r="F13" s="37"/>
      <c r="G13" s="12" t="s">
        <v>15</v>
      </c>
      <c r="H13" s="6">
        <v>0</v>
      </c>
      <c r="I13" s="5">
        <v>0</v>
      </c>
      <c r="J13" s="2" t="s">
        <v>31</v>
      </c>
      <c r="L13" s="35">
        <v>8</v>
      </c>
      <c r="M13" s="35">
        <f t="shared" si="0"/>
        <v>-1.0169981652754496</v>
      </c>
      <c r="N13" s="35">
        <f t="shared" si="1"/>
        <v>-8.1359853222035969</v>
      </c>
    </row>
    <row r="14" spans="3:17" ht="15.75" thickBot="1" x14ac:dyDescent="0.3">
      <c r="C14" s="80" t="s">
        <v>9</v>
      </c>
      <c r="D14" s="80"/>
      <c r="E14" s="80"/>
      <c r="F14" s="39"/>
      <c r="G14" s="13" t="s">
        <v>16</v>
      </c>
      <c r="H14" s="50">
        <v>2500</v>
      </c>
      <c r="I14" s="50"/>
      <c r="J14" s="3" t="s">
        <v>32</v>
      </c>
      <c r="L14" s="35">
        <v>9</v>
      </c>
      <c r="M14" s="35">
        <f t="shared" si="0"/>
        <v>-1.0268991553744595</v>
      </c>
      <c r="N14" s="35">
        <f t="shared" si="1"/>
        <v>-9.2420923983701364</v>
      </c>
    </row>
    <row r="15" spans="3:17" x14ac:dyDescent="0.25">
      <c r="L15" s="35">
        <v>10</v>
      </c>
      <c r="M15" s="35">
        <f t="shared" si="0"/>
        <v>-1.0368001454734694</v>
      </c>
      <c r="N15" s="35">
        <f t="shared" si="1"/>
        <v>-10.368001454734694</v>
      </c>
    </row>
    <row r="16" spans="3:17" ht="15.75" thickBot="1" x14ac:dyDescent="0.3">
      <c r="C16" s="41" t="s">
        <v>20</v>
      </c>
      <c r="D16" s="42"/>
      <c r="E16" s="42"/>
      <c r="F16" s="42"/>
      <c r="G16" s="42"/>
      <c r="H16" s="42"/>
      <c r="I16" s="42"/>
      <c r="J16" s="43"/>
      <c r="L16" s="35">
        <v>11</v>
      </c>
      <c r="M16" s="35">
        <f t="shared" si="0"/>
        <v>-1.0467011355724793</v>
      </c>
      <c r="N16" s="35">
        <f t="shared" si="1"/>
        <v>-11.513712491297273</v>
      </c>
    </row>
    <row r="17" spans="3:14" ht="15.75" thickBot="1" x14ac:dyDescent="0.3">
      <c r="C17" s="52" t="s">
        <v>33</v>
      </c>
      <c r="D17" s="53"/>
      <c r="E17" s="53"/>
      <c r="F17" s="53"/>
      <c r="G17" s="53"/>
      <c r="H17" s="53"/>
      <c r="I17" s="53"/>
      <c r="J17" s="54"/>
      <c r="L17" s="35">
        <v>12</v>
      </c>
      <c r="M17" s="35">
        <f t="shared" si="0"/>
        <v>-1.0566021256714893</v>
      </c>
      <c r="N17" s="35">
        <f t="shared" si="1"/>
        <v>-12.679225508057872</v>
      </c>
    </row>
    <row r="18" spans="3:14" ht="18" x14ac:dyDescent="0.35">
      <c r="C18" s="47" t="s">
        <v>23</v>
      </c>
      <c r="D18" s="48"/>
      <c r="E18" s="48"/>
      <c r="F18" s="48"/>
      <c r="G18" s="24" t="s">
        <v>35</v>
      </c>
      <c r="H18" s="25">
        <v>20000</v>
      </c>
      <c r="I18" s="26">
        <v>7500</v>
      </c>
      <c r="J18" s="27" t="s">
        <v>32</v>
      </c>
      <c r="L18" s="35">
        <v>13</v>
      </c>
      <c r="M18" s="35">
        <f t="shared" si="0"/>
        <v>-1.0665031157704992</v>
      </c>
      <c r="N18" s="35">
        <f t="shared" si="1"/>
        <v>-13.864540505016489</v>
      </c>
    </row>
    <row r="19" spans="3:14" ht="18" x14ac:dyDescent="0.35">
      <c r="C19" s="37" t="s">
        <v>24</v>
      </c>
      <c r="D19" s="38"/>
      <c r="E19" s="38"/>
      <c r="F19" s="38"/>
      <c r="G19" s="9" t="s">
        <v>36</v>
      </c>
      <c r="H19" s="49">
        <v>5000</v>
      </c>
      <c r="I19" s="49"/>
      <c r="J19" s="2" t="s">
        <v>32</v>
      </c>
      <c r="L19" s="35">
        <v>14</v>
      </c>
      <c r="M19" s="35">
        <f t="shared" si="0"/>
        <v>-1.0764041058695091</v>
      </c>
      <c r="N19" s="35">
        <f t="shared" si="1"/>
        <v>-15.069657482173128</v>
      </c>
    </row>
    <row r="20" spans="3:14" ht="18.75" x14ac:dyDescent="0.35">
      <c r="C20" s="37" t="s">
        <v>25</v>
      </c>
      <c r="D20" s="38"/>
      <c r="E20" s="38"/>
      <c r="F20" s="38"/>
      <c r="G20" s="9" t="s">
        <v>37</v>
      </c>
      <c r="H20" s="49">
        <v>1</v>
      </c>
      <c r="I20" s="49"/>
      <c r="J20" s="2" t="s">
        <v>54</v>
      </c>
      <c r="L20" s="35">
        <v>15</v>
      </c>
      <c r="M20" s="35">
        <f t="shared" si="0"/>
        <v>-1.086305095968519</v>
      </c>
      <c r="N20" s="35">
        <f t="shared" si="1"/>
        <v>-16.294576439527784</v>
      </c>
    </row>
    <row r="21" spans="3:14" ht="18.75" x14ac:dyDescent="0.35">
      <c r="C21" s="56" t="s">
        <v>26</v>
      </c>
      <c r="D21" s="57"/>
      <c r="E21" s="57"/>
      <c r="F21" s="57"/>
      <c r="G21" s="14" t="s">
        <v>38</v>
      </c>
      <c r="H21" s="55">
        <f>4/3*(PI()*H19^3)</f>
        <v>523598775598.29883</v>
      </c>
      <c r="I21" s="55"/>
      <c r="J21" s="8" t="s">
        <v>42</v>
      </c>
      <c r="L21" s="35">
        <v>16</v>
      </c>
      <c r="M21" s="35">
        <f t="shared" si="0"/>
        <v>-1.0962060860675289</v>
      </c>
      <c r="N21" s="35">
        <f t="shared" si="1"/>
        <v>-17.539297377080462</v>
      </c>
    </row>
    <row r="22" spans="3:14" ht="18.75" x14ac:dyDescent="0.35">
      <c r="C22" s="56" t="s">
        <v>27</v>
      </c>
      <c r="D22" s="57"/>
      <c r="E22" s="57"/>
      <c r="F22" s="57"/>
      <c r="G22" s="14" t="s">
        <v>39</v>
      </c>
      <c r="H22" s="55">
        <f>H20*H21</f>
        <v>523598775598.29883</v>
      </c>
      <c r="I22" s="55"/>
      <c r="J22" s="8" t="s">
        <v>52</v>
      </c>
      <c r="L22" s="35">
        <v>17</v>
      </c>
      <c r="M22" s="35">
        <f t="shared" si="0"/>
        <v>-1.1061070761665388</v>
      </c>
      <c r="N22" s="35">
        <f t="shared" si="1"/>
        <v>-18.803820294831159</v>
      </c>
    </row>
    <row r="23" spans="3:14" ht="16.5" x14ac:dyDescent="0.3">
      <c r="C23" s="56" t="s">
        <v>28</v>
      </c>
      <c r="D23" s="57"/>
      <c r="E23" s="57"/>
      <c r="F23" s="57"/>
      <c r="G23" s="15" t="s">
        <v>40</v>
      </c>
      <c r="H23" s="55">
        <f>H19*H7</f>
        <v>10000</v>
      </c>
      <c r="I23" s="55"/>
      <c r="J23" s="8" t="s">
        <v>32</v>
      </c>
      <c r="L23" s="35">
        <v>18</v>
      </c>
      <c r="M23" s="35">
        <f t="shared" si="0"/>
        <v>-1.1160080662655487</v>
      </c>
      <c r="N23" s="35">
        <f t="shared" si="1"/>
        <v>-20.088145192779876</v>
      </c>
    </row>
    <row r="24" spans="3:14" ht="18.75" thickBot="1" x14ac:dyDescent="0.4">
      <c r="C24" s="39" t="s">
        <v>34</v>
      </c>
      <c r="D24" s="40"/>
      <c r="E24" s="40"/>
      <c r="F24" s="40"/>
      <c r="G24" s="11" t="s">
        <v>41</v>
      </c>
      <c r="H24" s="50" t="s">
        <v>43</v>
      </c>
      <c r="I24" s="50"/>
      <c r="J24" s="3"/>
      <c r="L24" s="35">
        <v>19</v>
      </c>
      <c r="M24" s="35">
        <f t="shared" si="0"/>
        <v>-1.1259090563645586</v>
      </c>
      <c r="N24" s="35">
        <f t="shared" si="1"/>
        <v>-21.392272070926612</v>
      </c>
    </row>
    <row r="25" spans="3:14" ht="15.75" thickBot="1" x14ac:dyDescent="0.3">
      <c r="C25" s="58" t="s">
        <v>44</v>
      </c>
      <c r="D25" s="58"/>
      <c r="E25" s="58"/>
      <c r="F25" s="58"/>
      <c r="G25" s="58"/>
      <c r="H25" s="58"/>
      <c r="I25" s="58"/>
      <c r="J25" s="59"/>
      <c r="L25" s="35">
        <v>20</v>
      </c>
      <c r="M25" s="35">
        <f t="shared" si="0"/>
        <v>-1.1358100464635685</v>
      </c>
      <c r="N25" s="35">
        <f t="shared" si="1"/>
        <v>-22.71620092927137</v>
      </c>
    </row>
    <row r="26" spans="3:14" ht="18" x14ac:dyDescent="0.35">
      <c r="C26" s="60" t="s">
        <v>23</v>
      </c>
      <c r="D26" s="61"/>
      <c r="E26" s="61"/>
      <c r="F26" s="61"/>
      <c r="G26" s="28" t="s">
        <v>46</v>
      </c>
      <c r="H26" s="33">
        <v>-20000</v>
      </c>
      <c r="I26" s="34">
        <v>10000</v>
      </c>
      <c r="J26" s="29" t="s">
        <v>32</v>
      </c>
      <c r="L26" s="35">
        <v>21</v>
      </c>
      <c r="M26" s="35">
        <f t="shared" si="0"/>
        <v>-1.1457110365625784</v>
      </c>
      <c r="N26" s="35">
        <f t="shared" si="1"/>
        <v>-24.059931767814149</v>
      </c>
    </row>
    <row r="27" spans="3:14" ht="18" x14ac:dyDescent="0.35">
      <c r="C27" s="62" t="s">
        <v>24</v>
      </c>
      <c r="D27" s="63"/>
      <c r="E27" s="63"/>
      <c r="F27" s="63"/>
      <c r="G27" s="1" t="s">
        <v>47</v>
      </c>
      <c r="H27" s="49">
        <v>3500</v>
      </c>
      <c r="I27" s="49"/>
      <c r="J27" s="2" t="s">
        <v>32</v>
      </c>
      <c r="L27" s="35">
        <v>22</v>
      </c>
      <c r="M27" s="35">
        <f t="shared" si="0"/>
        <v>-1.1556120266615881</v>
      </c>
      <c r="N27" s="35">
        <f t="shared" si="1"/>
        <v>-25.423464586554939</v>
      </c>
    </row>
    <row r="28" spans="3:14" ht="18.75" x14ac:dyDescent="0.35">
      <c r="C28" s="62" t="s">
        <v>25</v>
      </c>
      <c r="D28" s="63"/>
      <c r="E28" s="63"/>
      <c r="F28" s="63"/>
      <c r="G28" s="1" t="s">
        <v>48</v>
      </c>
      <c r="H28" s="49">
        <v>1</v>
      </c>
      <c r="I28" s="49"/>
      <c r="J28" s="2" t="s">
        <v>54</v>
      </c>
      <c r="L28" s="35">
        <v>23</v>
      </c>
      <c r="M28" s="35">
        <f t="shared" si="0"/>
        <v>-1.165513016760598</v>
      </c>
      <c r="N28" s="35">
        <f t="shared" si="1"/>
        <v>-26.806799385493754</v>
      </c>
    </row>
    <row r="29" spans="3:14" ht="18.75" x14ac:dyDescent="0.35">
      <c r="C29" s="64" t="s">
        <v>26</v>
      </c>
      <c r="D29" s="65"/>
      <c r="E29" s="65"/>
      <c r="F29" s="65"/>
      <c r="G29" s="7" t="s">
        <v>49</v>
      </c>
      <c r="H29" s="68">
        <f>4/3*(PI()*H27^3)</f>
        <v>179594380030.21649</v>
      </c>
      <c r="I29" s="68"/>
      <c r="J29" s="30" t="s">
        <v>53</v>
      </c>
      <c r="L29" s="35">
        <v>24</v>
      </c>
      <c r="M29" s="35">
        <f t="shared" si="0"/>
        <v>-1.175414006859608</v>
      </c>
      <c r="N29" s="35">
        <f t="shared" si="1"/>
        <v>-28.209936164630591</v>
      </c>
    </row>
    <row r="30" spans="3:14" ht="18" x14ac:dyDescent="0.35">
      <c r="C30" s="64" t="s">
        <v>27</v>
      </c>
      <c r="D30" s="65"/>
      <c r="E30" s="65"/>
      <c r="F30" s="65"/>
      <c r="G30" s="7" t="s">
        <v>50</v>
      </c>
      <c r="H30" s="68">
        <f>H28*H29</f>
        <v>179594380030.21649</v>
      </c>
      <c r="I30" s="68"/>
      <c r="J30" s="30" t="s">
        <v>18</v>
      </c>
      <c r="L30" s="35">
        <v>25</v>
      </c>
      <c r="M30" s="35">
        <f t="shared" si="0"/>
        <v>-1.1853149969586179</v>
      </c>
      <c r="N30" s="35">
        <f t="shared" si="1"/>
        <v>-29.632874923965446</v>
      </c>
    </row>
    <row r="31" spans="3:14" ht="18" x14ac:dyDescent="0.35">
      <c r="C31" s="64" t="s">
        <v>28</v>
      </c>
      <c r="D31" s="65"/>
      <c r="E31" s="65"/>
      <c r="F31" s="65"/>
      <c r="G31" s="7" t="s">
        <v>51</v>
      </c>
      <c r="H31" s="68">
        <f>H27*H7</f>
        <v>7000</v>
      </c>
      <c r="I31" s="68"/>
      <c r="J31" s="30" t="s">
        <v>32</v>
      </c>
      <c r="L31" s="35">
        <v>26</v>
      </c>
      <c r="M31" s="35">
        <f t="shared" si="0"/>
        <v>-1.1952159870576278</v>
      </c>
      <c r="N31" s="35">
        <f t="shared" si="1"/>
        <v>-31.075615663498322</v>
      </c>
    </row>
    <row r="32" spans="3:14" ht="15.75" thickBot="1" x14ac:dyDescent="0.3">
      <c r="C32" s="66" t="s">
        <v>34</v>
      </c>
      <c r="D32" s="67"/>
      <c r="E32" s="67"/>
      <c r="F32" s="67"/>
      <c r="G32" s="31" t="s">
        <v>45</v>
      </c>
      <c r="H32" s="50" t="s">
        <v>43</v>
      </c>
      <c r="I32" s="50"/>
      <c r="J32" s="32"/>
      <c r="L32" s="35">
        <v>27</v>
      </c>
      <c r="M32" s="35">
        <f t="shared" si="0"/>
        <v>-1.2051169771566377</v>
      </c>
      <c r="N32" s="35">
        <f t="shared" si="1"/>
        <v>-32.538158383229216</v>
      </c>
    </row>
    <row r="33" spans="3:14" ht="15.75" thickBot="1" x14ac:dyDescent="0.3">
      <c r="C33" s="69" t="s">
        <v>55</v>
      </c>
      <c r="D33" s="69"/>
      <c r="E33" s="69"/>
      <c r="F33" s="69"/>
      <c r="G33" s="69"/>
      <c r="H33" s="69"/>
      <c r="I33" s="69"/>
      <c r="J33" s="70"/>
      <c r="L33" s="35">
        <v>28</v>
      </c>
      <c r="M33" s="35">
        <f t="shared" si="0"/>
        <v>-1.2150179672556476</v>
      </c>
      <c r="N33" s="35">
        <f t="shared" si="1"/>
        <v>-34.020503083158133</v>
      </c>
    </row>
    <row r="34" spans="3:14" ht="18" x14ac:dyDescent="0.35">
      <c r="C34" s="71" t="s">
        <v>23</v>
      </c>
      <c r="D34" s="72"/>
      <c r="E34" s="72"/>
      <c r="F34" s="72"/>
      <c r="G34" s="16" t="s">
        <v>59</v>
      </c>
      <c r="H34" s="23">
        <v>-5000</v>
      </c>
      <c r="I34" s="22">
        <v>-15000</v>
      </c>
      <c r="J34" s="17" t="s">
        <v>32</v>
      </c>
      <c r="L34" s="35">
        <v>29</v>
      </c>
      <c r="M34" s="35">
        <f t="shared" si="0"/>
        <v>-1.2249189573546575</v>
      </c>
      <c r="N34" s="35">
        <f t="shared" si="1"/>
        <v>-35.522649763285067</v>
      </c>
    </row>
    <row r="35" spans="3:14" ht="18" x14ac:dyDescent="0.35">
      <c r="C35" s="73" t="s">
        <v>24</v>
      </c>
      <c r="D35" s="74"/>
      <c r="E35" s="74"/>
      <c r="F35" s="74"/>
      <c r="G35" s="18" t="s">
        <v>56</v>
      </c>
      <c r="H35" s="77">
        <v>5000</v>
      </c>
      <c r="I35" s="77"/>
      <c r="J35" s="19" t="s">
        <v>32</v>
      </c>
      <c r="L35" s="35">
        <v>30</v>
      </c>
      <c r="M35" s="35">
        <f t="shared" si="0"/>
        <v>-1.2348199474536674</v>
      </c>
      <c r="N35" s="35">
        <f t="shared" si="1"/>
        <v>-37.044598423610026</v>
      </c>
    </row>
    <row r="36" spans="3:14" ht="18.75" x14ac:dyDescent="0.35">
      <c r="C36" s="73" t="s">
        <v>25</v>
      </c>
      <c r="D36" s="74"/>
      <c r="E36" s="74"/>
      <c r="F36" s="74"/>
      <c r="G36" s="18" t="s">
        <v>57</v>
      </c>
      <c r="H36" s="77">
        <v>1</v>
      </c>
      <c r="I36" s="77"/>
      <c r="J36" s="19" t="s">
        <v>63</v>
      </c>
      <c r="L36" s="35">
        <v>31</v>
      </c>
      <c r="M36" s="35">
        <f t="shared" si="0"/>
        <v>-1.2447209375526773</v>
      </c>
      <c r="N36" s="35">
        <f t="shared" si="1"/>
        <v>-38.586349064132996</v>
      </c>
    </row>
    <row r="37" spans="3:14" ht="18.75" x14ac:dyDescent="0.35">
      <c r="C37" s="64" t="s">
        <v>26</v>
      </c>
      <c r="D37" s="65"/>
      <c r="E37" s="65"/>
      <c r="F37" s="65"/>
      <c r="G37" s="7" t="s">
        <v>60</v>
      </c>
      <c r="H37" s="55">
        <f>4/3*(PI()*H35^3)</f>
        <v>523598775598.29883</v>
      </c>
      <c r="I37" s="55"/>
      <c r="J37" s="8" t="s">
        <v>64</v>
      </c>
      <c r="L37" s="35">
        <v>32</v>
      </c>
      <c r="M37" s="35">
        <f t="shared" si="0"/>
        <v>-1.2546219276516872</v>
      </c>
      <c r="N37" s="35">
        <f t="shared" si="1"/>
        <v>-40.147901684853991</v>
      </c>
    </row>
    <row r="38" spans="3:14" ht="18" x14ac:dyDescent="0.35">
      <c r="C38" s="64" t="s">
        <v>27</v>
      </c>
      <c r="D38" s="65"/>
      <c r="E38" s="65"/>
      <c r="F38" s="65"/>
      <c r="G38" s="7" t="s">
        <v>61</v>
      </c>
      <c r="H38" s="55">
        <f>H36*H37</f>
        <v>523598775598.29883</v>
      </c>
      <c r="I38" s="55"/>
      <c r="J38" s="8" t="s">
        <v>18</v>
      </c>
      <c r="L38" s="35">
        <v>33</v>
      </c>
      <c r="M38" s="35">
        <f t="shared" si="0"/>
        <v>-1.2645229177506971</v>
      </c>
      <c r="N38" s="35">
        <f t="shared" si="1"/>
        <v>-41.729256285773005</v>
      </c>
    </row>
    <row r="39" spans="3:14" ht="18" x14ac:dyDescent="0.35">
      <c r="C39" s="64" t="s">
        <v>28</v>
      </c>
      <c r="D39" s="65"/>
      <c r="E39" s="65"/>
      <c r="F39" s="65"/>
      <c r="G39" s="7" t="s">
        <v>62</v>
      </c>
      <c r="H39" s="55">
        <f>H35*H7</f>
        <v>10000</v>
      </c>
      <c r="I39" s="55"/>
      <c r="J39" s="8" t="s">
        <v>32</v>
      </c>
      <c r="L39" s="35">
        <v>34</v>
      </c>
      <c r="M39" s="35">
        <f t="shared" si="0"/>
        <v>-1.274423907849707</v>
      </c>
      <c r="N39" s="35">
        <f t="shared" si="1"/>
        <v>-43.330412866890043</v>
      </c>
    </row>
    <row r="40" spans="3:14" ht="18.75" thickBot="1" x14ac:dyDescent="0.4">
      <c r="C40" s="75" t="s">
        <v>34</v>
      </c>
      <c r="D40" s="76"/>
      <c r="E40" s="76"/>
      <c r="F40" s="76"/>
      <c r="G40" s="20" t="s">
        <v>58</v>
      </c>
      <c r="H40" s="78" t="s">
        <v>43</v>
      </c>
      <c r="I40" s="78"/>
      <c r="J40" s="21"/>
      <c r="L40" s="35">
        <v>35</v>
      </c>
      <c r="M40" s="35">
        <f t="shared" si="0"/>
        <v>-1.284324897948717</v>
      </c>
      <c r="N40" s="35">
        <f t="shared" si="1"/>
        <v>-44.951371428205093</v>
      </c>
    </row>
    <row r="41" spans="3:14" x14ac:dyDescent="0.25">
      <c r="L41" s="35">
        <v>36</v>
      </c>
      <c r="M41" s="35">
        <f t="shared" si="0"/>
        <v>-1.2942258880477269</v>
      </c>
      <c r="N41" s="35">
        <f t="shared" si="1"/>
        <v>-46.592131969718167</v>
      </c>
    </row>
    <row r="42" spans="3:14" x14ac:dyDescent="0.25">
      <c r="L42" s="35">
        <v>37</v>
      </c>
      <c r="M42" s="35">
        <f t="shared" si="0"/>
        <v>-1.3041268781467368</v>
      </c>
      <c r="N42" s="35">
        <f t="shared" si="1"/>
        <v>-48.25269449142926</v>
      </c>
    </row>
    <row r="43" spans="3:14" x14ac:dyDescent="0.25">
      <c r="L43" s="35">
        <v>38</v>
      </c>
      <c r="M43" s="35">
        <f t="shared" si="0"/>
        <v>-1.3140278682457467</v>
      </c>
      <c r="N43" s="35">
        <f t="shared" si="1"/>
        <v>-49.933058993338378</v>
      </c>
    </row>
    <row r="44" spans="3:14" x14ac:dyDescent="0.25">
      <c r="L44" s="35">
        <v>39</v>
      </c>
      <c r="M44" s="35">
        <f t="shared" si="0"/>
        <v>-1.3239288583447566</v>
      </c>
      <c r="N44" s="35">
        <f t="shared" si="1"/>
        <v>-51.633225475445506</v>
      </c>
    </row>
    <row r="45" spans="3:14" x14ac:dyDescent="0.25">
      <c r="L45" s="35">
        <v>40</v>
      </c>
      <c r="M45" s="35">
        <f t="shared" si="0"/>
        <v>-1.3338298484437665</v>
      </c>
      <c r="N45" s="35">
        <f t="shared" si="1"/>
        <v>-53.35319393775066</v>
      </c>
    </row>
    <row r="46" spans="3:14" x14ac:dyDescent="0.25">
      <c r="L46" s="35">
        <v>41</v>
      </c>
      <c r="M46" s="35">
        <f t="shared" si="0"/>
        <v>-1.3437308385427764</v>
      </c>
      <c r="N46" s="35">
        <f t="shared" si="1"/>
        <v>-55.092964380253832</v>
      </c>
    </row>
    <row r="47" spans="3:14" x14ac:dyDescent="0.25">
      <c r="L47" s="35">
        <v>42</v>
      </c>
      <c r="M47" s="35">
        <f t="shared" si="0"/>
        <v>-1.3536318286417863</v>
      </c>
      <c r="N47" s="35">
        <f t="shared" si="1"/>
        <v>-56.852536802955029</v>
      </c>
    </row>
    <row r="48" spans="3:14" x14ac:dyDescent="0.25">
      <c r="L48" s="35">
        <v>43</v>
      </c>
      <c r="M48" s="35">
        <f t="shared" si="0"/>
        <v>-1.3635328187407962</v>
      </c>
      <c r="N48" s="35">
        <f t="shared" si="1"/>
        <v>-58.631911205854237</v>
      </c>
    </row>
    <row r="49" spans="12:14" x14ac:dyDescent="0.25">
      <c r="L49" s="35">
        <v>44</v>
      </c>
      <c r="M49" s="35">
        <f t="shared" si="0"/>
        <v>-1.3734338088398061</v>
      </c>
      <c r="N49" s="35">
        <f t="shared" si="1"/>
        <v>-60.43108758895147</v>
      </c>
    </row>
    <row r="50" spans="12:14" x14ac:dyDescent="0.25">
      <c r="L50" s="35">
        <v>45</v>
      </c>
      <c r="M50" s="35">
        <f t="shared" si="0"/>
        <v>-1.3833347989388161</v>
      </c>
      <c r="N50" s="35">
        <f t="shared" si="1"/>
        <v>-62.250065952246722</v>
      </c>
    </row>
    <row r="51" spans="12:14" x14ac:dyDescent="0.25">
      <c r="L51" s="35">
        <v>46</v>
      </c>
      <c r="M51" s="35">
        <f t="shared" si="0"/>
        <v>-1.393235789037826</v>
      </c>
      <c r="N51" s="35">
        <f t="shared" si="1"/>
        <v>-64.088846295739998</v>
      </c>
    </row>
    <row r="52" spans="12:14" x14ac:dyDescent="0.25">
      <c r="L52" s="35">
        <v>47</v>
      </c>
      <c r="M52" s="35">
        <f t="shared" si="0"/>
        <v>-1.4031367791368359</v>
      </c>
      <c r="N52" s="35">
        <f t="shared" si="1"/>
        <v>-65.947428619431292</v>
      </c>
    </row>
    <row r="53" spans="12:14" x14ac:dyDescent="0.25">
      <c r="L53" s="35">
        <v>48</v>
      </c>
      <c r="M53" s="35">
        <f t="shared" si="0"/>
        <v>-1.4130377692358458</v>
      </c>
      <c r="N53" s="35">
        <f t="shared" si="1"/>
        <v>-67.825812923320598</v>
      </c>
    </row>
    <row r="54" spans="12:14" x14ac:dyDescent="0.25">
      <c r="L54" s="35">
        <v>49</v>
      </c>
      <c r="M54" s="35">
        <f t="shared" si="0"/>
        <v>-1.4229387593348557</v>
      </c>
      <c r="N54" s="35">
        <f t="shared" si="1"/>
        <v>-69.723999207407928</v>
      </c>
    </row>
    <row r="55" spans="12:14" x14ac:dyDescent="0.25">
      <c r="L55" s="35">
        <v>50</v>
      </c>
      <c r="M55" s="35">
        <f t="shared" si="0"/>
        <v>-1.4328397494338656</v>
      </c>
      <c r="N55" s="35">
        <f t="shared" si="1"/>
        <v>-71.641987471693284</v>
      </c>
    </row>
    <row r="56" spans="12:14" x14ac:dyDescent="0.25">
      <c r="L56" s="35">
        <v>51</v>
      </c>
      <c r="M56" s="35">
        <f t="shared" si="0"/>
        <v>-1.4427407395328755</v>
      </c>
      <c r="N56" s="35">
        <f t="shared" si="1"/>
        <v>-73.57977771617665</v>
      </c>
    </row>
    <row r="57" spans="12:14" x14ac:dyDescent="0.25">
      <c r="L57" s="35">
        <v>52</v>
      </c>
      <c r="M57" s="35">
        <f t="shared" si="0"/>
        <v>-1.4526417296318852</v>
      </c>
      <c r="N57" s="35">
        <f t="shared" si="1"/>
        <v>-75.537369940858028</v>
      </c>
    </row>
    <row r="58" spans="12:14" x14ac:dyDescent="0.25">
      <c r="L58" s="35">
        <v>53</v>
      </c>
      <c r="M58" s="35">
        <f t="shared" si="0"/>
        <v>-1.4625427197308951</v>
      </c>
      <c r="N58" s="35">
        <f t="shared" si="1"/>
        <v>-77.514764145737445</v>
      </c>
    </row>
    <row r="59" spans="12:14" x14ac:dyDescent="0.25">
      <c r="L59" s="35">
        <v>54</v>
      </c>
      <c r="M59" s="35">
        <f t="shared" si="0"/>
        <v>-1.472443709829905</v>
      </c>
      <c r="N59" s="35">
        <f t="shared" si="1"/>
        <v>-79.511960330814873</v>
      </c>
    </row>
    <row r="60" spans="12:14" x14ac:dyDescent="0.25">
      <c r="L60" s="35">
        <v>55</v>
      </c>
      <c r="M60" s="35">
        <f t="shared" si="0"/>
        <v>-1.4823446999289149</v>
      </c>
      <c r="N60" s="35">
        <f t="shared" si="1"/>
        <v>-81.528958496090326</v>
      </c>
    </row>
    <row r="61" spans="12:14" x14ac:dyDescent="0.25">
      <c r="L61" s="35">
        <v>56</v>
      </c>
      <c r="M61" s="35">
        <f t="shared" si="0"/>
        <v>-1.4922456900279248</v>
      </c>
      <c r="N61" s="35">
        <f t="shared" si="1"/>
        <v>-83.565758641563789</v>
      </c>
    </row>
    <row r="62" spans="12:14" x14ac:dyDescent="0.25">
      <c r="L62" s="35">
        <v>57</v>
      </c>
      <c r="M62" s="35">
        <f t="shared" si="0"/>
        <v>-1.5021466801269348</v>
      </c>
      <c r="N62" s="35">
        <f t="shared" si="1"/>
        <v>-85.622360767235278</v>
      </c>
    </row>
    <row r="63" spans="12:14" x14ac:dyDescent="0.25">
      <c r="L63" s="35">
        <v>58</v>
      </c>
      <c r="M63" s="35">
        <f t="shared" si="0"/>
        <v>-1.5120476702259447</v>
      </c>
      <c r="N63" s="35">
        <f t="shared" si="1"/>
        <v>-87.698764873104793</v>
      </c>
    </row>
    <row r="64" spans="12:14" x14ac:dyDescent="0.25">
      <c r="L64" s="35">
        <v>59</v>
      </c>
      <c r="M64" s="35">
        <f t="shared" si="0"/>
        <v>-1.5219486603249546</v>
      </c>
      <c r="N64" s="35">
        <f t="shared" si="1"/>
        <v>-89.794970959172318</v>
      </c>
    </row>
    <row r="65" spans="12:14" x14ac:dyDescent="0.25">
      <c r="L65" s="35">
        <v>60</v>
      </c>
      <c r="M65" s="35">
        <f t="shared" si="0"/>
        <v>-1.5318496504239645</v>
      </c>
      <c r="N65" s="35">
        <f t="shared" si="1"/>
        <v>-91.910979025437868</v>
      </c>
    </row>
    <row r="66" spans="12:14" x14ac:dyDescent="0.25">
      <c r="L66" s="35">
        <v>61</v>
      </c>
      <c r="M66" s="35">
        <f t="shared" si="0"/>
        <v>-1.5417506405229744</v>
      </c>
      <c r="N66" s="35">
        <f t="shared" si="1"/>
        <v>-94.046789071901443</v>
      </c>
    </row>
    <row r="67" spans="12:14" x14ac:dyDescent="0.25">
      <c r="L67" s="35">
        <v>62</v>
      </c>
      <c r="M67" s="35">
        <f t="shared" si="0"/>
        <v>-1.5516516306219843</v>
      </c>
      <c r="N67" s="35">
        <f t="shared" si="1"/>
        <v>-96.20240109856303</v>
      </c>
    </row>
    <row r="68" spans="12:14" x14ac:dyDescent="0.25">
      <c r="L68" s="35">
        <v>63</v>
      </c>
      <c r="M68" s="35">
        <f t="shared" si="0"/>
        <v>-1.5615526207209942</v>
      </c>
      <c r="N68" s="35">
        <f t="shared" si="1"/>
        <v>-98.377815105422641</v>
      </c>
    </row>
    <row r="69" spans="12:14" x14ac:dyDescent="0.25">
      <c r="L69" s="35">
        <v>64</v>
      </c>
      <c r="M69" s="35">
        <f t="shared" si="0"/>
        <v>-1.5714536108200041</v>
      </c>
      <c r="N69" s="35">
        <f t="shared" si="1"/>
        <v>-100.57303109248026</v>
      </c>
    </row>
    <row r="70" spans="12:14" x14ac:dyDescent="0.25">
      <c r="L70" s="35">
        <v>65</v>
      </c>
      <c r="M70" s="35">
        <f t="shared" ref="M70:M105" si="2">($N$2-L70)/101-1</f>
        <v>-1.581354600919014</v>
      </c>
      <c r="N70" s="35">
        <f t="shared" ref="N70:N105" si="3">L70*M70</f>
        <v>-102.78804905973591</v>
      </c>
    </row>
    <row r="71" spans="12:14" x14ac:dyDescent="0.25">
      <c r="L71" s="35">
        <v>66</v>
      </c>
      <c r="M71" s="35">
        <f t="shared" si="2"/>
        <v>-1.5912555910180239</v>
      </c>
      <c r="N71" s="35">
        <f t="shared" si="3"/>
        <v>-105.02286900718958</v>
      </c>
    </row>
    <row r="72" spans="12:14" x14ac:dyDescent="0.25">
      <c r="L72" s="35">
        <v>67</v>
      </c>
      <c r="M72" s="35">
        <f t="shared" si="2"/>
        <v>-1.6011565811170339</v>
      </c>
      <c r="N72" s="35">
        <f t="shared" si="3"/>
        <v>-107.27749093484127</v>
      </c>
    </row>
    <row r="73" spans="12:14" x14ac:dyDescent="0.25">
      <c r="L73" s="35">
        <v>68</v>
      </c>
      <c r="M73" s="35">
        <f t="shared" si="2"/>
        <v>-1.6110575712160435</v>
      </c>
      <c r="N73" s="35">
        <f t="shared" si="3"/>
        <v>-109.55191484269096</v>
      </c>
    </row>
    <row r="74" spans="12:14" x14ac:dyDescent="0.25">
      <c r="L74" s="35">
        <v>69</v>
      </c>
      <c r="M74" s="35">
        <f t="shared" si="2"/>
        <v>-1.6209585613150534</v>
      </c>
      <c r="N74" s="35">
        <f t="shared" si="3"/>
        <v>-111.84614073073868</v>
      </c>
    </row>
    <row r="75" spans="12:14" x14ac:dyDescent="0.25">
      <c r="L75" s="35">
        <v>70</v>
      </c>
      <c r="M75" s="35">
        <f t="shared" si="2"/>
        <v>-1.6308595514140634</v>
      </c>
      <c r="N75" s="35">
        <f t="shared" si="3"/>
        <v>-114.16016859898444</v>
      </c>
    </row>
    <row r="76" spans="12:14" x14ac:dyDescent="0.25">
      <c r="L76" s="35">
        <v>71</v>
      </c>
      <c r="M76" s="35">
        <f t="shared" si="2"/>
        <v>-1.6407605415130733</v>
      </c>
      <c r="N76" s="35">
        <f t="shared" si="3"/>
        <v>-116.4939984474282</v>
      </c>
    </row>
    <row r="77" spans="12:14" x14ac:dyDescent="0.25">
      <c r="L77" s="35">
        <v>72</v>
      </c>
      <c r="M77" s="35">
        <f t="shared" si="2"/>
        <v>-1.6506615316120832</v>
      </c>
      <c r="N77" s="35">
        <f t="shared" si="3"/>
        <v>-118.84763027606999</v>
      </c>
    </row>
    <row r="78" spans="12:14" x14ac:dyDescent="0.25">
      <c r="L78" s="35">
        <v>73</v>
      </c>
      <c r="M78" s="35">
        <f t="shared" si="2"/>
        <v>-1.6605625217110931</v>
      </c>
      <c r="N78" s="35">
        <f t="shared" si="3"/>
        <v>-121.2210640849098</v>
      </c>
    </row>
    <row r="79" spans="12:14" x14ac:dyDescent="0.25">
      <c r="L79" s="35">
        <v>74</v>
      </c>
      <c r="M79" s="35">
        <f t="shared" si="2"/>
        <v>-1.670463511810103</v>
      </c>
      <c r="N79" s="35">
        <f t="shared" si="3"/>
        <v>-123.61429987394762</v>
      </c>
    </row>
    <row r="80" spans="12:14" x14ac:dyDescent="0.25">
      <c r="L80" s="35">
        <v>75</v>
      </c>
      <c r="M80" s="35">
        <f t="shared" si="2"/>
        <v>-1.6803645019091129</v>
      </c>
      <c r="N80" s="35">
        <f t="shared" si="3"/>
        <v>-126.02733764318347</v>
      </c>
    </row>
    <row r="81" spans="12:14" x14ac:dyDescent="0.25">
      <c r="L81" s="35">
        <v>76</v>
      </c>
      <c r="M81" s="35">
        <f t="shared" si="2"/>
        <v>-1.6902654920081228</v>
      </c>
      <c r="N81" s="35">
        <f t="shared" si="3"/>
        <v>-128.46017739261734</v>
      </c>
    </row>
    <row r="82" spans="12:14" x14ac:dyDescent="0.25">
      <c r="L82" s="35">
        <v>77</v>
      </c>
      <c r="M82" s="35">
        <f t="shared" si="2"/>
        <v>-1.7001664821071327</v>
      </c>
      <c r="N82" s="35">
        <f t="shared" si="3"/>
        <v>-130.91281912224923</v>
      </c>
    </row>
    <row r="83" spans="12:14" x14ac:dyDescent="0.25">
      <c r="L83" s="35">
        <v>78</v>
      </c>
      <c r="M83" s="35">
        <f t="shared" si="2"/>
        <v>-1.7100674722061426</v>
      </c>
      <c r="N83" s="35">
        <f t="shared" si="3"/>
        <v>-133.38526283207912</v>
      </c>
    </row>
    <row r="84" spans="12:14" x14ac:dyDescent="0.25">
      <c r="L84" s="35">
        <v>79</v>
      </c>
      <c r="M84" s="35">
        <f t="shared" si="2"/>
        <v>-1.7199684623051525</v>
      </c>
      <c r="N84" s="35">
        <f t="shared" si="3"/>
        <v>-135.87750852210706</v>
      </c>
    </row>
    <row r="85" spans="12:14" x14ac:dyDescent="0.25">
      <c r="L85" s="35">
        <v>80</v>
      </c>
      <c r="M85" s="35">
        <f t="shared" si="2"/>
        <v>-1.7298694524041625</v>
      </c>
      <c r="N85" s="35">
        <f t="shared" si="3"/>
        <v>-138.389556192333</v>
      </c>
    </row>
    <row r="86" spans="12:14" x14ac:dyDescent="0.25">
      <c r="L86" s="35">
        <v>81</v>
      </c>
      <c r="M86" s="35">
        <f t="shared" si="2"/>
        <v>-1.7397704425031724</v>
      </c>
      <c r="N86" s="35">
        <f t="shared" si="3"/>
        <v>-140.92140584275697</v>
      </c>
    </row>
    <row r="87" spans="12:14" x14ac:dyDescent="0.25">
      <c r="L87" s="35">
        <v>82</v>
      </c>
      <c r="M87" s="35">
        <f t="shared" si="2"/>
        <v>-1.7496714326021823</v>
      </c>
      <c r="N87" s="35">
        <f t="shared" si="3"/>
        <v>-143.47305747337896</v>
      </c>
    </row>
    <row r="88" spans="12:14" x14ac:dyDescent="0.25">
      <c r="L88" s="35">
        <v>83</v>
      </c>
      <c r="M88" s="35">
        <f t="shared" si="2"/>
        <v>-1.7595724227011922</v>
      </c>
      <c r="N88" s="35">
        <f t="shared" si="3"/>
        <v>-146.04451108419894</v>
      </c>
    </row>
    <row r="89" spans="12:14" x14ac:dyDescent="0.25">
      <c r="L89" s="35">
        <v>84</v>
      </c>
      <c r="M89" s="35">
        <f t="shared" si="2"/>
        <v>-1.7694734128002021</v>
      </c>
      <c r="N89" s="35">
        <f t="shared" si="3"/>
        <v>-148.63576667521698</v>
      </c>
    </row>
    <row r="90" spans="12:14" x14ac:dyDescent="0.25">
      <c r="L90" s="35">
        <v>85</v>
      </c>
      <c r="M90" s="35">
        <f t="shared" si="2"/>
        <v>-1.779374402899212</v>
      </c>
      <c r="N90" s="35">
        <f t="shared" si="3"/>
        <v>-151.24682424643302</v>
      </c>
    </row>
    <row r="91" spans="12:14" x14ac:dyDescent="0.25">
      <c r="L91" s="35">
        <v>86</v>
      </c>
      <c r="M91" s="35">
        <f t="shared" si="2"/>
        <v>-1.7892753929982219</v>
      </c>
      <c r="N91" s="35">
        <f t="shared" si="3"/>
        <v>-153.87768379784708</v>
      </c>
    </row>
    <row r="92" spans="12:14" x14ac:dyDescent="0.25">
      <c r="L92" s="35">
        <v>87</v>
      </c>
      <c r="M92" s="35">
        <f t="shared" si="2"/>
        <v>-1.7991763830972318</v>
      </c>
      <c r="N92" s="35">
        <f t="shared" si="3"/>
        <v>-156.52834532945917</v>
      </c>
    </row>
    <row r="93" spans="12:14" x14ac:dyDescent="0.25">
      <c r="L93" s="35">
        <v>88</v>
      </c>
      <c r="M93" s="35">
        <f t="shared" si="2"/>
        <v>-1.8090773731962417</v>
      </c>
      <c r="N93" s="35">
        <f t="shared" si="3"/>
        <v>-159.19880884126928</v>
      </c>
    </row>
    <row r="94" spans="12:14" x14ac:dyDescent="0.25">
      <c r="L94" s="35">
        <v>89</v>
      </c>
      <c r="M94" s="35">
        <f t="shared" si="2"/>
        <v>-1.8189783632952516</v>
      </c>
      <c r="N94" s="35">
        <f t="shared" si="3"/>
        <v>-161.88907433327739</v>
      </c>
    </row>
    <row r="95" spans="12:14" x14ac:dyDescent="0.25">
      <c r="L95" s="35">
        <v>90</v>
      </c>
      <c r="M95" s="35">
        <f t="shared" si="2"/>
        <v>-1.8288793533942616</v>
      </c>
      <c r="N95" s="35">
        <f t="shared" si="3"/>
        <v>-164.59914180548353</v>
      </c>
    </row>
    <row r="96" spans="12:14" x14ac:dyDescent="0.25">
      <c r="L96" s="35">
        <v>91</v>
      </c>
      <c r="M96" s="35">
        <f t="shared" si="2"/>
        <v>-1.8387803434932715</v>
      </c>
      <c r="N96" s="35">
        <f t="shared" si="3"/>
        <v>-167.32901125788771</v>
      </c>
    </row>
    <row r="97" spans="12:14" x14ac:dyDescent="0.25">
      <c r="L97" s="35">
        <v>92</v>
      </c>
      <c r="M97" s="35">
        <f t="shared" si="2"/>
        <v>-1.8486813335922814</v>
      </c>
      <c r="N97" s="35">
        <f t="shared" si="3"/>
        <v>-170.0786826904899</v>
      </c>
    </row>
    <row r="98" spans="12:14" x14ac:dyDescent="0.25">
      <c r="L98" s="35">
        <v>93</v>
      </c>
      <c r="M98" s="35">
        <f t="shared" si="2"/>
        <v>-1.8585823236912913</v>
      </c>
      <c r="N98" s="35">
        <f t="shared" si="3"/>
        <v>-172.84815610329008</v>
      </c>
    </row>
    <row r="99" spans="12:14" x14ac:dyDescent="0.25">
      <c r="L99" s="35">
        <v>94</v>
      </c>
      <c r="M99" s="35">
        <f t="shared" si="2"/>
        <v>-1.8684833137903012</v>
      </c>
      <c r="N99" s="35">
        <f t="shared" si="3"/>
        <v>-175.63743149628831</v>
      </c>
    </row>
    <row r="100" spans="12:14" x14ac:dyDescent="0.25">
      <c r="L100" s="35">
        <v>95</v>
      </c>
      <c r="M100" s="35">
        <f t="shared" si="2"/>
        <v>-1.8783843038893111</v>
      </c>
      <c r="N100" s="35">
        <f t="shared" si="3"/>
        <v>-178.44650886948455</v>
      </c>
    </row>
    <row r="101" spans="12:14" x14ac:dyDescent="0.25">
      <c r="L101" s="35">
        <v>96</v>
      </c>
      <c r="M101" s="35">
        <f t="shared" si="2"/>
        <v>-1.888285293988321</v>
      </c>
      <c r="N101" s="35">
        <f t="shared" si="3"/>
        <v>-181.2753882228788</v>
      </c>
    </row>
    <row r="102" spans="12:14" x14ac:dyDescent="0.25">
      <c r="L102" s="35">
        <v>97</v>
      </c>
      <c r="M102" s="35">
        <f t="shared" si="2"/>
        <v>-1.8981862840873309</v>
      </c>
      <c r="N102" s="35">
        <f t="shared" si="3"/>
        <v>-184.12406955647111</v>
      </c>
    </row>
    <row r="103" spans="12:14" x14ac:dyDescent="0.25">
      <c r="L103" s="35">
        <v>98</v>
      </c>
      <c r="M103" s="35">
        <f t="shared" si="2"/>
        <v>-1.9080872741863406</v>
      </c>
      <c r="N103" s="35">
        <f t="shared" si="3"/>
        <v>-186.99255287026139</v>
      </c>
    </row>
    <row r="104" spans="12:14" x14ac:dyDescent="0.25">
      <c r="L104" s="35">
        <v>99</v>
      </c>
      <c r="M104" s="35">
        <f t="shared" si="2"/>
        <v>-1.9179882642853505</v>
      </c>
      <c r="N104" s="35">
        <f t="shared" si="3"/>
        <v>-189.8808381642497</v>
      </c>
    </row>
    <row r="105" spans="12:14" x14ac:dyDescent="0.25">
      <c r="L105" s="35">
        <v>100</v>
      </c>
      <c r="M105" s="35">
        <f t="shared" si="2"/>
        <v>-1.9278892543843604</v>
      </c>
      <c r="N105" s="35">
        <f t="shared" si="3"/>
        <v>-192.78892543843605</v>
      </c>
    </row>
  </sheetData>
  <mergeCells count="58">
    <mergeCell ref="C39:F39"/>
    <mergeCell ref="C40:F40"/>
    <mergeCell ref="H35:I35"/>
    <mergeCell ref="H36:I36"/>
    <mergeCell ref="H37:I37"/>
    <mergeCell ref="H38:I38"/>
    <mergeCell ref="H39:I39"/>
    <mergeCell ref="H40:I40"/>
    <mergeCell ref="C38:F38"/>
    <mergeCell ref="C33:J33"/>
    <mergeCell ref="C34:F34"/>
    <mergeCell ref="C35:F35"/>
    <mergeCell ref="C36:F36"/>
    <mergeCell ref="C37:F37"/>
    <mergeCell ref="C32:F32"/>
    <mergeCell ref="H27:I27"/>
    <mergeCell ref="H28:I28"/>
    <mergeCell ref="H29:I29"/>
    <mergeCell ref="H30:I30"/>
    <mergeCell ref="H31:I31"/>
    <mergeCell ref="H32:I32"/>
    <mergeCell ref="C28:F28"/>
    <mergeCell ref="C26:F26"/>
    <mergeCell ref="C27:F27"/>
    <mergeCell ref="C29:F29"/>
    <mergeCell ref="C30:F30"/>
    <mergeCell ref="C31:F31"/>
    <mergeCell ref="C23:F23"/>
    <mergeCell ref="C24:F24"/>
    <mergeCell ref="H23:I23"/>
    <mergeCell ref="H24:I24"/>
    <mergeCell ref="C25:J25"/>
    <mergeCell ref="H20:I20"/>
    <mergeCell ref="H21:I21"/>
    <mergeCell ref="H22:I22"/>
    <mergeCell ref="C20:F20"/>
    <mergeCell ref="C21:F21"/>
    <mergeCell ref="C22:F22"/>
    <mergeCell ref="C18:F18"/>
    <mergeCell ref="C19:F19"/>
    <mergeCell ref="H5:I5"/>
    <mergeCell ref="H6:I6"/>
    <mergeCell ref="H7:I7"/>
    <mergeCell ref="H10:I10"/>
    <mergeCell ref="H14:I14"/>
    <mergeCell ref="C10:F10"/>
    <mergeCell ref="C11:F11"/>
    <mergeCell ref="C12:F12"/>
    <mergeCell ref="C14:F14"/>
    <mergeCell ref="C13:F13"/>
    <mergeCell ref="C5:F5"/>
    <mergeCell ref="C17:J17"/>
    <mergeCell ref="H19:I19"/>
    <mergeCell ref="C6:F6"/>
    <mergeCell ref="C7:F7"/>
    <mergeCell ref="C16:J16"/>
    <mergeCell ref="C4:J4"/>
    <mergeCell ref="C9:J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7" ma:contentTypeDescription="Create a new document." ma:contentTypeScope="" ma:versionID="e308ba222b4a3e4a082ceee4100aacb9">
  <xsd:schema xmlns:xsd="http://www.w3.org/2001/XMLSchema" xmlns:xs="http://www.w3.org/2001/XMLSchema" xmlns:p="http://schemas.microsoft.com/office/2006/metadata/properties" xmlns:ns3="9de94308-2297-4d04-a77d-26fce9df9395" targetNamespace="http://schemas.microsoft.com/office/2006/metadata/properties" ma:root="true" ma:fieldsID="474d03f5507244d7690fd42dd67c43a8" ns3:_=""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CCC0E8-DCF0-40B6-8421-F57A44F6C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3F6E1-D350-4CE5-B436-91C7CDBB60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DAC1D7-17AC-4488-BE8B-739AC0DB170D}">
  <ds:schemaRefs>
    <ds:schemaRef ds:uri="http://schemas.microsoft.com/office/2006/metadata/properties"/>
    <ds:schemaRef ds:uri="http://schemas.microsoft.com/office/infopath/2007/PartnerControls"/>
    <ds:schemaRef ds:uri="9de94308-2297-4d04-a77d-26fce9df9395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 Aliou Ibrahima</dc:creator>
  <cp:lastModifiedBy>Aliou Ibrahima Diallo</cp:lastModifiedBy>
  <dcterms:created xsi:type="dcterms:W3CDTF">2022-11-22T14:40:13Z</dcterms:created>
  <dcterms:modified xsi:type="dcterms:W3CDTF">2022-11-29T15:42:31Z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