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sha.LENOVO-PC\Desktop\Лаба 1.2.2\"/>
    </mc:Choice>
  </mc:AlternateContent>
  <bookViews>
    <workbookView xWindow="0" yWindow="0" windowWidth="19200" windowHeight="7650"/>
  </bookViews>
  <sheets>
    <sheet name="Лист1" sheetId="1" r:id="rId1"/>
    <sheet name="Лист2" sheetId="2" r:id="rId2"/>
    <sheet name="Лист3" sheetId="3" r:id="rId3"/>
    <sheet name="Печать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5" i="1"/>
  <c r="I15" i="1"/>
  <c r="C13" i="4"/>
  <c r="C12" i="4"/>
  <c r="C11" i="4"/>
  <c r="C3" i="3" l="1"/>
  <c r="C4" i="3"/>
  <c r="C2" i="3"/>
  <c r="M5" i="2"/>
  <c r="M4" i="2"/>
  <c r="M3" i="2"/>
  <c r="M2" i="2"/>
  <c r="J12" i="2"/>
  <c r="J9" i="2"/>
  <c r="J6" i="2"/>
  <c r="J3" i="2"/>
  <c r="I12" i="2"/>
  <c r="I9" i="2"/>
  <c r="I6" i="2"/>
  <c r="I3" i="2"/>
  <c r="G5" i="2"/>
  <c r="G8" i="2"/>
  <c r="G11" i="2"/>
  <c r="G2" i="2"/>
  <c r="F2" i="1"/>
  <c r="E10" i="1"/>
  <c r="E7" i="1"/>
  <c r="E4" i="1"/>
  <c r="E2" i="1"/>
  <c r="B3" i="2" l="1"/>
  <c r="B4" i="2"/>
  <c r="B5" i="2"/>
  <c r="B6" i="2"/>
  <c r="B2" i="2"/>
  <c r="A6" i="2"/>
  <c r="A5" i="2"/>
  <c r="A4" i="2"/>
  <c r="A3" i="2"/>
  <c r="A2" i="2"/>
  <c r="D4" i="1"/>
  <c r="D7" i="1"/>
  <c r="D10" i="1"/>
  <c r="D2" i="1"/>
</calcChain>
</file>

<file path=xl/sharedStrings.xml><?xml version="1.0" encoding="utf-8"?>
<sst xmlns="http://schemas.openxmlformats.org/spreadsheetml/2006/main" count="38" uniqueCount="22">
  <si>
    <t>b0</t>
  </si>
  <si>
    <t>m, г</t>
  </si>
  <si>
    <t>error_b0</t>
  </si>
  <si>
    <t>r1, cm</t>
  </si>
  <si>
    <t>r2</t>
  </si>
  <si>
    <t>r3</t>
  </si>
  <si>
    <t>r4</t>
  </si>
  <si>
    <t>M</t>
  </si>
  <si>
    <t>m, кг</t>
  </si>
  <si>
    <t>m</t>
  </si>
  <si>
    <t>I</t>
  </si>
  <si>
    <t>R</t>
  </si>
  <si>
    <t>R^2</t>
  </si>
  <si>
    <t>Таблица 1</t>
  </si>
  <si>
    <t>M, Н*м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</si>
  <si>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β</t>
    </r>
    <r>
      <rPr>
        <sz val="11"/>
        <color theme="1"/>
        <rFont val="Calibri"/>
        <family val="2"/>
        <charset val="204"/>
        <scheme val="minor"/>
      </rPr>
      <t>, с</t>
    </r>
    <r>
      <rPr>
        <vertAlign val="superscript"/>
        <sz val="11"/>
        <color theme="1"/>
        <rFont val="Calibri"/>
        <family val="2"/>
        <charset val="204"/>
        <scheme val="minor"/>
      </rPr>
      <t>-2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</si>
  <si>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с</t>
    </r>
    <r>
      <rPr>
        <vertAlign val="superscript"/>
        <sz val="11"/>
        <color theme="1"/>
        <rFont val="Calibri"/>
        <family val="2"/>
        <charset val="204"/>
        <scheme val="minor"/>
      </rPr>
      <t>-2</t>
    </r>
  </si>
  <si>
    <t>Таблица 2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</si>
  <si>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кг*м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</si>
  <si>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I, кг*м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</si>
  <si>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R, м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</si>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</sst>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3" sqref="I13"/>
    </sheetView>
  </sheetViews>
  <sheetFormatPr defaultRowHeight="14.5" x14ac:dyDescent="0.35"/>
  <sheetData>
    <row r="1" spans="1:10" x14ac:dyDescent="0.35">
      <c r="A1" t="s">
        <v>1</v>
      </c>
      <c r="B1" t="s">
        <v>0</v>
      </c>
      <c r="C1" t="s">
        <v>2</v>
      </c>
      <c r="D1" t="s">
        <v>7</v>
      </c>
      <c r="E1" t="s">
        <v>2</v>
      </c>
    </row>
    <row r="2" spans="1:10" x14ac:dyDescent="0.35">
      <c r="A2">
        <v>116.15</v>
      </c>
      <c r="B2">
        <v>0.58079999999999998</v>
      </c>
      <c r="C2">
        <v>4.4999999999999998E-2</v>
      </c>
      <c r="D2">
        <f>A2*9.8*0.018</f>
        <v>20.488860000000003</v>
      </c>
      <c r="E2" s="1">
        <f>_xlfn.STDEV.P(B2:B3)</f>
        <v>1.2900000000000023E-2</v>
      </c>
      <c r="F2">
        <f>_xlfn.STDEV.P(B14:B16)</f>
        <v>4.1518750784033297E-2</v>
      </c>
    </row>
    <row r="3" spans="1:10" x14ac:dyDescent="0.35">
      <c r="B3">
        <v>0.60660000000000003</v>
      </c>
      <c r="C3">
        <v>8.8999999999999999E-3</v>
      </c>
      <c r="E3" s="1"/>
    </row>
    <row r="4" spans="1:10" x14ac:dyDescent="0.35">
      <c r="A4">
        <v>68.349999999999994</v>
      </c>
      <c r="B4">
        <v>0.34410000000000002</v>
      </c>
      <c r="C4">
        <v>1.0999999999999999E-2</v>
      </c>
      <c r="D4">
        <f t="shared" ref="D4:D10" si="0">A4*9.8*0.018</f>
        <v>12.056939999999999</v>
      </c>
      <c r="E4" s="1">
        <f>_xlfn.STDEV.P(B4:B6)</f>
        <v>4.3622114676948893E-3</v>
      </c>
    </row>
    <row r="5" spans="1:10" x14ac:dyDescent="0.35">
      <c r="B5">
        <v>0.35320000000000001</v>
      </c>
      <c r="C5">
        <v>9.2999999999999992E-3</v>
      </c>
      <c r="E5" s="1"/>
    </row>
    <row r="6" spans="1:10" x14ac:dyDescent="0.35">
      <c r="B6">
        <v>0.35349999999999998</v>
      </c>
      <c r="C6">
        <v>1.2E-2</v>
      </c>
      <c r="E6" s="1"/>
    </row>
    <row r="7" spans="1:10" x14ac:dyDescent="0.35">
      <c r="A7">
        <v>79.95</v>
      </c>
      <c r="B7">
        <v>0.40429999999999999</v>
      </c>
      <c r="C7">
        <v>1.0999999999999999E-2</v>
      </c>
      <c r="D7">
        <f t="shared" si="0"/>
        <v>14.10318</v>
      </c>
      <c r="E7" s="1">
        <f>_xlfn.STDEV.P(B7:B9)</f>
        <v>2.319324614336396E-2</v>
      </c>
    </row>
    <row r="8" spans="1:10" x14ac:dyDescent="0.35">
      <c r="B8">
        <v>0.40410000000000001</v>
      </c>
      <c r="C8">
        <v>1.0999999999999999E-2</v>
      </c>
      <c r="E8" s="1"/>
    </row>
    <row r="9" spans="1:10" x14ac:dyDescent="0.35">
      <c r="B9">
        <v>0.35499999999999998</v>
      </c>
      <c r="C9">
        <v>9.9000000000000008E-3</v>
      </c>
      <c r="E9" s="1"/>
    </row>
    <row r="10" spans="1:10" x14ac:dyDescent="0.35">
      <c r="A10">
        <v>167.35</v>
      </c>
      <c r="B10">
        <v>0.8175</v>
      </c>
      <c r="C10">
        <v>7.4000000000000003E-3</v>
      </c>
      <c r="D10">
        <f t="shared" si="0"/>
        <v>29.520539999999997</v>
      </c>
      <c r="E10" s="1">
        <f>_xlfn.STDEV.P(B10:B12)</f>
        <v>2.4295998756082338E-2</v>
      </c>
    </row>
    <row r="11" spans="1:10" x14ac:dyDescent="0.35">
      <c r="B11">
        <v>0.86629999999999996</v>
      </c>
      <c r="C11">
        <v>1.0999999999999999E-2</v>
      </c>
      <c r="E11" s="1"/>
    </row>
    <row r="12" spans="1:10" x14ac:dyDescent="0.35">
      <c r="B12">
        <v>0.87139999999999995</v>
      </c>
      <c r="C12">
        <v>1.2E-2</v>
      </c>
      <c r="E12" s="1"/>
    </row>
    <row r="13" spans="1:10" x14ac:dyDescent="0.35">
      <c r="D13" t="s">
        <v>0</v>
      </c>
      <c r="E13" t="s">
        <v>2</v>
      </c>
      <c r="F13" t="s">
        <v>0</v>
      </c>
      <c r="G13" t="s">
        <v>2</v>
      </c>
      <c r="H13">
        <v>1.8069999999999999</v>
      </c>
      <c r="I13">
        <f>_xlfn.STDEV.P(H13:H15)</f>
        <v>1.4352700094407388E-2</v>
      </c>
    </row>
    <row r="14" spans="1:10" x14ac:dyDescent="0.35">
      <c r="A14">
        <v>193.55</v>
      </c>
      <c r="B14">
        <v>0.98609999999999998</v>
      </c>
      <c r="C14">
        <v>1.0999999999999999E-2</v>
      </c>
      <c r="D14">
        <v>0.63859999999999995</v>
      </c>
      <c r="E14">
        <v>6.1000000000000004E-3</v>
      </c>
      <c r="F14">
        <v>1.919</v>
      </c>
      <c r="G14">
        <v>2.4E-2</v>
      </c>
      <c r="H14">
        <v>1.8009999999999999</v>
      </c>
    </row>
    <row r="15" spans="1:10" x14ac:dyDescent="0.35">
      <c r="B15">
        <v>1.0029999999999999</v>
      </c>
      <c r="C15">
        <v>1.2E-2</v>
      </c>
      <c r="D15">
        <v>0.64980000000000004</v>
      </c>
      <c r="E15">
        <v>5.7999999999999996E-3</v>
      </c>
      <c r="F15">
        <v>1.948</v>
      </c>
      <c r="G15">
        <v>2.5000000000000001E-2</v>
      </c>
      <c r="H15">
        <v>1.8340000000000001</v>
      </c>
      <c r="I15">
        <f>_xlfn.STDEV.P(D14:D16)</f>
        <v>1.5312159293261777E-2</v>
      </c>
      <c r="J15">
        <f>_xlfn.STDEV.P(F14:F16)</f>
        <v>1.2119772641798534E-2</v>
      </c>
    </row>
    <row r="16" spans="1:10" x14ac:dyDescent="0.35">
      <c r="B16">
        <v>0.90769999999999995</v>
      </c>
      <c r="C16">
        <v>3.0000000000000001E-3</v>
      </c>
      <c r="D16">
        <v>0.67520000000000002</v>
      </c>
      <c r="E16">
        <v>8.0999999999999996E-3</v>
      </c>
      <c r="F16">
        <v>1.9279999999999999</v>
      </c>
      <c r="G16">
        <v>2.1999999999999999E-2</v>
      </c>
    </row>
    <row r="17" spans="1:6" x14ac:dyDescent="0.35">
      <c r="A17" t="s">
        <v>3</v>
      </c>
      <c r="B17">
        <v>14</v>
      </c>
      <c r="D17">
        <v>18.5</v>
      </c>
      <c r="F17">
        <v>8</v>
      </c>
    </row>
    <row r="18" spans="1:6" x14ac:dyDescent="0.35">
      <c r="A18" t="s">
        <v>4</v>
      </c>
      <c r="B18">
        <v>15</v>
      </c>
      <c r="D18">
        <v>19</v>
      </c>
      <c r="F18">
        <v>8</v>
      </c>
    </row>
    <row r="19" spans="1:6" x14ac:dyDescent="0.35">
      <c r="A19" t="s">
        <v>5</v>
      </c>
      <c r="B19">
        <v>13.5</v>
      </c>
      <c r="D19">
        <v>18</v>
      </c>
      <c r="F19">
        <v>7.5</v>
      </c>
    </row>
    <row r="20" spans="1:6" x14ac:dyDescent="0.35">
      <c r="A20" t="s">
        <v>6</v>
      </c>
      <c r="B20">
        <v>14.5</v>
      </c>
      <c r="D20">
        <v>18.5</v>
      </c>
      <c r="F20">
        <v>7.5</v>
      </c>
    </row>
  </sheetData>
  <mergeCells count="4">
    <mergeCell ref="E2:E3"/>
    <mergeCell ref="E4:E6"/>
    <mergeCell ref="E7:E9"/>
    <mergeCell ref="E10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6" sqref="B6"/>
    </sheetView>
  </sheetViews>
  <sheetFormatPr defaultRowHeight="14.5" x14ac:dyDescent="0.35"/>
  <cols>
    <col min="2" max="2" width="13.6328125" customWidth="1"/>
  </cols>
  <sheetData>
    <row r="1" spans="1:15" x14ac:dyDescent="0.35">
      <c r="A1" t="s">
        <v>8</v>
      </c>
      <c r="B1" t="s">
        <v>7</v>
      </c>
      <c r="C1" t="s">
        <v>0</v>
      </c>
      <c r="D1" t="s">
        <v>2</v>
      </c>
      <c r="F1" t="s">
        <v>9</v>
      </c>
      <c r="G1" t="s">
        <v>7</v>
      </c>
      <c r="H1" t="s">
        <v>0</v>
      </c>
      <c r="L1" t="s">
        <v>9</v>
      </c>
      <c r="M1" t="s">
        <v>7</v>
      </c>
      <c r="N1" t="s">
        <v>0</v>
      </c>
      <c r="O1" t="s">
        <v>2</v>
      </c>
    </row>
    <row r="2" spans="1:15" x14ac:dyDescent="0.35">
      <c r="A2">
        <f>116.15/1000</f>
        <v>0.11615</v>
      </c>
      <c r="B2">
        <f>A2*9.8*0.018</f>
        <v>2.0488860000000001E-2</v>
      </c>
      <c r="C2">
        <v>0.59370000000000001</v>
      </c>
      <c r="D2">
        <v>1.2900000000000023E-2</v>
      </c>
      <c r="F2">
        <v>0.23039999999999999</v>
      </c>
      <c r="G2">
        <f>F2*9.8*0.018</f>
        <v>4.0642559999999994E-2</v>
      </c>
      <c r="H2">
        <v>2.605</v>
      </c>
      <c r="L2">
        <v>0.23039999999999999</v>
      </c>
      <c r="M2">
        <f>L2*9.8*0.018</f>
        <v>4.0642559999999994E-2</v>
      </c>
      <c r="N2">
        <v>2.6046666666666667</v>
      </c>
      <c r="O2">
        <v>4.496912521077214E-3</v>
      </c>
    </row>
    <row r="3" spans="1:15" x14ac:dyDescent="0.35">
      <c r="A3">
        <f>68.35/1000</f>
        <v>6.8349999999999994E-2</v>
      </c>
      <c r="B3">
        <f t="shared" ref="B3:B6" si="0">A3*9.8*0.018</f>
        <v>1.205694E-2</v>
      </c>
      <c r="C3">
        <v>0.3503</v>
      </c>
      <c r="D3">
        <v>4.3622114676948893E-3</v>
      </c>
      <c r="H3">
        <v>2.5990000000000002</v>
      </c>
      <c r="I3">
        <f>AVERAGE(H2:H4)</f>
        <v>2.6046666666666667</v>
      </c>
      <c r="J3">
        <f>_xlfn.STDEV.P(H2:H4)</f>
        <v>4.496912521077214E-3</v>
      </c>
      <c r="L3">
        <v>0.1232</v>
      </c>
      <c r="M3">
        <f t="shared" ref="M3:M5" si="1">L3*9.8*0.018</f>
        <v>2.1732480000000002E-2</v>
      </c>
      <c r="N3">
        <v>1.3940000000000001</v>
      </c>
      <c r="O3">
        <v>3.7416573867739052E-3</v>
      </c>
    </row>
    <row r="4" spans="1:15" x14ac:dyDescent="0.35">
      <c r="A4">
        <f>79.95/1000</f>
        <v>7.9950000000000007E-2</v>
      </c>
      <c r="B4">
        <f t="shared" si="0"/>
        <v>1.4103180000000002E-2</v>
      </c>
      <c r="C4">
        <v>0.38779999999999998</v>
      </c>
      <c r="D4">
        <v>2.319324614336396E-2</v>
      </c>
      <c r="H4">
        <v>2.61</v>
      </c>
      <c r="L4">
        <v>8.8099999999999998E-2</v>
      </c>
      <c r="M4">
        <f t="shared" si="1"/>
        <v>1.554084E-2</v>
      </c>
      <c r="N4">
        <v>0.98494999999999999</v>
      </c>
      <c r="O4">
        <v>3.2499999999999751E-3</v>
      </c>
    </row>
    <row r="5" spans="1:15" x14ac:dyDescent="0.35">
      <c r="A5">
        <f>167.35/1000</f>
        <v>0.16735</v>
      </c>
      <c r="B5">
        <f t="shared" si="0"/>
        <v>2.9520539999999998E-2</v>
      </c>
      <c r="C5">
        <v>0.85170000000000001</v>
      </c>
      <c r="D5">
        <v>2.4295998756082338E-2</v>
      </c>
      <c r="F5">
        <v>0.1232</v>
      </c>
      <c r="G5">
        <f t="shared" ref="G5:G11" si="2">F5*9.8*0.018</f>
        <v>2.1732480000000002E-2</v>
      </c>
      <c r="H5">
        <v>1.3979999999999999</v>
      </c>
      <c r="L5">
        <v>3.5680000000000003E-2</v>
      </c>
      <c r="M5">
        <f t="shared" si="1"/>
        <v>6.2939520000000011E-3</v>
      </c>
      <c r="N5">
        <v>0.38083333333333336</v>
      </c>
      <c r="O5">
        <v>6.9801305304573137E-3</v>
      </c>
    </row>
    <row r="6" spans="1:15" x14ac:dyDescent="0.35">
      <c r="A6">
        <f>193.55/1000</f>
        <v>0.19355</v>
      </c>
      <c r="B6">
        <f t="shared" si="0"/>
        <v>3.4142220000000001E-2</v>
      </c>
      <c r="C6">
        <v>0.96560000000000001</v>
      </c>
      <c r="D6">
        <v>4.1518750784033297E-2</v>
      </c>
      <c r="H6">
        <v>1.395</v>
      </c>
      <c r="I6">
        <f>AVERAGE(H5:H7)</f>
        <v>1.3940000000000001</v>
      </c>
      <c r="J6">
        <f>_xlfn.STDEV.P(H5:H7)</f>
        <v>3.7416573867739052E-3</v>
      </c>
    </row>
    <row r="7" spans="1:15" x14ac:dyDescent="0.35">
      <c r="H7">
        <v>1.389</v>
      </c>
    </row>
    <row r="8" spans="1:15" x14ac:dyDescent="0.35">
      <c r="F8">
        <v>8.8099999999999998E-2</v>
      </c>
      <c r="G8">
        <f t="shared" si="2"/>
        <v>1.554084E-2</v>
      </c>
    </row>
    <row r="9" spans="1:15" x14ac:dyDescent="0.35">
      <c r="H9">
        <v>0.98170000000000002</v>
      </c>
      <c r="I9">
        <f>AVERAGE(H9:H10)</f>
        <v>0.98494999999999999</v>
      </c>
      <c r="J9">
        <f>_xlfn.STDEV.P(H9:H10)</f>
        <v>3.2499999999999751E-3</v>
      </c>
    </row>
    <row r="10" spans="1:15" x14ac:dyDescent="0.35">
      <c r="H10">
        <v>0.98819999999999997</v>
      </c>
    </row>
    <row r="11" spans="1:15" x14ac:dyDescent="0.35">
      <c r="F11">
        <v>3.5680000000000003E-2</v>
      </c>
      <c r="G11">
        <f t="shared" si="2"/>
        <v>6.2939520000000011E-3</v>
      </c>
      <c r="H11">
        <v>0.371</v>
      </c>
    </row>
    <row r="12" spans="1:15" x14ac:dyDescent="0.35">
      <c r="H12">
        <v>0.38650000000000001</v>
      </c>
      <c r="I12">
        <f>AVERAGE(H11:H13)</f>
        <v>0.38083333333333336</v>
      </c>
      <c r="J12">
        <f>_xlfn.STDEV.P(H11:H13)</f>
        <v>6.9801305304573137E-3</v>
      </c>
    </row>
    <row r="13" spans="1:15" x14ac:dyDescent="0.35">
      <c r="H13">
        <v>0.38500000000000001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defaultRowHeight="14.5" x14ac:dyDescent="0.35"/>
  <sheetData>
    <row r="1" spans="1:4" ht="17" thickBot="1" x14ac:dyDescent="0.4">
      <c r="A1" t="s">
        <v>10</v>
      </c>
      <c r="B1" t="s">
        <v>11</v>
      </c>
      <c r="C1" t="s">
        <v>12</v>
      </c>
      <c r="D1" s="5" t="s">
        <v>18</v>
      </c>
    </row>
    <row r="2" spans="1:4" x14ac:dyDescent="0.35">
      <c r="A2">
        <v>3.5000000000000003E-2</v>
      </c>
      <c r="B2">
        <v>0.14249999999999999</v>
      </c>
      <c r="C2">
        <f>B2*B2</f>
        <v>2.0306249999999998E-2</v>
      </c>
      <c r="D2">
        <v>1.5E-3</v>
      </c>
    </row>
    <row r="3" spans="1:4" x14ac:dyDescent="0.35">
      <c r="A3">
        <v>5.2162689999999998E-2</v>
      </c>
      <c r="B3">
        <v>0.185</v>
      </c>
      <c r="C3">
        <f t="shared" ref="C3:C4" si="0">B3*B3</f>
        <v>3.4224999999999998E-2</v>
      </c>
      <c r="D3">
        <v>1.1999999999999999E-3</v>
      </c>
    </row>
    <row r="4" spans="1:4" x14ac:dyDescent="0.35">
      <c r="A4">
        <v>1.7675006E-2</v>
      </c>
      <c r="B4">
        <v>7.7499999999999999E-2</v>
      </c>
      <c r="C4">
        <f t="shared" si="0"/>
        <v>6.0062500000000003E-3</v>
      </c>
      <c r="D4">
        <v>1.11E-4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"/>
    </sheetView>
  </sheetViews>
  <sheetFormatPr defaultRowHeight="14.5" x14ac:dyDescent="0.35"/>
  <sheetData>
    <row r="1" spans="1:5" ht="15" thickBot="1" x14ac:dyDescent="0.4">
      <c r="A1" s="2" t="s">
        <v>13</v>
      </c>
      <c r="B1" s="3"/>
      <c r="C1" s="3"/>
      <c r="D1" s="4"/>
      <c r="E1" s="15"/>
    </row>
    <row r="2" spans="1:5" ht="17" thickBot="1" x14ac:dyDescent="0.4">
      <c r="A2" s="5" t="s">
        <v>8</v>
      </c>
      <c r="B2" s="5" t="s">
        <v>14</v>
      </c>
      <c r="C2" s="5" t="s">
        <v>16</v>
      </c>
      <c r="D2" s="5" t="s">
        <v>15</v>
      </c>
      <c r="E2" s="15"/>
    </row>
    <row r="3" spans="1:5" x14ac:dyDescent="0.35">
      <c r="A3" s="6">
        <v>0.11615</v>
      </c>
      <c r="B3" s="7">
        <v>2.0488860000000001E-2</v>
      </c>
      <c r="C3" s="7">
        <v>0.59370000000000001</v>
      </c>
      <c r="D3" s="8">
        <v>1.2900000000000023E-2</v>
      </c>
      <c r="E3" s="15"/>
    </row>
    <row r="4" spans="1:5" x14ac:dyDescent="0.35">
      <c r="A4" s="9">
        <v>6.8349999999999994E-2</v>
      </c>
      <c r="B4" s="10">
        <v>1.205694E-2</v>
      </c>
      <c r="C4" s="10">
        <v>0.3503</v>
      </c>
      <c r="D4" s="11">
        <v>4.3622114676948893E-3</v>
      </c>
      <c r="E4" s="15"/>
    </row>
    <row r="5" spans="1:5" x14ac:dyDescent="0.35">
      <c r="A5" s="9">
        <v>7.9950000000000007E-2</v>
      </c>
      <c r="B5" s="10">
        <v>1.4103180000000002E-2</v>
      </c>
      <c r="C5" s="10">
        <v>0.38779999999999998</v>
      </c>
      <c r="D5" s="11">
        <v>2.319324614336396E-2</v>
      </c>
      <c r="E5" s="15"/>
    </row>
    <row r="6" spans="1:5" x14ac:dyDescent="0.35">
      <c r="A6" s="9">
        <v>0.16735</v>
      </c>
      <c r="B6" s="10">
        <v>2.9520539999999998E-2</v>
      </c>
      <c r="C6" s="10">
        <v>0.85170000000000001</v>
      </c>
      <c r="D6" s="11">
        <v>2.4295998756082338E-2</v>
      </c>
      <c r="E6" s="15"/>
    </row>
    <row r="7" spans="1:5" ht="15" thickBot="1" x14ac:dyDescent="0.4">
      <c r="A7" s="12">
        <v>0.19355</v>
      </c>
      <c r="B7" s="13">
        <v>3.4142220000000001E-2</v>
      </c>
      <c r="C7" s="13">
        <v>0.96560000000000001</v>
      </c>
      <c r="D7" s="14">
        <v>4.1518750784033297E-2</v>
      </c>
      <c r="E7" s="15"/>
    </row>
    <row r="8" spans="1:5" ht="15" thickBot="1" x14ac:dyDescent="0.4">
      <c r="A8" s="15"/>
      <c r="B8" s="15"/>
      <c r="C8" s="15"/>
      <c r="D8" s="15"/>
      <c r="E8" s="15"/>
    </row>
    <row r="9" spans="1:5" ht="15" thickBot="1" x14ac:dyDescent="0.4">
      <c r="A9" s="2" t="s">
        <v>17</v>
      </c>
      <c r="B9" s="3"/>
      <c r="C9" s="3"/>
      <c r="D9" s="4"/>
      <c r="E9" s="15"/>
    </row>
    <row r="10" spans="1:5" ht="17" thickBot="1" x14ac:dyDescent="0.4">
      <c r="A10" s="5" t="s">
        <v>19</v>
      </c>
      <c r="B10" s="5" t="s">
        <v>20</v>
      </c>
      <c r="C10" s="5" t="s">
        <v>21</v>
      </c>
      <c r="D10" s="5" t="s">
        <v>18</v>
      </c>
      <c r="E10" s="15"/>
    </row>
    <row r="11" spans="1:5" x14ac:dyDescent="0.35">
      <c r="A11" s="6">
        <v>3.5000000000000003E-2</v>
      </c>
      <c r="B11" s="7">
        <v>0.14249999999999999</v>
      </c>
      <c r="C11" s="7">
        <f>B11*B11</f>
        <v>2.0306249999999998E-2</v>
      </c>
      <c r="D11" s="8">
        <v>1.5E-3</v>
      </c>
      <c r="E11" s="15"/>
    </row>
    <row r="12" spans="1:5" x14ac:dyDescent="0.35">
      <c r="A12" s="9">
        <v>5.2162689999999998E-2</v>
      </c>
      <c r="B12" s="10">
        <v>0.185</v>
      </c>
      <c r="C12" s="10">
        <f t="shared" ref="C12:C13" si="0">B12*B12</f>
        <v>3.4224999999999998E-2</v>
      </c>
      <c r="D12" s="11">
        <v>1.1999999999999999E-3</v>
      </c>
      <c r="E12" s="15"/>
    </row>
    <row r="13" spans="1:5" ht="15" thickBot="1" x14ac:dyDescent="0.4">
      <c r="A13" s="12">
        <v>1.7675006E-2</v>
      </c>
      <c r="B13" s="13">
        <v>7.7499999999999999E-2</v>
      </c>
      <c r="C13" s="13">
        <f t="shared" si="0"/>
        <v>6.0062500000000003E-3</v>
      </c>
      <c r="D13" s="14">
        <v>1.11E-4</v>
      </c>
      <c r="E13" s="15"/>
    </row>
    <row r="14" spans="1:5" x14ac:dyDescent="0.35">
      <c r="A14" s="15"/>
      <c r="B14" s="15"/>
      <c r="C14" s="15"/>
      <c r="D14" s="15"/>
      <c r="E14" s="15"/>
    </row>
    <row r="15" spans="1:5" x14ac:dyDescent="0.35">
      <c r="A15" s="15"/>
      <c r="B15" s="15"/>
      <c r="C15" s="15"/>
      <c r="D15" s="15"/>
      <c r="E15" s="15"/>
    </row>
  </sheetData>
  <mergeCells count="2">
    <mergeCell ref="A1:D1"/>
    <mergeCell ref="A9:D9"/>
  </mergeCells>
  <pageMargins left="0.7" right="0.7" top="0.75" bottom="0.75" header="0.3" footer="0.3"/>
  <pageSetup paperSize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cp:lastPrinted>2016-10-27T19:22:32Z</cp:lastPrinted>
  <dcterms:created xsi:type="dcterms:W3CDTF">2016-10-24T18:08:03Z</dcterms:created>
  <dcterms:modified xsi:type="dcterms:W3CDTF">2016-10-27T22:57:43Z</dcterms:modified>
</cp:coreProperties>
</file>