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ha.LENOVO-PC\Desktop\Лабы\Лаба 1.2.5\"/>
    </mc:Choice>
  </mc:AlternateContent>
  <bookViews>
    <workbookView xWindow="0" yWindow="0" windowWidth="7860" windowHeight="321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" l="1"/>
  <c r="J2" i="2"/>
  <c r="G2" i="2" l="1"/>
  <c r="F5" i="2" l="1"/>
  <c r="D6" i="2"/>
  <c r="D7" i="2"/>
  <c r="D5" i="2"/>
  <c r="E5" i="2" s="1"/>
  <c r="D3" i="2"/>
  <c r="D4" i="2"/>
  <c r="D2" i="2"/>
  <c r="E2" i="2" s="1"/>
  <c r="F2" i="2" l="1"/>
  <c r="H2" i="2" s="1"/>
  <c r="I2" i="2" s="1"/>
  <c r="G5" i="1" l="1"/>
  <c r="G8" i="1"/>
  <c r="G11" i="1"/>
  <c r="G14" i="1"/>
  <c r="G17" i="1"/>
  <c r="G2" i="1"/>
  <c r="D3" i="1"/>
  <c r="D4" i="1"/>
  <c r="D5" i="1"/>
  <c r="H5" i="1" s="1"/>
  <c r="D6" i="1"/>
  <c r="D7" i="1"/>
  <c r="D8" i="1"/>
  <c r="D9" i="1"/>
  <c r="D10" i="1"/>
  <c r="D11" i="1"/>
  <c r="D12" i="1"/>
  <c r="D13" i="1"/>
  <c r="D14" i="1"/>
  <c r="H14" i="1" s="1"/>
  <c r="D15" i="1"/>
  <c r="D16" i="1"/>
  <c r="E14" i="1" s="1"/>
  <c r="D17" i="1"/>
  <c r="H17" i="1" s="1"/>
  <c r="D18" i="1"/>
  <c r="D19" i="1"/>
  <c r="D2" i="1"/>
  <c r="E2" i="1" s="1"/>
  <c r="E17" i="1" l="1"/>
  <c r="E8" i="1"/>
  <c r="H8" i="1"/>
  <c r="H2" i="1"/>
  <c r="E11" i="1"/>
  <c r="H11" i="1"/>
  <c r="E5" i="1"/>
</calcChain>
</file>

<file path=xl/sharedStrings.xml><?xml version="1.0" encoding="utf-8"?>
<sst xmlns="http://schemas.openxmlformats.org/spreadsheetml/2006/main" count="21" uniqueCount="20">
  <si>
    <t>m, кг</t>
  </si>
  <si>
    <t>N</t>
  </si>
  <si>
    <t>t, с</t>
  </si>
  <si>
    <t>омега пр</t>
  </si>
  <si>
    <t>ср омега</t>
  </si>
  <si>
    <t>l, м</t>
  </si>
  <si>
    <t>M</t>
  </si>
  <si>
    <t>сигма омега</t>
  </si>
  <si>
    <t>Ротор</t>
  </si>
  <si>
    <t>T</t>
  </si>
  <si>
    <t>t,c</t>
  </si>
  <si>
    <t>Цилиндр</t>
  </si>
  <si>
    <t>T сред</t>
  </si>
  <si>
    <t>I</t>
  </si>
  <si>
    <t>Омега ротора осц</t>
  </si>
  <si>
    <t>Омега ротора расч</t>
  </si>
  <si>
    <t>абс погр, %</t>
  </si>
  <si>
    <t>сигма T</t>
  </si>
  <si>
    <t>&lt;y^2&gt;</t>
  </si>
  <si>
    <t>&lt;x^2&gt;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</si>
</sst>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2" sqref="L2"/>
    </sheetView>
  </sheetViews>
  <sheetFormatPr defaultRowHeight="14.5" x14ac:dyDescent="0.35"/>
  <cols>
    <col min="8" max="8" width="13" customWidth="1"/>
    <col min="9" max="9" width="22.4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t="s">
        <v>18</v>
      </c>
      <c r="K1" t="s">
        <v>19</v>
      </c>
    </row>
    <row r="2" spans="1:12" x14ac:dyDescent="0.35">
      <c r="A2" s="3">
        <v>0.14199999999999999</v>
      </c>
      <c r="B2" s="1">
        <v>2</v>
      </c>
      <c r="C2" s="1">
        <v>171.27</v>
      </c>
      <c r="D2" s="1">
        <f>2*PI()*B2/C2</f>
        <v>7.3371697403860403E-2</v>
      </c>
      <c r="E2" s="4">
        <f>AVERAGE(D2:D4)</f>
        <v>7.3328968452409812E-2</v>
      </c>
      <c r="F2" s="3">
        <v>0.11899999999999999</v>
      </c>
      <c r="G2" s="3">
        <f>$F$2*9.8*A2</f>
        <v>0.16560040000000001</v>
      </c>
      <c r="H2" s="3">
        <f>STDEVA(D2:D4)</f>
        <v>9.7131328212556555E-5</v>
      </c>
      <c r="I2">
        <v>9.7131328212556595E-5</v>
      </c>
      <c r="J2">
        <v>6.9022482538930618E-2</v>
      </c>
      <c r="K2">
        <v>0.34836022784892012</v>
      </c>
      <c r="L2">
        <v>0.19813536971523882</v>
      </c>
    </row>
    <row r="3" spans="1:12" x14ac:dyDescent="0.35">
      <c r="A3" s="3"/>
      <c r="B3" s="1">
        <v>2</v>
      </c>
      <c r="C3" s="1">
        <v>171.63</v>
      </c>
      <c r="D3" s="1">
        <f t="shared" ref="D3:D19" si="0">2*PI()*B3/C3</f>
        <v>7.3217797671497831E-2</v>
      </c>
      <c r="E3" s="5"/>
      <c r="F3" s="3"/>
      <c r="G3" s="3"/>
      <c r="H3" s="3"/>
      <c r="I3">
        <v>1.7609759983161472E-4</v>
      </c>
    </row>
    <row r="4" spans="1:12" x14ac:dyDescent="0.35">
      <c r="A4" s="3"/>
      <c r="B4" s="1">
        <v>2</v>
      </c>
      <c r="C4" s="1">
        <v>171.21</v>
      </c>
      <c r="D4" s="1">
        <f t="shared" si="0"/>
        <v>7.3397410281871217E-2</v>
      </c>
      <c r="E4" s="6"/>
      <c r="F4" s="3"/>
      <c r="G4" s="3"/>
      <c r="H4" s="3"/>
      <c r="I4">
        <v>5.8023674406610434E-4</v>
      </c>
    </row>
    <row r="5" spans="1:12" x14ac:dyDescent="0.35">
      <c r="A5" s="3">
        <v>0.17899999999999999</v>
      </c>
      <c r="B5" s="1">
        <v>2</v>
      </c>
      <c r="C5" s="1">
        <v>135.05000000000001</v>
      </c>
      <c r="D5" s="1">
        <f t="shared" si="0"/>
        <v>9.3049763897513307E-2</v>
      </c>
      <c r="E5" s="3">
        <f>AVERAGE(D5:D7)</f>
        <v>9.2900941866225814E-2</v>
      </c>
      <c r="F5" s="3"/>
      <c r="G5" s="3">
        <f t="shared" ref="G5" si="1">$F$2*9.8*A5</f>
        <v>0.20874980000000001</v>
      </c>
      <c r="H5" s="3">
        <f>STDEVA(D5:D7)</f>
        <v>1.7609759983161472E-4</v>
      </c>
      <c r="I5">
        <v>5.0557913299204731E-4</v>
      </c>
    </row>
    <row r="6" spans="1:12" x14ac:dyDescent="0.35">
      <c r="A6" s="3"/>
      <c r="B6" s="1">
        <v>2</v>
      </c>
      <c r="C6" s="1">
        <v>135.19999999999999</v>
      </c>
      <c r="D6" s="1">
        <f t="shared" si="0"/>
        <v>9.2946528212715776E-2</v>
      </c>
      <c r="E6" s="3"/>
      <c r="F6" s="3"/>
      <c r="G6" s="3"/>
      <c r="H6" s="3"/>
      <c r="I6">
        <v>2.5532471347801416E-4</v>
      </c>
    </row>
    <row r="7" spans="1:12" x14ac:dyDescent="0.35">
      <c r="A7" s="3"/>
      <c r="B7" s="1">
        <v>2</v>
      </c>
      <c r="C7" s="1">
        <v>135.55000000000001</v>
      </c>
      <c r="D7" s="1">
        <f t="shared" si="0"/>
        <v>9.2706533488448331E-2</v>
      </c>
      <c r="E7" s="3"/>
      <c r="F7" s="3"/>
      <c r="G7" s="3"/>
      <c r="H7" s="3"/>
      <c r="I7">
        <v>6.0687957007991798E-5</v>
      </c>
    </row>
    <row r="8" spans="1:12" x14ac:dyDescent="0.35">
      <c r="A8" s="3">
        <v>0.27400000000000002</v>
      </c>
      <c r="B8" s="1">
        <v>3</v>
      </c>
      <c r="C8" s="1">
        <v>132.11000000000001</v>
      </c>
      <c r="D8" s="1">
        <f t="shared" si="0"/>
        <v>0.14268076543440131</v>
      </c>
      <c r="E8" s="3">
        <f>AVERAGE(D8:D10)</f>
        <v>0.14203012897295408</v>
      </c>
      <c r="F8" s="3"/>
      <c r="G8" s="3">
        <f t="shared" ref="G8" si="2">$F$2*9.8*A8</f>
        <v>0.31953880000000007</v>
      </c>
      <c r="H8" s="3">
        <f>STDEVA(D8:D10)</f>
        <v>5.8023674406610434E-4</v>
      </c>
    </row>
    <row r="9" spans="1:12" x14ac:dyDescent="0.35">
      <c r="A9" s="3"/>
      <c r="B9" s="1">
        <v>3</v>
      </c>
      <c r="C9" s="1">
        <v>133.15</v>
      </c>
      <c r="D9" s="1">
        <f t="shared" si="0"/>
        <v>0.14156632310581119</v>
      </c>
      <c r="E9" s="3"/>
      <c r="F9" s="3"/>
      <c r="G9" s="3"/>
      <c r="H9" s="3"/>
    </row>
    <row r="10" spans="1:12" x14ac:dyDescent="0.35">
      <c r="A10" s="3"/>
      <c r="B10" s="1">
        <v>3</v>
      </c>
      <c r="C10" s="1">
        <v>132.88999999999999</v>
      </c>
      <c r="D10" s="1">
        <f t="shared" si="0"/>
        <v>0.1418432983786497</v>
      </c>
      <c r="E10" s="3"/>
      <c r="F10" s="3"/>
      <c r="G10" s="3"/>
      <c r="H10" s="3"/>
    </row>
    <row r="11" spans="1:12" x14ac:dyDescent="0.35">
      <c r="A11" s="3">
        <v>0.34200000000000003</v>
      </c>
      <c r="B11" s="1">
        <v>4</v>
      </c>
      <c r="C11" s="1">
        <v>141.05000000000001</v>
      </c>
      <c r="D11" s="1">
        <f t="shared" si="0"/>
        <v>0.17818320615893898</v>
      </c>
      <c r="E11" s="3">
        <f>AVERAGE(D11:D13)</f>
        <v>0.17792347313082255</v>
      </c>
      <c r="F11" s="3"/>
      <c r="G11" s="3">
        <f t="shared" ref="G11" si="3">$F$2*9.8*A11</f>
        <v>0.39884040000000009</v>
      </c>
      <c r="H11" s="3">
        <f t="shared" ref="H11" si="4">STDEVA(D11:D13)</f>
        <v>5.0557913299204731E-4</v>
      </c>
    </row>
    <row r="12" spans="1:12" x14ac:dyDescent="0.35">
      <c r="A12" s="3"/>
      <c r="B12" s="1">
        <v>4</v>
      </c>
      <c r="C12" s="1">
        <v>141</v>
      </c>
      <c r="D12" s="1">
        <f t="shared" si="0"/>
        <v>0.17824639169303791</v>
      </c>
      <c r="E12" s="3"/>
      <c r="F12" s="3"/>
      <c r="G12" s="3"/>
      <c r="H12" s="3"/>
    </row>
    <row r="13" spans="1:12" x14ac:dyDescent="0.35">
      <c r="A13" s="3"/>
      <c r="B13" s="1">
        <v>4</v>
      </c>
      <c r="C13" s="1">
        <v>141.72</v>
      </c>
      <c r="D13" s="1">
        <f t="shared" si="0"/>
        <v>0.17734082154049072</v>
      </c>
      <c r="E13" s="3"/>
      <c r="F13" s="3"/>
      <c r="G13" s="3"/>
      <c r="H13" s="3"/>
    </row>
    <row r="14" spans="1:12" x14ac:dyDescent="0.35">
      <c r="A14" s="3">
        <v>5.7000000000000002E-2</v>
      </c>
      <c r="B14" s="1">
        <v>1.5</v>
      </c>
      <c r="C14" s="1">
        <v>324.3</v>
      </c>
      <c r="D14" s="1">
        <f t="shared" si="0"/>
        <v>2.9061911689082266E-2</v>
      </c>
      <c r="E14" s="3">
        <f t="shared" ref="E14" si="5">AVERAGE(D14:D16)</f>
        <v>2.9297665617004424E-2</v>
      </c>
      <c r="F14" s="3"/>
      <c r="G14" s="3">
        <f t="shared" ref="G14" si="6">$F$2*9.8*A14</f>
        <v>6.6473400000000016E-2</v>
      </c>
      <c r="H14" s="3">
        <f t="shared" ref="H14" si="7">STDEVA(D14:D16)</f>
        <v>2.5532471347801416E-4</v>
      </c>
    </row>
    <row r="15" spans="1:12" x14ac:dyDescent="0.35">
      <c r="A15" s="3"/>
      <c r="B15" s="1">
        <v>1.5</v>
      </c>
      <c r="C15" s="1">
        <v>318.74</v>
      </c>
      <c r="D15" s="1">
        <f t="shared" si="0"/>
        <v>2.9568858507778687E-2</v>
      </c>
      <c r="E15" s="3"/>
      <c r="F15" s="3"/>
      <c r="G15" s="3"/>
      <c r="H15" s="3"/>
    </row>
    <row r="16" spans="1:12" x14ac:dyDescent="0.35">
      <c r="A16" s="3"/>
      <c r="B16" s="1">
        <v>1.5</v>
      </c>
      <c r="C16" s="1">
        <v>322.08</v>
      </c>
      <c r="D16" s="1">
        <f t="shared" si="0"/>
        <v>2.9262226654152321E-2</v>
      </c>
      <c r="E16" s="3"/>
      <c r="F16" s="3"/>
      <c r="G16" s="3"/>
      <c r="H16" s="3"/>
    </row>
    <row r="17" spans="1:8" x14ac:dyDescent="0.35">
      <c r="A17" s="3">
        <v>9.2999999999999999E-2</v>
      </c>
      <c r="B17" s="1">
        <v>1.5</v>
      </c>
      <c r="C17" s="1">
        <v>195.14</v>
      </c>
      <c r="D17" s="1">
        <f t="shared" si="0"/>
        <v>4.82975195283867E-2</v>
      </c>
      <c r="E17" s="3">
        <f t="shared" ref="E17" si="8">AVERAGE(D17:D19)</f>
        <v>4.823988896535663E-2</v>
      </c>
      <c r="F17" s="3"/>
      <c r="G17" s="3">
        <f t="shared" ref="G17" si="9">$F$2*9.8*A17</f>
        <v>0.10845660000000001</v>
      </c>
      <c r="H17" s="3">
        <f>STDEVA(D17:D19)</f>
        <v>6.0687957007991798E-5</v>
      </c>
    </row>
    <row r="18" spans="1:8" x14ac:dyDescent="0.35">
      <c r="A18" s="3"/>
      <c r="B18" s="1">
        <v>1.5</v>
      </c>
      <c r="C18" s="1">
        <v>195.63</v>
      </c>
      <c r="D18" s="1">
        <f t="shared" si="0"/>
        <v>4.8176547363744722E-2</v>
      </c>
      <c r="E18" s="3"/>
      <c r="F18" s="3"/>
      <c r="G18" s="3"/>
      <c r="H18" s="3"/>
    </row>
    <row r="19" spans="1:8" x14ac:dyDescent="0.35">
      <c r="A19" s="3"/>
      <c r="B19" s="1">
        <v>1.5</v>
      </c>
      <c r="C19" s="1">
        <v>195.35</v>
      </c>
      <c r="D19" s="1">
        <f t="shared" si="0"/>
        <v>4.8245600003938467E-2</v>
      </c>
      <c r="E19" s="3"/>
      <c r="F19" s="3"/>
      <c r="G19" s="3"/>
      <c r="H19" s="3"/>
    </row>
  </sheetData>
  <mergeCells count="25">
    <mergeCell ref="F2:F19"/>
    <mergeCell ref="G2:G4"/>
    <mergeCell ref="G5:G7"/>
    <mergeCell ref="G8:G10"/>
    <mergeCell ref="G11:G13"/>
    <mergeCell ref="G14:G16"/>
    <mergeCell ref="G17:G19"/>
    <mergeCell ref="E17:E19"/>
    <mergeCell ref="A2:A4"/>
    <mergeCell ref="A5:A7"/>
    <mergeCell ref="A8:A10"/>
    <mergeCell ref="A11:A13"/>
    <mergeCell ref="A14:A16"/>
    <mergeCell ref="A17:A19"/>
    <mergeCell ref="E2:E4"/>
    <mergeCell ref="E5:E7"/>
    <mergeCell ref="E8:E10"/>
    <mergeCell ref="E11:E13"/>
    <mergeCell ref="E14:E16"/>
    <mergeCell ref="H17:H19"/>
    <mergeCell ref="H2:H4"/>
    <mergeCell ref="H5:H7"/>
    <mergeCell ref="H8:H10"/>
    <mergeCell ref="H11:H13"/>
    <mergeCell ref="H14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2" sqref="F2:F4"/>
    </sheetView>
  </sheetViews>
  <sheetFormatPr defaultRowHeight="14.5" x14ac:dyDescent="0.35"/>
  <cols>
    <col min="6" max="6" width="11.7265625" customWidth="1"/>
    <col min="7" max="7" width="17.26953125" customWidth="1"/>
    <col min="8" max="8" width="18.54296875" customWidth="1"/>
    <col min="9" max="9" width="12.81640625" customWidth="1"/>
  </cols>
  <sheetData>
    <row r="1" spans="1:10" x14ac:dyDescent="0.35">
      <c r="B1" t="s">
        <v>1</v>
      </c>
      <c r="C1" t="s">
        <v>10</v>
      </c>
      <c r="D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 t="s">
        <v>8</v>
      </c>
      <c r="B2">
        <v>10</v>
      </c>
      <c r="C2">
        <v>84.44</v>
      </c>
      <c r="D2">
        <f>C2/B2</f>
        <v>8.4439999999999991</v>
      </c>
      <c r="E2" s="7">
        <f>AVERAGE(D2:D4)</f>
        <v>8.4213333333333331</v>
      </c>
      <c r="F2" s="7">
        <f>F5*(E2/E5)^2</f>
        <v>7.9528752320868904E-4</v>
      </c>
      <c r="G2">
        <f>2*PI()*439</f>
        <v>2758.3183498518383</v>
      </c>
      <c r="H2">
        <f>1/(0.4442*F2)</f>
        <v>2830.7223680771981</v>
      </c>
      <c r="I2">
        <f>(H2-G2)/G2*100</f>
        <v>2.6249333485835282</v>
      </c>
      <c r="J2" s="7">
        <f>STDEVA(D2:D4)</f>
        <v>3.1005375877956268E-2</v>
      </c>
    </row>
    <row r="3" spans="1:10" x14ac:dyDescent="0.35">
      <c r="B3">
        <v>10</v>
      </c>
      <c r="C3">
        <v>83.86</v>
      </c>
      <c r="D3">
        <f t="shared" ref="D3:D4" si="0">C3/B3</f>
        <v>8.3859999999999992</v>
      </c>
      <c r="E3" s="7"/>
      <c r="F3" s="7"/>
      <c r="J3" s="7"/>
    </row>
    <row r="4" spans="1:10" x14ac:dyDescent="0.35">
      <c r="B4">
        <v>10</v>
      </c>
      <c r="C4">
        <v>84.34</v>
      </c>
      <c r="D4">
        <f t="shared" si="0"/>
        <v>8.4340000000000011</v>
      </c>
      <c r="E4" s="7"/>
      <c r="F4" s="7"/>
      <c r="J4" s="7"/>
    </row>
    <row r="5" spans="1:10" x14ac:dyDescent="0.35">
      <c r="A5" t="s">
        <v>11</v>
      </c>
      <c r="B5">
        <v>10</v>
      </c>
      <c r="C5">
        <v>106.04</v>
      </c>
      <c r="D5">
        <f>C5/B5</f>
        <v>10.604000000000001</v>
      </c>
      <c r="E5" s="7">
        <f>AVERAGE(D5:D7)</f>
        <v>10.612333333333334</v>
      </c>
      <c r="F5" s="7">
        <f>0.5*1.6189*(7.9/200)^2</f>
        <v>1.2629443625000001E-3</v>
      </c>
      <c r="J5" s="7">
        <f>STDEVA(D5:D7)</f>
        <v>1.1930353445449363E-2</v>
      </c>
    </row>
    <row r="6" spans="1:10" x14ac:dyDescent="0.35">
      <c r="B6">
        <v>10</v>
      </c>
      <c r="C6">
        <v>106.26</v>
      </c>
      <c r="D6">
        <f t="shared" ref="D6:D7" si="1">C6/B6</f>
        <v>10.626000000000001</v>
      </c>
      <c r="E6" s="7"/>
      <c r="F6" s="7"/>
      <c r="J6" s="7"/>
    </row>
    <row r="7" spans="1:10" x14ac:dyDescent="0.35">
      <c r="B7">
        <v>10</v>
      </c>
      <c r="C7">
        <v>106.07</v>
      </c>
      <c r="D7">
        <f t="shared" si="1"/>
        <v>10.606999999999999</v>
      </c>
      <c r="E7" s="7"/>
      <c r="F7" s="7"/>
      <c r="J7" s="7"/>
    </row>
  </sheetData>
  <mergeCells count="6">
    <mergeCell ref="E2:E4"/>
    <mergeCell ref="E5:E7"/>
    <mergeCell ref="F5:F7"/>
    <mergeCell ref="F2:F4"/>
    <mergeCell ref="J2:J4"/>
    <mergeCell ref="J5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Демьянов Георгий</dc:creator>
  <cp:lastModifiedBy>Демьянов Георгий</cp:lastModifiedBy>
  <dcterms:created xsi:type="dcterms:W3CDTF">2016-11-12T00:39:36Z</dcterms:created>
  <dcterms:modified xsi:type="dcterms:W3CDTF">2016-11-16T01:13:56Z</dcterms:modified>
</cp:coreProperties>
</file>