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sha.LENOVO-PC\Desktop\Лаба 1.4.5\"/>
    </mc:Choice>
  </mc:AlternateContent>
  <bookViews>
    <workbookView xWindow="0" yWindow="0" windowWidth="12000" windowHeight="7650" firstSheet="2" activeTab="8"/>
  </bookViews>
  <sheets>
    <sheet name="Визуально" sheetId="1" r:id="rId1"/>
    <sheet name="m=0.5755" sheetId="2" r:id="rId2"/>
    <sheet name="m=1.0303" sheetId="3" r:id="rId3"/>
    <sheet name="m=1.4925" sheetId="4" r:id="rId4"/>
    <sheet name="m=1.9527" sheetId="5" r:id="rId5"/>
    <sheet name="m=2.4515" sheetId="6" r:id="rId6"/>
    <sheet name="Данные Origin" sheetId="7" r:id="rId7"/>
    <sheet name="T(u^2)" sheetId="8" r:id="rId8"/>
    <sheet name="Печать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5" i="5"/>
  <c r="B5" i="4"/>
  <c r="B5" i="3"/>
  <c r="B4" i="6"/>
  <c r="B4" i="5"/>
  <c r="B4" i="4"/>
  <c r="B4" i="3"/>
  <c r="B4" i="2"/>
  <c r="B5" i="2"/>
  <c r="B8" i="2"/>
  <c r="B6" i="4"/>
  <c r="J9" i="6"/>
  <c r="I9" i="6"/>
  <c r="H9" i="6"/>
  <c r="G9" i="6"/>
  <c r="F9" i="6"/>
  <c r="E9" i="6"/>
  <c r="D9" i="6"/>
  <c r="C9" i="6"/>
  <c r="B9" i="6"/>
  <c r="K9" i="6" s="1"/>
  <c r="J9" i="5"/>
  <c r="I9" i="5"/>
  <c r="H9" i="5"/>
  <c r="G9" i="5"/>
  <c r="F9" i="5"/>
  <c r="E9" i="5"/>
  <c r="D9" i="5"/>
  <c r="C9" i="5"/>
  <c r="B9" i="5"/>
  <c r="K9" i="5" s="1"/>
  <c r="J9" i="4"/>
  <c r="I9" i="4"/>
  <c r="H9" i="4"/>
  <c r="G9" i="4"/>
  <c r="F9" i="4"/>
  <c r="E9" i="4"/>
  <c r="D9" i="4"/>
  <c r="C9" i="4"/>
  <c r="B9" i="4"/>
  <c r="K9" i="4" s="1"/>
  <c r="B9" i="3"/>
  <c r="C9" i="3"/>
  <c r="D9" i="3"/>
  <c r="K9" i="3" s="1"/>
  <c r="E9" i="3"/>
  <c r="F9" i="3"/>
  <c r="G9" i="3"/>
  <c r="H9" i="3"/>
  <c r="I9" i="3"/>
  <c r="J9" i="3"/>
  <c r="J8" i="6"/>
  <c r="I8" i="6"/>
  <c r="H8" i="6"/>
  <c r="G8" i="6"/>
  <c r="F8" i="6"/>
  <c r="E8" i="6"/>
  <c r="D8" i="6"/>
  <c r="C8" i="6"/>
  <c r="B8" i="6"/>
  <c r="J8" i="5"/>
  <c r="I8" i="5"/>
  <c r="H8" i="5"/>
  <c r="G8" i="5"/>
  <c r="F8" i="5"/>
  <c r="E8" i="5"/>
  <c r="D8" i="5"/>
  <c r="C8" i="5"/>
  <c r="B8" i="5"/>
  <c r="J8" i="4"/>
  <c r="I8" i="4"/>
  <c r="H8" i="4"/>
  <c r="G8" i="4"/>
  <c r="F8" i="4"/>
  <c r="E8" i="4"/>
  <c r="D8" i="4"/>
  <c r="C8" i="4"/>
  <c r="B8" i="4"/>
  <c r="C8" i="3"/>
  <c r="D8" i="3"/>
  <c r="E8" i="3"/>
  <c r="F8" i="3"/>
  <c r="G8" i="3"/>
  <c r="H8" i="3"/>
  <c r="I8" i="3"/>
  <c r="J8" i="3"/>
  <c r="B8" i="3"/>
  <c r="B9" i="2"/>
  <c r="C9" i="2"/>
  <c r="D9" i="2"/>
  <c r="E9" i="2"/>
  <c r="F9" i="2"/>
  <c r="G9" i="2"/>
  <c r="H9" i="2"/>
  <c r="I9" i="2"/>
  <c r="J9" i="2"/>
  <c r="B3" i="1"/>
  <c r="B6" i="6"/>
  <c r="B6" i="5"/>
</calcChain>
</file>

<file path=xl/sharedStrings.xml><?xml version="1.0" encoding="utf-8"?>
<sst xmlns="http://schemas.openxmlformats.org/spreadsheetml/2006/main" count="123" uniqueCount="50">
  <si>
    <t>v</t>
  </si>
  <si>
    <t>n</t>
  </si>
  <si>
    <t>p</t>
  </si>
  <si>
    <t>m</t>
  </si>
  <si>
    <t>u</t>
  </si>
  <si>
    <t>Equation</t>
  </si>
  <si>
    <t>y = a + b*x</t>
  </si>
  <si>
    <t>Weight</t>
  </si>
  <si>
    <t>No Weighting</t>
  </si>
  <si>
    <t>Residual Sum of Squares</t>
  </si>
  <si>
    <t>190,97895</t>
  </si>
  <si>
    <t>68,80702</t>
  </si>
  <si>
    <t>59,98596</t>
  </si>
  <si>
    <t>51,62807</t>
  </si>
  <si>
    <t>28,81053</t>
  </si>
  <si>
    <t>Pearson's r</t>
  </si>
  <si>
    <t>0,99996</t>
  </si>
  <si>
    <t>0,99999</t>
  </si>
  <si>
    <t>Adj. R-Square</t>
  </si>
  <si>
    <t>0,99991</t>
  </si>
  <si>
    <t>Value</t>
  </si>
  <si>
    <t>Standard Error</t>
  </si>
  <si>
    <t>Intercept</t>
  </si>
  <si>
    <t>--</t>
  </si>
  <si>
    <t>Slope</t>
  </si>
  <si>
    <t>92,91579</t>
  </si>
  <si>
    <t>0,28942</t>
  </si>
  <si>
    <t>154,75439</t>
  </si>
  <si>
    <t>0,17372</t>
  </si>
  <si>
    <t>155,60702</t>
  </si>
  <si>
    <t>0,1622</t>
  </si>
  <si>
    <t>181,57544</t>
  </si>
  <si>
    <t>0,15048</t>
  </si>
  <si>
    <t>204,74737</t>
  </si>
  <si>
    <t>0,11241</t>
  </si>
  <si>
    <t>T</t>
  </si>
  <si>
    <t>v1(origin)</t>
  </si>
  <si>
    <t>u1</t>
  </si>
  <si>
    <t>k</t>
  </si>
  <si>
    <t>vср</t>
  </si>
  <si>
    <t>T, Н</t>
  </si>
  <si>
    <r>
      <t>u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</si>
  <si>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u</t>
    </r>
    <r>
      <rPr>
        <sz val="5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, 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</si>
  <si>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ν</t>
    </r>
    <r>
      <rPr>
        <vertAlign val="subscript"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, Гц</t>
    </r>
  </si>
  <si>
    <t>Масса подвеса m=0.6 кг:</t>
  </si>
  <si>
    <t>Масса подвеса m=1.03 кг:</t>
  </si>
  <si>
    <t>Масса подвеса m=1.5 кг:</t>
  </si>
  <si>
    <t>Масса подвеса m=2 кг:</t>
  </si>
  <si>
    <t>Масса подвеса m=2.5 кг:</t>
  </si>
  <si>
    <t>Визуальное наблюдение гармоник (масса подвеса m=1.03 кг):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</si>
</sst>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K22" sqref="K22"/>
    </sheetView>
  </sheetViews>
  <sheetFormatPr defaultRowHeight="14.5" x14ac:dyDescent="0.35"/>
  <cols>
    <col min="2" max="2" width="9.81640625" bestFit="1" customWidth="1"/>
  </cols>
  <sheetData>
    <row r="1" spans="1:6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6">
        <v>5</v>
      </c>
    </row>
    <row r="2" spans="1:6" ht="17" thickBot="1" x14ac:dyDescent="0.4">
      <c r="A2" s="7" t="s">
        <v>43</v>
      </c>
      <c r="B2" s="8">
        <v>152</v>
      </c>
      <c r="C2" s="9">
        <v>305</v>
      </c>
      <c r="D2" s="9">
        <v>459</v>
      </c>
      <c r="E2" s="9">
        <v>627</v>
      </c>
      <c r="F2" s="10">
        <v>781</v>
      </c>
    </row>
    <row r="3" spans="1:6" x14ac:dyDescent="0.35">
      <c r="A3" t="s">
        <v>2</v>
      </c>
      <c r="B3" s="1">
        <f>568.4*10^(-4)</f>
        <v>5.6840000000000002E-2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sqref="A1:J2"/>
    </sheetView>
  </sheetViews>
  <sheetFormatPr defaultRowHeight="14.5" x14ac:dyDescent="0.35"/>
  <sheetData>
    <row r="1" spans="1:10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6">
        <v>9</v>
      </c>
    </row>
    <row r="2" spans="1:10" ht="17" thickBot="1" x14ac:dyDescent="0.4">
      <c r="A2" s="7" t="s">
        <v>43</v>
      </c>
      <c r="B2" s="9">
        <v>90</v>
      </c>
      <c r="C2" s="9">
        <v>182</v>
      </c>
      <c r="D2" s="9">
        <v>273</v>
      </c>
      <c r="E2" s="9">
        <v>367</v>
      </c>
      <c r="F2" s="9">
        <v>459</v>
      </c>
      <c r="G2" s="9">
        <v>555</v>
      </c>
      <c r="H2" s="9">
        <v>649</v>
      </c>
      <c r="I2" s="9">
        <v>747</v>
      </c>
      <c r="J2" s="10">
        <v>844</v>
      </c>
    </row>
    <row r="3" spans="1:10" x14ac:dyDescent="0.35">
      <c r="A3" t="s">
        <v>3</v>
      </c>
      <c r="B3">
        <v>0.57550000000000001</v>
      </c>
    </row>
    <row r="4" spans="1:10" x14ac:dyDescent="0.35">
      <c r="A4" t="s">
        <v>2</v>
      </c>
      <c r="B4" s="1">
        <f>568.4*10^(-6)</f>
        <v>5.6839999999999994E-4</v>
      </c>
    </row>
    <row r="5" spans="1:10" x14ac:dyDescent="0.35">
      <c r="A5" t="s">
        <v>4</v>
      </c>
      <c r="B5">
        <f>B7*1</f>
        <v>92.915790000000001</v>
      </c>
    </row>
    <row r="6" spans="1:10" x14ac:dyDescent="0.35">
      <c r="A6" t="s">
        <v>35</v>
      </c>
      <c r="B6">
        <v>5.6399000000000008</v>
      </c>
    </row>
    <row r="7" spans="1:10" x14ac:dyDescent="0.35">
      <c r="A7" t="s">
        <v>36</v>
      </c>
      <c r="B7">
        <v>92.915790000000001</v>
      </c>
    </row>
    <row r="8" spans="1:10" x14ac:dyDescent="0.35">
      <c r="A8" t="s">
        <v>37</v>
      </c>
      <c r="B8">
        <f>B7/10</f>
        <v>9.2915790000000005</v>
      </c>
    </row>
    <row r="9" spans="1:10" x14ac:dyDescent="0.35">
      <c r="A9" t="s">
        <v>38</v>
      </c>
      <c r="B9">
        <f>B2/B1</f>
        <v>90</v>
      </c>
      <c r="C9">
        <f t="shared" ref="C9:J9" si="0">C2/C1</f>
        <v>91</v>
      </c>
      <c r="D9">
        <f t="shared" si="0"/>
        <v>91</v>
      </c>
      <c r="E9">
        <f t="shared" si="0"/>
        <v>91.75</v>
      </c>
      <c r="F9">
        <f t="shared" si="0"/>
        <v>91.8</v>
      </c>
      <c r="G9">
        <f t="shared" si="0"/>
        <v>92.5</v>
      </c>
      <c r="H9">
        <f t="shared" si="0"/>
        <v>92.714285714285708</v>
      </c>
      <c r="I9">
        <f t="shared" si="0"/>
        <v>93.375</v>
      </c>
      <c r="J9">
        <f t="shared" si="0"/>
        <v>93.777777777777771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J2"/>
    </sheetView>
  </sheetViews>
  <sheetFormatPr defaultRowHeight="14.5" x14ac:dyDescent="0.35"/>
  <sheetData>
    <row r="1" spans="1:11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6">
        <v>9</v>
      </c>
    </row>
    <row r="2" spans="1:11" ht="17" thickBot="1" x14ac:dyDescent="0.4">
      <c r="A2" s="7" t="s">
        <v>43</v>
      </c>
      <c r="B2" s="8">
        <v>153</v>
      </c>
      <c r="C2" s="9">
        <v>307</v>
      </c>
      <c r="D2" s="9">
        <v>461</v>
      </c>
      <c r="E2" s="9">
        <v>617</v>
      </c>
      <c r="F2" s="9">
        <v>770</v>
      </c>
      <c r="G2" s="9">
        <v>927</v>
      </c>
      <c r="H2" s="9">
        <v>1082</v>
      </c>
      <c r="I2" s="9">
        <v>1241</v>
      </c>
      <c r="J2" s="10">
        <v>1397</v>
      </c>
    </row>
    <row r="3" spans="1:11" x14ac:dyDescent="0.35">
      <c r="A3" t="s">
        <v>3</v>
      </c>
      <c r="B3">
        <v>1.3029999999999999</v>
      </c>
    </row>
    <row r="4" spans="1:11" x14ac:dyDescent="0.35">
      <c r="A4" t="s">
        <v>2</v>
      </c>
      <c r="B4" s="1">
        <f>568.4*10^(-6)</f>
        <v>5.6839999999999994E-4</v>
      </c>
    </row>
    <row r="5" spans="1:11" x14ac:dyDescent="0.35">
      <c r="A5" t="s">
        <v>4</v>
      </c>
      <c r="B5" s="2">
        <f>B7</f>
        <v>154.75439</v>
      </c>
    </row>
    <row r="6" spans="1:11" x14ac:dyDescent="0.35">
      <c r="A6" t="s">
        <v>35</v>
      </c>
      <c r="B6">
        <v>12.769400000000001</v>
      </c>
    </row>
    <row r="7" spans="1:11" x14ac:dyDescent="0.35">
      <c r="A7" t="s">
        <v>39</v>
      </c>
      <c r="B7">
        <v>154.75439</v>
      </c>
    </row>
    <row r="8" spans="1:11" x14ac:dyDescent="0.35">
      <c r="A8" t="s">
        <v>38</v>
      </c>
      <c r="B8">
        <f>B2/B1</f>
        <v>153</v>
      </c>
      <c r="C8">
        <f t="shared" ref="C8:J8" si="0">C2/C1</f>
        <v>153.5</v>
      </c>
      <c r="D8">
        <f t="shared" si="0"/>
        <v>153.66666666666666</v>
      </c>
      <c r="E8">
        <f t="shared" si="0"/>
        <v>154.25</v>
      </c>
      <c r="F8">
        <f t="shared" si="0"/>
        <v>154</v>
      </c>
      <c r="G8">
        <f t="shared" si="0"/>
        <v>154.5</v>
      </c>
      <c r="H8">
        <f t="shared" si="0"/>
        <v>154.57142857142858</v>
      </c>
      <c r="I8">
        <f t="shared" si="0"/>
        <v>155.125</v>
      </c>
      <c r="J8">
        <f t="shared" si="0"/>
        <v>155.22222222222223</v>
      </c>
    </row>
    <row r="9" spans="1:11" x14ac:dyDescent="0.35">
      <c r="B9">
        <f>(B8-$B$7)^2</f>
        <v>3.0778842721000026</v>
      </c>
      <c r="C9">
        <f t="shared" ref="C9:J9" si="1">(C8-$B$7)^2</f>
        <v>1.573494272100002</v>
      </c>
      <c r="D9">
        <f t="shared" si="1"/>
        <v>1.1831420498778</v>
      </c>
      <c r="E9">
        <f t="shared" si="1"/>
        <v>0.25440927210000081</v>
      </c>
      <c r="F9">
        <f t="shared" si="1"/>
        <v>0.56910427210000114</v>
      </c>
      <c r="G9">
        <f t="shared" si="1"/>
        <v>6.47142721000004E-2</v>
      </c>
      <c r="H9">
        <f t="shared" si="1"/>
        <v>3.347488434489379E-2</v>
      </c>
      <c r="I9">
        <f t="shared" si="1"/>
        <v>0.13735177209999941</v>
      </c>
      <c r="J9">
        <f t="shared" si="1"/>
        <v>0.2188669881493879</v>
      </c>
      <c r="K9">
        <f>SUM(B9:J9)</f>
        <v>7.1124420549720897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J2"/>
    </sheetView>
  </sheetViews>
  <sheetFormatPr defaultRowHeight="14.5" x14ac:dyDescent="0.35"/>
  <sheetData>
    <row r="1" spans="1:11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6">
        <v>9</v>
      </c>
    </row>
    <row r="2" spans="1:11" ht="17" thickBot="1" x14ac:dyDescent="0.4">
      <c r="A2" s="7" t="s">
        <v>43</v>
      </c>
      <c r="B2" s="8">
        <v>154</v>
      </c>
      <c r="C2" s="9">
        <v>309</v>
      </c>
      <c r="D2" s="9">
        <v>464</v>
      </c>
      <c r="E2" s="9">
        <v>620</v>
      </c>
      <c r="F2" s="9">
        <v>775</v>
      </c>
      <c r="G2" s="9">
        <v>932</v>
      </c>
      <c r="H2" s="9">
        <v>1088</v>
      </c>
      <c r="I2" s="9">
        <v>1247</v>
      </c>
      <c r="J2" s="10">
        <v>1405</v>
      </c>
    </row>
    <row r="3" spans="1:11" x14ac:dyDescent="0.35">
      <c r="A3" t="s">
        <v>3</v>
      </c>
      <c r="B3">
        <v>1.4924999999999999</v>
      </c>
    </row>
    <row r="4" spans="1:11" x14ac:dyDescent="0.35">
      <c r="A4" t="s">
        <v>2</v>
      </c>
      <c r="B4" s="1">
        <f>568.4*10^(-6)</f>
        <v>5.6839999999999994E-4</v>
      </c>
    </row>
    <row r="5" spans="1:11" x14ac:dyDescent="0.35">
      <c r="A5" t="s">
        <v>4</v>
      </c>
      <c r="B5">
        <f>B7</f>
        <v>155.60702000000001</v>
      </c>
    </row>
    <row r="6" spans="1:11" x14ac:dyDescent="0.35">
      <c r="A6" t="s">
        <v>35</v>
      </c>
      <c r="B6">
        <f>B3*9.8</f>
        <v>14.6265</v>
      </c>
    </row>
    <row r="7" spans="1:11" x14ac:dyDescent="0.35">
      <c r="A7" t="s">
        <v>39</v>
      </c>
      <c r="B7">
        <v>155.60702000000001</v>
      </c>
    </row>
    <row r="8" spans="1:11" x14ac:dyDescent="0.35">
      <c r="A8" t="s">
        <v>38</v>
      </c>
      <c r="B8">
        <f>B2/B1</f>
        <v>154</v>
      </c>
      <c r="C8">
        <f t="shared" ref="C8:J8" si="0">C2/C1</f>
        <v>154.5</v>
      </c>
      <c r="D8">
        <f t="shared" si="0"/>
        <v>154.66666666666666</v>
      </c>
      <c r="E8">
        <f t="shared" si="0"/>
        <v>155</v>
      </c>
      <c r="F8">
        <f t="shared" si="0"/>
        <v>155</v>
      </c>
      <c r="G8">
        <f t="shared" si="0"/>
        <v>155.33333333333334</v>
      </c>
      <c r="H8">
        <f t="shared" si="0"/>
        <v>155.42857142857142</v>
      </c>
      <c r="I8">
        <f t="shared" si="0"/>
        <v>155.875</v>
      </c>
      <c r="J8">
        <f t="shared" si="0"/>
        <v>156.11111111111111</v>
      </c>
    </row>
    <row r="9" spans="1:11" x14ac:dyDescent="0.35">
      <c r="B9">
        <f>(B8-$B$7)^2</f>
        <v>2.5825132804000184</v>
      </c>
      <c r="C9">
        <f t="shared" ref="C9:J9" si="1">(C8-$B$7)^2</f>
        <v>1.2254932804000125</v>
      </c>
      <c r="D9">
        <f t="shared" si="1"/>
        <v>0.88426439151113956</v>
      </c>
      <c r="E9">
        <f t="shared" si="1"/>
        <v>0.36847328040000688</v>
      </c>
      <c r="F9">
        <f t="shared" si="1"/>
        <v>0.36847328040000688</v>
      </c>
      <c r="G9">
        <f t="shared" si="1"/>
        <v>7.4904391511109031E-2</v>
      </c>
      <c r="H9">
        <f t="shared" si="1"/>
        <v>3.184389264490433E-2</v>
      </c>
      <c r="I9">
        <f t="shared" si="1"/>
        <v>7.1813280399996959E-2</v>
      </c>
      <c r="J9">
        <f t="shared" si="1"/>
        <v>0.25410784830123206</v>
      </c>
      <c r="K9">
        <f>SUM(B9:J9)</f>
        <v>5.8618869259684274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J2"/>
    </sheetView>
  </sheetViews>
  <sheetFormatPr defaultRowHeight="14.5" x14ac:dyDescent="0.35"/>
  <sheetData>
    <row r="1" spans="1:11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6">
        <v>9</v>
      </c>
    </row>
    <row r="2" spans="1:11" ht="17" thickBot="1" x14ac:dyDescent="0.4">
      <c r="A2" s="7" t="s">
        <v>43</v>
      </c>
      <c r="B2" s="8">
        <v>180</v>
      </c>
      <c r="C2" s="9">
        <v>361</v>
      </c>
      <c r="D2" s="9">
        <v>542</v>
      </c>
      <c r="E2" s="9">
        <v>724</v>
      </c>
      <c r="F2" s="9">
        <v>905</v>
      </c>
      <c r="G2" s="9">
        <v>1088</v>
      </c>
      <c r="H2" s="9">
        <v>1270</v>
      </c>
      <c r="I2" s="9">
        <v>1455</v>
      </c>
      <c r="J2" s="10">
        <v>1638</v>
      </c>
    </row>
    <row r="3" spans="1:11" x14ac:dyDescent="0.35">
      <c r="A3" t="s">
        <v>3</v>
      </c>
      <c r="B3">
        <v>1.9527000000000001</v>
      </c>
    </row>
    <row r="4" spans="1:11" x14ac:dyDescent="0.35">
      <c r="A4" t="s">
        <v>2</v>
      </c>
      <c r="B4" s="1">
        <f>568.4*10^(-6)</f>
        <v>5.6839999999999994E-4</v>
      </c>
    </row>
    <row r="5" spans="1:11" x14ac:dyDescent="0.35">
      <c r="A5" t="s">
        <v>4</v>
      </c>
      <c r="B5">
        <f>B7</f>
        <v>181.57543999999999</v>
      </c>
    </row>
    <row r="6" spans="1:11" x14ac:dyDescent="0.35">
      <c r="A6" t="s">
        <v>35</v>
      </c>
      <c r="B6">
        <f>B3*9.8</f>
        <v>19.136460000000003</v>
      </c>
    </row>
    <row r="7" spans="1:11" x14ac:dyDescent="0.35">
      <c r="A7" t="s">
        <v>39</v>
      </c>
      <c r="B7">
        <v>181.57543999999999</v>
      </c>
    </row>
    <row r="8" spans="1:11" x14ac:dyDescent="0.35">
      <c r="A8" t="s">
        <v>38</v>
      </c>
      <c r="B8">
        <f>B2/B1</f>
        <v>180</v>
      </c>
      <c r="C8">
        <f t="shared" ref="C8:J8" si="0">C2/C1</f>
        <v>180.5</v>
      </c>
      <c r="D8">
        <f t="shared" si="0"/>
        <v>180.66666666666666</v>
      </c>
      <c r="E8">
        <f t="shared" si="0"/>
        <v>181</v>
      </c>
      <c r="F8">
        <f t="shared" si="0"/>
        <v>181</v>
      </c>
      <c r="G8">
        <f t="shared" si="0"/>
        <v>181.33333333333334</v>
      </c>
      <c r="H8">
        <f t="shared" si="0"/>
        <v>181.42857142857142</v>
      </c>
      <c r="I8">
        <f t="shared" si="0"/>
        <v>181.875</v>
      </c>
      <c r="J8">
        <f t="shared" si="0"/>
        <v>182</v>
      </c>
    </row>
    <row r="9" spans="1:11" x14ac:dyDescent="0.35">
      <c r="B9">
        <f>(B8-$B$7)^2</f>
        <v>2.4820111935999565</v>
      </c>
      <c r="C9">
        <f t="shared" ref="C9:J9" si="1">(C8-$B$7)^2</f>
        <v>1.1565711935999703</v>
      </c>
      <c r="D9">
        <f t="shared" si="1"/>
        <v>0.82586897137776993</v>
      </c>
      <c r="E9">
        <f t="shared" si="1"/>
        <v>0.33113119359998411</v>
      </c>
      <c r="F9">
        <f t="shared" si="1"/>
        <v>0.33113119359998411</v>
      </c>
      <c r="G9">
        <f t="shared" si="1"/>
        <v>5.861563804443317E-2</v>
      </c>
      <c r="H9">
        <f t="shared" si="1"/>
        <v>2.1570377273468909E-2</v>
      </c>
      <c r="I9">
        <f t="shared" si="1"/>
        <v>8.9736193600008271E-2</v>
      </c>
      <c r="J9">
        <f t="shared" si="1"/>
        <v>0.18025119360001174</v>
      </c>
      <c r="K9">
        <f>SUM(B9:J9)</f>
        <v>5.476887148295587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J2"/>
    </sheetView>
  </sheetViews>
  <sheetFormatPr defaultRowHeight="14.5" x14ac:dyDescent="0.35"/>
  <sheetData>
    <row r="1" spans="1:11" ht="15" thickBot="1" x14ac:dyDescent="0.4">
      <c r="A1" s="3" t="s">
        <v>1</v>
      </c>
      <c r="B1" s="4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6">
        <v>9</v>
      </c>
    </row>
    <row r="2" spans="1:11" ht="17" thickBot="1" x14ac:dyDescent="0.4">
      <c r="A2" s="7" t="s">
        <v>43</v>
      </c>
      <c r="B2" s="8">
        <v>204</v>
      </c>
      <c r="C2" s="9">
        <v>408</v>
      </c>
      <c r="D2" s="9">
        <v>612</v>
      </c>
      <c r="E2" s="9">
        <v>817</v>
      </c>
      <c r="F2" s="9">
        <v>1022</v>
      </c>
      <c r="G2" s="9">
        <v>1227</v>
      </c>
      <c r="H2" s="9">
        <v>1433</v>
      </c>
      <c r="I2" s="9">
        <v>1639</v>
      </c>
      <c r="J2" s="10">
        <v>1846</v>
      </c>
    </row>
    <row r="3" spans="1:11" x14ac:dyDescent="0.35">
      <c r="A3" t="s">
        <v>3</v>
      </c>
      <c r="B3">
        <v>2.4514999999999998</v>
      </c>
    </row>
    <row r="4" spans="1:11" x14ac:dyDescent="0.35">
      <c r="A4" t="s">
        <v>2</v>
      </c>
      <c r="B4" s="1">
        <f>568.4*10^(-6)</f>
        <v>5.6839999999999994E-4</v>
      </c>
    </row>
    <row r="5" spans="1:11" x14ac:dyDescent="0.35">
      <c r="A5" t="s">
        <v>4</v>
      </c>
      <c r="B5">
        <f>B7</f>
        <v>204.74736999999999</v>
      </c>
    </row>
    <row r="6" spans="1:11" x14ac:dyDescent="0.35">
      <c r="A6" t="s">
        <v>35</v>
      </c>
      <c r="B6">
        <f>B3*9.8</f>
        <v>24.024699999999999</v>
      </c>
    </row>
    <row r="7" spans="1:11" x14ac:dyDescent="0.35">
      <c r="A7" t="s">
        <v>39</v>
      </c>
      <c r="B7">
        <v>204.74736999999999</v>
      </c>
    </row>
    <row r="8" spans="1:11" x14ac:dyDescent="0.35">
      <c r="A8" t="s">
        <v>38</v>
      </c>
      <c r="B8">
        <f>B2/B1</f>
        <v>204</v>
      </c>
      <c r="C8">
        <f t="shared" ref="C8:J8" si="0">C2/C1</f>
        <v>204</v>
      </c>
      <c r="D8">
        <f t="shared" si="0"/>
        <v>204</v>
      </c>
      <c r="E8">
        <f t="shared" si="0"/>
        <v>204.25</v>
      </c>
      <c r="F8">
        <f t="shared" si="0"/>
        <v>204.4</v>
      </c>
      <c r="G8">
        <f t="shared" si="0"/>
        <v>204.5</v>
      </c>
      <c r="H8">
        <f t="shared" si="0"/>
        <v>204.71428571428572</v>
      </c>
      <c r="I8">
        <f t="shared" si="0"/>
        <v>204.875</v>
      </c>
      <c r="J8">
        <f t="shared" si="0"/>
        <v>205.11111111111111</v>
      </c>
    </row>
    <row r="9" spans="1:11" x14ac:dyDescent="0.35">
      <c r="B9">
        <f>(B8-$B$7)^2</f>
        <v>0.55856191689998425</v>
      </c>
      <c r="C9">
        <f t="shared" ref="C9:J9" si="1">(C8-$B$7)^2</f>
        <v>0.55856191689998425</v>
      </c>
      <c r="D9">
        <f t="shared" si="1"/>
        <v>0.55856191689998425</v>
      </c>
      <c r="E9">
        <f t="shared" si="1"/>
        <v>0.24737691689998947</v>
      </c>
      <c r="F9">
        <f t="shared" si="1"/>
        <v>0.12066591689998871</v>
      </c>
      <c r="G9">
        <f t="shared" si="1"/>
        <v>6.1191916899994772E-2</v>
      </c>
      <c r="H9">
        <f t="shared" si="1"/>
        <v>1.0945699612232532E-3</v>
      </c>
      <c r="I9">
        <f t="shared" si="1"/>
        <v>1.6289416900002698E-2</v>
      </c>
      <c r="J9">
        <f t="shared" si="1"/>
        <v>0.13230759591235566</v>
      </c>
      <c r="K9">
        <f>SUM(B9:J9)</f>
        <v>2.2546120841735071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8" sqref="C8"/>
    </sheetView>
  </sheetViews>
  <sheetFormatPr defaultRowHeight="14.5" x14ac:dyDescent="0.35"/>
  <cols>
    <col min="1" max="1" width="19.81640625" customWidth="1"/>
  </cols>
  <sheetData>
    <row r="1" spans="1:6" x14ac:dyDescent="0.35">
      <c r="A1" t="s">
        <v>5</v>
      </c>
      <c r="B1" t="s">
        <v>6</v>
      </c>
    </row>
    <row r="2" spans="1:6" x14ac:dyDescent="0.35">
      <c r="A2" t="s">
        <v>7</v>
      </c>
      <c r="B2" t="s">
        <v>8</v>
      </c>
    </row>
    <row r="3" spans="1:6" x14ac:dyDescent="0.3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6" x14ac:dyDescent="0.35">
      <c r="A4" t="s">
        <v>15</v>
      </c>
      <c r="B4" t="s">
        <v>16</v>
      </c>
      <c r="C4" t="s">
        <v>17</v>
      </c>
      <c r="D4">
        <v>1</v>
      </c>
      <c r="E4">
        <v>1</v>
      </c>
      <c r="F4">
        <v>1</v>
      </c>
    </row>
    <row r="5" spans="1:6" x14ac:dyDescent="0.35">
      <c r="A5" t="s">
        <v>18</v>
      </c>
      <c r="B5" t="s">
        <v>19</v>
      </c>
      <c r="C5" t="s">
        <v>17</v>
      </c>
      <c r="D5" t="s">
        <v>17</v>
      </c>
      <c r="E5" t="s">
        <v>17</v>
      </c>
      <c r="F5">
        <v>1</v>
      </c>
    </row>
    <row r="6" spans="1:6" x14ac:dyDescent="0.35">
      <c r="C6" t="s">
        <v>20</v>
      </c>
      <c r="D6" t="s">
        <v>21</v>
      </c>
    </row>
    <row r="7" spans="1:6" x14ac:dyDescent="0.35">
      <c r="A7" t="s">
        <v>0</v>
      </c>
      <c r="B7" t="s">
        <v>22</v>
      </c>
      <c r="C7">
        <v>0</v>
      </c>
      <c r="D7" t="s">
        <v>23</v>
      </c>
    </row>
    <row r="8" spans="1:6" x14ac:dyDescent="0.35">
      <c r="A8" t="s">
        <v>0</v>
      </c>
      <c r="B8" t="s">
        <v>24</v>
      </c>
      <c r="C8" t="s">
        <v>25</v>
      </c>
      <c r="D8" t="s">
        <v>26</v>
      </c>
    </row>
    <row r="9" spans="1:6" x14ac:dyDescent="0.35">
      <c r="A9" t="s">
        <v>0</v>
      </c>
      <c r="B9" t="s">
        <v>22</v>
      </c>
      <c r="C9">
        <v>0</v>
      </c>
      <c r="D9" t="s">
        <v>23</v>
      </c>
    </row>
    <row r="10" spans="1:6" x14ac:dyDescent="0.35">
      <c r="A10" t="s">
        <v>0</v>
      </c>
      <c r="B10" t="s">
        <v>24</v>
      </c>
      <c r="C10" t="s">
        <v>27</v>
      </c>
      <c r="D10" t="s">
        <v>28</v>
      </c>
    </row>
    <row r="11" spans="1:6" x14ac:dyDescent="0.35">
      <c r="A11" t="s">
        <v>0</v>
      </c>
      <c r="B11" t="s">
        <v>22</v>
      </c>
      <c r="C11">
        <v>0</v>
      </c>
      <c r="D11" t="s">
        <v>23</v>
      </c>
    </row>
    <row r="12" spans="1:6" x14ac:dyDescent="0.35">
      <c r="A12" t="s">
        <v>0</v>
      </c>
      <c r="B12" t="s">
        <v>24</v>
      </c>
      <c r="C12" t="s">
        <v>29</v>
      </c>
      <c r="D12" t="s">
        <v>30</v>
      </c>
    </row>
    <row r="13" spans="1:6" x14ac:dyDescent="0.35">
      <c r="A13" t="s">
        <v>0</v>
      </c>
      <c r="B13" t="s">
        <v>22</v>
      </c>
      <c r="C13">
        <v>0</v>
      </c>
      <c r="D13" t="s">
        <v>23</v>
      </c>
    </row>
    <row r="14" spans="1:6" x14ac:dyDescent="0.35">
      <c r="A14" t="s">
        <v>0</v>
      </c>
      <c r="B14" t="s">
        <v>24</v>
      </c>
      <c r="C14" t="s">
        <v>31</v>
      </c>
      <c r="D14" t="s">
        <v>32</v>
      </c>
    </row>
    <row r="15" spans="1:6" x14ac:dyDescent="0.35">
      <c r="A15" t="s">
        <v>0</v>
      </c>
      <c r="B15" t="s">
        <v>22</v>
      </c>
      <c r="C15">
        <v>0</v>
      </c>
      <c r="D15" t="s">
        <v>23</v>
      </c>
    </row>
    <row r="16" spans="1:6" x14ac:dyDescent="0.35">
      <c r="A16" t="s">
        <v>0</v>
      </c>
      <c r="B16" t="s">
        <v>24</v>
      </c>
      <c r="C16" t="s">
        <v>33</v>
      </c>
      <c r="D16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5" x14ac:dyDescent="0.35"/>
  <sheetData>
    <row r="1" spans="1:3" ht="17" thickBot="1" x14ac:dyDescent="0.4">
      <c r="A1" s="3" t="s">
        <v>40</v>
      </c>
      <c r="B1" s="3" t="s">
        <v>41</v>
      </c>
      <c r="C1" s="3" t="s">
        <v>42</v>
      </c>
    </row>
    <row r="2" spans="1:3" x14ac:dyDescent="0.35">
      <c r="A2" s="11">
        <v>5.6398999999999999</v>
      </c>
      <c r="B2" s="12">
        <v>8630.4</v>
      </c>
      <c r="C2" s="13">
        <v>3.4</v>
      </c>
    </row>
    <row r="3" spans="1:3" x14ac:dyDescent="0.35">
      <c r="A3" s="14">
        <v>12.769400000000001</v>
      </c>
      <c r="B3" s="15">
        <v>23963</v>
      </c>
      <c r="C3" s="16">
        <v>4.5</v>
      </c>
    </row>
    <row r="4" spans="1:3" x14ac:dyDescent="0.35">
      <c r="A4" s="14">
        <v>14.6265</v>
      </c>
      <c r="B4" s="15">
        <v>24211.3</v>
      </c>
      <c r="C4" s="16">
        <v>4.5</v>
      </c>
    </row>
    <row r="5" spans="1:3" x14ac:dyDescent="0.35">
      <c r="A5" s="14">
        <v>19.136460000000003</v>
      </c>
      <c r="B5" s="15">
        <v>32878.6</v>
      </c>
      <c r="C5" s="16">
        <v>5.2</v>
      </c>
    </row>
    <row r="6" spans="1:3" ht="15" thickBot="1" x14ac:dyDescent="0.4">
      <c r="A6" s="17">
        <v>24.024699999999999</v>
      </c>
      <c r="B6" s="9">
        <v>41922.6</v>
      </c>
      <c r="C6" s="10">
        <v>5.8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topLeftCell="A16" workbookViewId="0">
      <selection activeCell="F29" sqref="F29"/>
    </sheetView>
  </sheetViews>
  <sheetFormatPr defaultRowHeight="14.5" x14ac:dyDescent="0.35"/>
  <cols>
    <col min="1" max="1" width="11.1796875" customWidth="1"/>
  </cols>
  <sheetData>
    <row r="1" spans="1:10" ht="15" thickBot="1" x14ac:dyDescent="0.4">
      <c r="A1" s="18" t="s">
        <v>44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5" thickBot="1" x14ac:dyDescent="0.4">
      <c r="A2" s="3" t="s">
        <v>1</v>
      </c>
      <c r="B2" s="4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6">
        <v>9</v>
      </c>
    </row>
    <row r="3" spans="1:10" ht="17" thickBot="1" x14ac:dyDescent="0.4">
      <c r="A3" s="7" t="s">
        <v>43</v>
      </c>
      <c r="B3" s="9">
        <v>90</v>
      </c>
      <c r="C3" s="9">
        <v>182</v>
      </c>
      <c r="D3" s="9">
        <v>273</v>
      </c>
      <c r="E3" s="9">
        <v>367</v>
      </c>
      <c r="F3" s="9">
        <v>459</v>
      </c>
      <c r="G3" s="9">
        <v>555</v>
      </c>
      <c r="H3" s="9">
        <v>649</v>
      </c>
      <c r="I3" s="9">
        <v>747</v>
      </c>
      <c r="J3" s="10">
        <v>844</v>
      </c>
    </row>
    <row r="5" spans="1:10" ht="15" thickBot="1" x14ac:dyDescent="0.4">
      <c r="A5" s="18" t="s">
        <v>45</v>
      </c>
      <c r="B5" s="18"/>
      <c r="C5" s="18"/>
      <c r="D5" s="18"/>
      <c r="E5" s="18"/>
      <c r="F5" s="18"/>
      <c r="G5" s="18"/>
      <c r="H5" s="18"/>
      <c r="I5" s="18"/>
      <c r="J5" s="18"/>
    </row>
    <row r="6" spans="1:10" ht="15" thickBot="1" x14ac:dyDescent="0.4">
      <c r="A6" s="3" t="s">
        <v>1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6">
        <v>9</v>
      </c>
    </row>
    <row r="7" spans="1:10" ht="17" thickBot="1" x14ac:dyDescent="0.4">
      <c r="A7" s="7" t="s">
        <v>43</v>
      </c>
      <c r="B7" s="8">
        <v>153</v>
      </c>
      <c r="C7" s="9">
        <v>307</v>
      </c>
      <c r="D7" s="9">
        <v>461</v>
      </c>
      <c r="E7" s="9">
        <v>617</v>
      </c>
      <c r="F7" s="9">
        <v>770</v>
      </c>
      <c r="G7" s="9">
        <v>927</v>
      </c>
      <c r="H7" s="9">
        <v>1082</v>
      </c>
      <c r="I7" s="9">
        <v>1241</v>
      </c>
      <c r="J7" s="10">
        <v>1397</v>
      </c>
    </row>
    <row r="8" spans="1:10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</row>
    <row r="9" spans="1:10" ht="15" thickBot="1" x14ac:dyDescent="0.4">
      <c r="A9" s="19" t="s">
        <v>46</v>
      </c>
      <c r="B9" s="19"/>
      <c r="C9" s="19"/>
      <c r="D9" s="19"/>
      <c r="E9" s="19"/>
      <c r="F9" s="19"/>
      <c r="G9" s="19"/>
      <c r="H9" s="19"/>
      <c r="I9" s="19"/>
      <c r="J9" s="19"/>
    </row>
    <row r="10" spans="1:10" ht="15" thickBot="1" x14ac:dyDescent="0.4">
      <c r="A10" s="3" t="s">
        <v>1</v>
      </c>
      <c r="B10" s="4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6">
        <v>9</v>
      </c>
    </row>
    <row r="11" spans="1:10" ht="17" thickBot="1" x14ac:dyDescent="0.4">
      <c r="A11" s="7" t="s">
        <v>43</v>
      </c>
      <c r="B11" s="8">
        <v>154</v>
      </c>
      <c r="C11" s="9">
        <v>309</v>
      </c>
      <c r="D11" s="9">
        <v>464</v>
      </c>
      <c r="E11" s="9">
        <v>620</v>
      </c>
      <c r="F11" s="9">
        <v>775</v>
      </c>
      <c r="G11" s="9">
        <v>932</v>
      </c>
      <c r="H11" s="9">
        <v>1088</v>
      </c>
      <c r="I11" s="9">
        <v>1247</v>
      </c>
      <c r="J11" s="10">
        <v>1405</v>
      </c>
    </row>
    <row r="13" spans="1:10" ht="15" thickBot="1" x14ac:dyDescent="0.4">
      <c r="A13" s="19" t="s">
        <v>47</v>
      </c>
      <c r="B13" s="19"/>
      <c r="C13" s="19"/>
      <c r="D13" s="19"/>
      <c r="E13" s="19"/>
      <c r="F13" s="19"/>
      <c r="G13" s="19"/>
      <c r="H13" s="19"/>
      <c r="I13" s="19"/>
      <c r="J13" s="19"/>
    </row>
    <row r="14" spans="1:10" ht="15" thickBot="1" x14ac:dyDescent="0.4">
      <c r="A14" s="3" t="s">
        <v>1</v>
      </c>
      <c r="B14" s="4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6">
        <v>9</v>
      </c>
    </row>
    <row r="15" spans="1:10" ht="17" thickBot="1" x14ac:dyDescent="0.4">
      <c r="A15" s="7" t="s">
        <v>43</v>
      </c>
      <c r="B15" s="8">
        <v>180</v>
      </c>
      <c r="C15" s="9">
        <v>361</v>
      </c>
      <c r="D15" s="9">
        <v>542</v>
      </c>
      <c r="E15" s="9">
        <v>724</v>
      </c>
      <c r="F15" s="9">
        <v>905</v>
      </c>
      <c r="G15" s="9">
        <v>1088</v>
      </c>
      <c r="H15" s="9">
        <v>1270</v>
      </c>
      <c r="I15" s="9">
        <v>1455</v>
      </c>
      <c r="J15" s="10">
        <v>1638</v>
      </c>
    </row>
    <row r="17" spans="1:10" ht="15" thickBot="1" x14ac:dyDescent="0.4">
      <c r="A17" s="19" t="s">
        <v>48</v>
      </c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5" thickBot="1" x14ac:dyDescent="0.4">
      <c r="A18" s="3" t="s">
        <v>1</v>
      </c>
      <c r="B18" s="4">
        <v>1</v>
      </c>
      <c r="C18" s="5">
        <v>2</v>
      </c>
      <c r="D18" s="5">
        <v>3</v>
      </c>
      <c r="E18" s="5">
        <v>4</v>
      </c>
      <c r="F18" s="5">
        <v>5</v>
      </c>
      <c r="G18" s="5">
        <v>6</v>
      </c>
      <c r="H18" s="5">
        <v>7</v>
      </c>
      <c r="I18" s="5">
        <v>8</v>
      </c>
      <c r="J18" s="6">
        <v>9</v>
      </c>
    </row>
    <row r="19" spans="1:10" ht="17" thickBot="1" x14ac:dyDescent="0.4">
      <c r="A19" s="7" t="s">
        <v>43</v>
      </c>
      <c r="B19" s="8">
        <v>204</v>
      </c>
      <c r="C19" s="9">
        <v>408</v>
      </c>
      <c r="D19" s="9">
        <v>612</v>
      </c>
      <c r="E19" s="9">
        <v>817</v>
      </c>
      <c r="F19" s="9">
        <v>1022</v>
      </c>
      <c r="G19" s="9">
        <v>1227</v>
      </c>
      <c r="H19" s="9">
        <v>1433</v>
      </c>
      <c r="I19" s="9">
        <v>1639</v>
      </c>
      <c r="J19" s="10">
        <v>1846</v>
      </c>
    </row>
    <row r="21" spans="1:10" ht="15" thickBot="1" x14ac:dyDescent="0.4">
      <c r="A21" s="18" t="s">
        <v>49</v>
      </c>
      <c r="B21" s="18"/>
      <c r="C21" s="18"/>
      <c r="D21" s="18"/>
      <c r="E21" s="18"/>
      <c r="F21" s="18"/>
    </row>
    <row r="22" spans="1:10" ht="15" thickBot="1" x14ac:dyDescent="0.4">
      <c r="A22" s="3" t="s">
        <v>1</v>
      </c>
      <c r="B22" s="4">
        <v>1</v>
      </c>
      <c r="C22" s="5">
        <v>2</v>
      </c>
      <c r="D22" s="5">
        <v>3</v>
      </c>
      <c r="E22" s="5">
        <v>4</v>
      </c>
      <c r="F22" s="6">
        <v>5</v>
      </c>
    </row>
    <row r="23" spans="1:10" ht="17" thickBot="1" x14ac:dyDescent="0.4">
      <c r="A23" s="7" t="s">
        <v>43</v>
      </c>
      <c r="B23" s="8">
        <v>152</v>
      </c>
      <c r="C23" s="9">
        <v>305</v>
      </c>
      <c r="D23" s="9">
        <v>459</v>
      </c>
      <c r="E23" s="9">
        <v>627</v>
      </c>
      <c r="F23" s="10">
        <v>781</v>
      </c>
    </row>
    <row r="24" spans="1:10" ht="15" thickBot="1" x14ac:dyDescent="0.4"/>
    <row r="25" spans="1:10" ht="17" thickBot="1" x14ac:dyDescent="0.4">
      <c r="A25" s="3" t="s">
        <v>40</v>
      </c>
      <c r="B25" s="3" t="s">
        <v>41</v>
      </c>
      <c r="C25" s="3" t="s">
        <v>42</v>
      </c>
    </row>
    <row r="26" spans="1:10" x14ac:dyDescent="0.35">
      <c r="A26" s="11">
        <v>5.6398999999999999</v>
      </c>
      <c r="B26" s="12">
        <v>8630.4</v>
      </c>
      <c r="C26" s="13">
        <v>3.4</v>
      </c>
    </row>
    <row r="27" spans="1:10" x14ac:dyDescent="0.35">
      <c r="A27" s="14">
        <v>12.769400000000001</v>
      </c>
      <c r="B27" s="15">
        <v>23963</v>
      </c>
      <c r="C27" s="16">
        <v>4.5</v>
      </c>
    </row>
    <row r="28" spans="1:10" x14ac:dyDescent="0.35">
      <c r="A28" s="14">
        <v>14.6265</v>
      </c>
      <c r="B28" s="15">
        <v>24211.3</v>
      </c>
      <c r="C28" s="16">
        <v>4.5</v>
      </c>
    </row>
    <row r="29" spans="1:10" x14ac:dyDescent="0.35">
      <c r="A29" s="14">
        <v>19.136460000000003</v>
      </c>
      <c r="B29" s="15">
        <v>32878.6</v>
      </c>
      <c r="C29" s="16">
        <v>5.2</v>
      </c>
    </row>
    <row r="30" spans="1:10" ht="15" thickBot="1" x14ac:dyDescent="0.4">
      <c r="A30" s="17">
        <v>24.024699999999999</v>
      </c>
      <c r="B30" s="9">
        <v>41922.6</v>
      </c>
      <c r="C30" s="10">
        <v>5.8</v>
      </c>
    </row>
  </sheetData>
  <mergeCells count="7">
    <mergeCell ref="A17:J17"/>
    <mergeCell ref="A21:F21"/>
    <mergeCell ref="A1:J1"/>
    <mergeCell ref="A5:J5"/>
    <mergeCell ref="A8:J8"/>
    <mergeCell ref="A9:J9"/>
    <mergeCell ref="A13:J13"/>
  </mergeCells>
  <pageMargins left="0.7" right="0.7" top="0.75" bottom="0.75" header="0.3" footer="0.3"/>
  <pageSetup paperSize="1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Визуально</vt:lpstr>
      <vt:lpstr>m=0.5755</vt:lpstr>
      <vt:lpstr>m=1.0303</vt:lpstr>
      <vt:lpstr>m=1.4925</vt:lpstr>
      <vt:lpstr>m=1.9527</vt:lpstr>
      <vt:lpstr>m=2.4515</vt:lpstr>
      <vt:lpstr>Данные Origin</vt:lpstr>
      <vt:lpstr>T(u^2)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Демьянов Георгий</dc:creator>
  <cp:lastModifiedBy>Демьянов Георгий</cp:lastModifiedBy>
  <cp:lastPrinted>2016-10-20T22:48:00Z</cp:lastPrinted>
  <dcterms:created xsi:type="dcterms:W3CDTF">2016-10-20T13:27:21Z</dcterms:created>
  <dcterms:modified xsi:type="dcterms:W3CDTF">2016-10-20T22:49:10Z</dcterms:modified>
</cp:coreProperties>
</file>