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osha.LENOVO-PC\Desktop\github_projects\Physics_Labs\Лаба 2.2.1\"/>
    </mc:Choice>
  </mc:AlternateContent>
  <bookViews>
    <workbookView xWindow="0" yWindow="0" windowWidth="28800" windowHeight="11840" activeTab="1"/>
  </bookViews>
  <sheets>
    <sheet name="Лист1" sheetId="1" r:id="rId1"/>
    <sheet name="Печать" sheetId="3" r:id="rId2"/>
    <sheet name="Лист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2" i="1"/>
  <c r="S3" i="1"/>
  <c r="S4" i="1"/>
  <c r="S5" i="1"/>
  <c r="S2" i="1"/>
  <c r="M3" i="1"/>
  <c r="M4" i="1"/>
  <c r="M5" i="1"/>
  <c r="M2" i="1"/>
  <c r="L26" i="3"/>
  <c r="I26" i="3"/>
  <c r="F26" i="3"/>
  <c r="C26" i="3"/>
  <c r="L25" i="3"/>
  <c r="I25" i="3"/>
  <c r="F25" i="3"/>
  <c r="C25" i="3"/>
  <c r="L24" i="3"/>
  <c r="I24" i="3"/>
  <c r="F24" i="3"/>
  <c r="C24" i="3"/>
  <c r="L23" i="3"/>
  <c r="I23" i="3"/>
  <c r="F23" i="3"/>
  <c r="C23" i="3"/>
  <c r="L22" i="3"/>
  <c r="I22" i="3"/>
  <c r="F22" i="3"/>
  <c r="C22" i="3"/>
  <c r="L21" i="3"/>
  <c r="I21" i="3"/>
  <c r="F21" i="3"/>
  <c r="C21" i="3"/>
  <c r="L20" i="3"/>
  <c r="I20" i="3"/>
  <c r="F20" i="3"/>
  <c r="C20" i="3"/>
  <c r="L19" i="3"/>
  <c r="I19" i="3"/>
  <c r="F19" i="3"/>
  <c r="C19" i="3"/>
  <c r="L18" i="3"/>
  <c r="I18" i="3"/>
  <c r="F18" i="3"/>
  <c r="C18" i="3"/>
  <c r="L17" i="3"/>
  <c r="I17" i="3"/>
  <c r="F17" i="3"/>
  <c r="C17" i="3"/>
  <c r="L16" i="3"/>
  <c r="I16" i="3"/>
  <c r="F16" i="3"/>
  <c r="C16" i="3"/>
  <c r="L15" i="3"/>
  <c r="I15" i="3"/>
  <c r="F15" i="3"/>
  <c r="C15" i="3"/>
  <c r="L14" i="3"/>
  <c r="I14" i="3"/>
  <c r="F14" i="3"/>
  <c r="C14" i="3"/>
  <c r="L13" i="3"/>
  <c r="I13" i="3"/>
  <c r="F13" i="3"/>
  <c r="C13" i="3"/>
  <c r="L12" i="3"/>
  <c r="I12" i="3"/>
  <c r="F12" i="3"/>
  <c r="C12" i="3"/>
  <c r="L11" i="3"/>
  <c r="I11" i="3"/>
  <c r="F11" i="3"/>
  <c r="C11" i="3"/>
  <c r="L10" i="3"/>
  <c r="I10" i="3"/>
  <c r="F10" i="3"/>
  <c r="C10" i="3"/>
  <c r="L9" i="3"/>
  <c r="I9" i="3"/>
  <c r="F9" i="3"/>
  <c r="C9" i="3"/>
  <c r="L8" i="3"/>
  <c r="I8" i="3"/>
  <c r="F8" i="3"/>
  <c r="C8" i="3"/>
  <c r="L7" i="3"/>
  <c r="I7" i="3"/>
  <c r="F7" i="3"/>
  <c r="C7" i="3"/>
  <c r="L6" i="3"/>
  <c r="I6" i="3"/>
  <c r="F6" i="3"/>
  <c r="C6" i="3"/>
  <c r="L5" i="3"/>
  <c r="I5" i="3"/>
  <c r="F5" i="3"/>
  <c r="C5" i="3"/>
  <c r="L4" i="3"/>
  <c r="I4" i="3"/>
  <c r="F4" i="3"/>
  <c r="C4" i="3"/>
  <c r="L3" i="3"/>
  <c r="I3" i="3"/>
  <c r="F3" i="3"/>
  <c r="C3" i="3"/>
  <c r="B5" i="2"/>
  <c r="B4" i="2"/>
  <c r="B3" i="2"/>
  <c r="B2" i="2"/>
  <c r="A5" i="2"/>
  <c r="A4" i="2"/>
  <c r="A3" i="2"/>
  <c r="A2" i="2"/>
  <c r="D3" i="2" l="1"/>
  <c r="D4" i="2"/>
  <c r="D5" i="2"/>
  <c r="D2" i="2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L3" i="1"/>
  <c r="I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3" i="1"/>
</calcChain>
</file>

<file path=xl/sharedStrings.xml><?xml version="1.0" encoding="utf-8"?>
<sst xmlns="http://schemas.openxmlformats.org/spreadsheetml/2006/main" count="44" uniqueCount="18">
  <si>
    <t>38 торр</t>
  </si>
  <si>
    <t>t</t>
  </si>
  <si>
    <t>79.8 торр</t>
  </si>
  <si>
    <t>155.8 торр</t>
  </si>
  <si>
    <t>231.8 торр</t>
  </si>
  <si>
    <r>
      <t>U(t)/U</t>
    </r>
    <r>
      <rPr>
        <vertAlign val="subscript"/>
        <sz val="11"/>
        <color theme="1"/>
        <rFont val="Calibri"/>
        <family val="2"/>
        <charset val="204"/>
        <scheme val="minor"/>
      </rPr>
      <t>0</t>
    </r>
  </si>
  <si>
    <r>
      <t>ln(U/U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)</t>
    </r>
  </si>
  <si>
    <t>D</t>
  </si>
  <si>
    <t>P, Па</t>
  </si>
  <si>
    <t>k</t>
  </si>
  <si>
    <t>1/P *10^(-3)</t>
  </si>
  <si>
    <t>v</t>
  </si>
  <si>
    <t>sig v</t>
  </si>
  <si>
    <t>L/S</t>
  </si>
  <si>
    <t>sig L/S</t>
  </si>
  <si>
    <t>a</t>
  </si>
  <si>
    <t>sig a</t>
  </si>
  <si>
    <t>sig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</si>
</sst>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00"/>
  </numFmts>
  <fonts count="2" x14ac:knownFonts="1">
    <font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2" fontId="0" fillId="0" borderId="0" xfId="0" applyNumberFormat="1"/>
    <xf numFmtId="168" fontId="0" fillId="0" borderId="0" xfId="0" applyNumberFormat="1"/>
    <xf numFmtId="2" fontId="0" fillId="0" borderId="1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="90" zoomScaleNormal="90" workbookViewId="0">
      <selection activeCell="R9" sqref="R9"/>
    </sheetView>
  </sheetViews>
  <sheetFormatPr defaultRowHeight="14.5" x14ac:dyDescent="0.35"/>
  <cols>
    <col min="2" max="2" width="9" customWidth="1"/>
  </cols>
  <sheetData>
    <row r="1" spans="1:20" x14ac:dyDescent="0.35">
      <c r="A1" s="2" t="s">
        <v>0</v>
      </c>
      <c r="B1" s="2"/>
      <c r="C1" s="2"/>
      <c r="D1" s="2" t="s">
        <v>2</v>
      </c>
      <c r="E1" s="2"/>
      <c r="F1" s="2"/>
      <c r="G1" s="2" t="s">
        <v>3</v>
      </c>
      <c r="H1" s="2"/>
      <c r="I1" s="2"/>
      <c r="J1" s="2" t="s">
        <v>4</v>
      </c>
      <c r="K1" s="2"/>
      <c r="L1" s="2"/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7</v>
      </c>
      <c r="T1" t="s">
        <v>17</v>
      </c>
    </row>
    <row r="2" spans="1:20" ht="16.5" x14ac:dyDescent="0.45">
      <c r="A2" t="s">
        <v>1</v>
      </c>
      <c r="B2" t="s">
        <v>5</v>
      </c>
      <c r="C2" t="s">
        <v>6</v>
      </c>
      <c r="D2" t="s">
        <v>1</v>
      </c>
      <c r="E2" t="s">
        <v>5</v>
      </c>
      <c r="F2" t="s">
        <v>6</v>
      </c>
      <c r="G2" t="s">
        <v>1</v>
      </c>
      <c r="H2" t="s">
        <v>5</v>
      </c>
      <c r="I2" t="s">
        <v>6</v>
      </c>
      <c r="J2" t="s">
        <v>1</v>
      </c>
      <c r="K2" t="s">
        <v>5</v>
      </c>
      <c r="L2" t="s">
        <v>6</v>
      </c>
      <c r="M2">
        <f>800</f>
        <v>800</v>
      </c>
      <c r="N2">
        <v>5</v>
      </c>
      <c r="O2">
        <v>11</v>
      </c>
      <c r="P2">
        <v>1</v>
      </c>
      <c r="Q2" s="4">
        <v>2.2599999999999999E-3</v>
      </c>
      <c r="R2" s="4">
        <v>4.6094999999999997E-6</v>
      </c>
      <c r="S2" s="3">
        <f>M2*O2*Q2/2</f>
        <v>9.9439999999999991</v>
      </c>
      <c r="T2" s="3">
        <f>0.5*SQRT((N2/M2)^2+(P2/O2)^2+(R2/Q2)^2)</f>
        <v>4.5573252257484272E-2</v>
      </c>
    </row>
    <row r="3" spans="1:20" x14ac:dyDescent="0.35">
      <c r="A3">
        <v>0</v>
      </c>
      <c r="B3">
        <v>1</v>
      </c>
      <c r="C3">
        <f>LN(B3)</f>
        <v>0</v>
      </c>
      <c r="D3">
        <v>0</v>
      </c>
      <c r="E3">
        <v>1</v>
      </c>
      <c r="F3">
        <f>LN(E3)</f>
        <v>0</v>
      </c>
      <c r="G3">
        <v>0</v>
      </c>
      <c r="H3">
        <v>1</v>
      </c>
      <c r="I3">
        <f>LN(H3)</f>
        <v>0</v>
      </c>
      <c r="J3">
        <v>0</v>
      </c>
      <c r="K3">
        <v>1</v>
      </c>
      <c r="L3">
        <f>LN(K3)</f>
        <v>0</v>
      </c>
      <c r="M3">
        <f>800</f>
        <v>800</v>
      </c>
      <c r="N3">
        <v>5</v>
      </c>
      <c r="O3">
        <v>11</v>
      </c>
      <c r="P3">
        <v>1</v>
      </c>
      <c r="Q3" s="4">
        <v>1.25E-3</v>
      </c>
      <c r="R3" s="4">
        <v>2.7004500000000001E-6</v>
      </c>
      <c r="S3" s="3">
        <f t="shared" ref="S3:S5" si="0">M3*O3*Q3/2</f>
        <v>5.5</v>
      </c>
      <c r="T3" s="3">
        <f t="shared" ref="T3:T5" si="1">0.5*SQRT((N3/M3)^2+(P3/O3)^2+(R3/Q3)^2)</f>
        <v>4.55746433481573E-2</v>
      </c>
    </row>
    <row r="4" spans="1:20" x14ac:dyDescent="0.35">
      <c r="A4">
        <v>20.74</v>
      </c>
      <c r="B4">
        <v>0.95294117647058818</v>
      </c>
      <c r="C4">
        <f t="shared" ref="C4:C26" si="2">LN(B4)</f>
        <v>-4.8202101817877749E-2</v>
      </c>
      <c r="D4">
        <v>35.700000000000003</v>
      </c>
      <c r="E4">
        <v>0.95294117647058818</v>
      </c>
      <c r="F4">
        <f t="shared" ref="F4:F26" si="3">LN(E4)</f>
        <v>-4.8202101817877749E-2</v>
      </c>
      <c r="G4">
        <v>84.09</v>
      </c>
      <c r="H4">
        <v>0.95686274509803926</v>
      </c>
      <c r="I4">
        <f t="shared" ref="I4:I26" si="4">LN(H4)</f>
        <v>-4.4095319865224233E-2</v>
      </c>
      <c r="J4">
        <v>67.22</v>
      </c>
      <c r="K4">
        <v>0.96470588235294119</v>
      </c>
      <c r="L4">
        <f t="shared" ref="L4:L26" si="5">LN(K4)</f>
        <v>-3.5932009226063329E-2</v>
      </c>
      <c r="M4">
        <f>800</f>
        <v>800</v>
      </c>
      <c r="N4">
        <v>5</v>
      </c>
      <c r="O4">
        <v>11</v>
      </c>
      <c r="P4">
        <v>1</v>
      </c>
      <c r="Q4" s="4">
        <v>6.6560000000000002E-4</v>
      </c>
      <c r="R4" s="4">
        <v>1.62225E-6</v>
      </c>
      <c r="S4" s="3">
        <f t="shared" si="0"/>
        <v>2.9286400000000001</v>
      </c>
      <c r="T4" s="3">
        <f t="shared" si="1"/>
        <v>4.5578135157072111E-2</v>
      </c>
    </row>
    <row r="5" spans="1:20" x14ac:dyDescent="0.35">
      <c r="A5">
        <v>41.48</v>
      </c>
      <c r="B5">
        <v>0.90980392156862744</v>
      </c>
      <c r="C5">
        <f t="shared" si="2"/>
        <v>-9.45261734921162E-2</v>
      </c>
      <c r="D5">
        <v>71.39</v>
      </c>
      <c r="E5">
        <v>0.90980392156862744</v>
      </c>
      <c r="F5">
        <f t="shared" si="3"/>
        <v>-9.45261734921162E-2</v>
      </c>
      <c r="G5">
        <v>128.16999999999999</v>
      </c>
      <c r="H5">
        <v>0.9137254901960784</v>
      </c>
      <c r="I5">
        <f t="shared" si="4"/>
        <v>-9.0225091592725612E-2</v>
      </c>
      <c r="J5">
        <v>134.43</v>
      </c>
      <c r="K5">
        <v>0.92941176470588238</v>
      </c>
      <c r="L5">
        <f t="shared" si="5"/>
        <v>-7.3203404023294935E-2</v>
      </c>
      <c r="M5">
        <f>800</f>
        <v>800</v>
      </c>
      <c r="N5">
        <v>5</v>
      </c>
      <c r="O5">
        <v>11</v>
      </c>
      <c r="P5">
        <v>1</v>
      </c>
      <c r="Q5" s="4">
        <v>4.6799999999999999E-4</v>
      </c>
      <c r="R5" s="4">
        <v>1.8507299999999999E-6</v>
      </c>
      <c r="S5" s="3">
        <f t="shared" si="0"/>
        <v>2.0592000000000001</v>
      </c>
      <c r="T5" s="3">
        <f t="shared" si="1"/>
        <v>4.5604725045108346E-2</v>
      </c>
    </row>
    <row r="6" spans="1:20" x14ac:dyDescent="0.35">
      <c r="A6">
        <v>62.22</v>
      </c>
      <c r="B6">
        <v>0.8666666666666667</v>
      </c>
      <c r="C6">
        <f t="shared" si="2"/>
        <v>-0.1431008436406733</v>
      </c>
      <c r="D6">
        <v>107.09</v>
      </c>
      <c r="E6">
        <v>0.86627450980392162</v>
      </c>
      <c r="F6">
        <f t="shared" si="3"/>
        <v>-0.1435534347323546</v>
      </c>
      <c r="G6">
        <v>192.26</v>
      </c>
      <c r="H6">
        <v>0.87450980392156863</v>
      </c>
      <c r="I6">
        <f t="shared" si="4"/>
        <v>-0.13409177369830738</v>
      </c>
      <c r="J6">
        <v>201.65</v>
      </c>
      <c r="K6">
        <v>0.89921568627450987</v>
      </c>
      <c r="L6">
        <f t="shared" si="5"/>
        <v>-0.10623235529456732</v>
      </c>
    </row>
    <row r="7" spans="1:20" x14ac:dyDescent="0.35">
      <c r="A7">
        <v>82.96</v>
      </c>
      <c r="B7">
        <v>0.82745098039215681</v>
      </c>
      <c r="C7">
        <f t="shared" si="2"/>
        <v>-0.18940541168235972</v>
      </c>
      <c r="D7">
        <v>142.78</v>
      </c>
      <c r="E7">
        <v>0.82745098039215681</v>
      </c>
      <c r="F7">
        <f t="shared" si="3"/>
        <v>-0.18940541168235972</v>
      </c>
      <c r="G7">
        <v>256.35000000000002</v>
      </c>
      <c r="H7">
        <v>0.83921568627450982</v>
      </c>
      <c r="I7">
        <f t="shared" si="4"/>
        <v>-0.17528753013657464</v>
      </c>
      <c r="J7">
        <v>268.87</v>
      </c>
      <c r="K7">
        <v>0.87058823529411766</v>
      </c>
      <c r="L7">
        <f t="shared" si="5"/>
        <v>-0.13858616328614667</v>
      </c>
    </row>
    <row r="8" spans="1:20" x14ac:dyDescent="0.35">
      <c r="A8">
        <v>103.7</v>
      </c>
      <c r="B8">
        <v>0.78941176470588237</v>
      </c>
      <c r="C8">
        <f t="shared" si="2"/>
        <v>-0.23646721251268032</v>
      </c>
      <c r="D8">
        <v>178.48</v>
      </c>
      <c r="E8">
        <v>0.792156862745098</v>
      </c>
      <c r="F8">
        <f t="shared" si="3"/>
        <v>-0.23299584775722143</v>
      </c>
      <c r="G8">
        <v>320.43</v>
      </c>
      <c r="H8">
        <v>0.80392156862745101</v>
      </c>
      <c r="I8">
        <f t="shared" si="4"/>
        <v>-0.21825356602001794</v>
      </c>
      <c r="J8">
        <v>336.09</v>
      </c>
      <c r="K8">
        <v>0.84313725490196079</v>
      </c>
      <c r="L8">
        <f t="shared" si="5"/>
        <v>-0.17062551703076334</v>
      </c>
    </row>
    <row r="9" spans="1:20" x14ac:dyDescent="0.35">
      <c r="A9">
        <v>124.43</v>
      </c>
      <c r="B9">
        <v>0.75529411764705878</v>
      </c>
      <c r="C9">
        <f t="shared" si="2"/>
        <v>-0.280648045794401</v>
      </c>
      <c r="D9">
        <v>214.17</v>
      </c>
      <c r="E9">
        <v>0.76078431372549016</v>
      </c>
      <c r="F9">
        <f t="shared" si="3"/>
        <v>-0.27340538609509807</v>
      </c>
      <c r="G9">
        <v>384.52</v>
      </c>
      <c r="H9">
        <v>0.7686274509803922</v>
      </c>
      <c r="I9">
        <f t="shared" si="4"/>
        <v>-0.26314888592790886</v>
      </c>
      <c r="J9">
        <v>403.3</v>
      </c>
      <c r="K9">
        <v>0.81843137254901954</v>
      </c>
      <c r="L9">
        <f t="shared" si="5"/>
        <v>-0.20036573107527117</v>
      </c>
    </row>
    <row r="10" spans="1:20" x14ac:dyDescent="0.35">
      <c r="A10">
        <v>145.16999999999999</v>
      </c>
      <c r="B10">
        <v>0.72156862745098038</v>
      </c>
      <c r="C10">
        <f t="shared" si="2"/>
        <v>-0.32632778754944053</v>
      </c>
      <c r="D10">
        <v>249.87</v>
      </c>
      <c r="E10">
        <v>0.72941176470588232</v>
      </c>
      <c r="F10">
        <f t="shared" si="3"/>
        <v>-0.31551687144522494</v>
      </c>
      <c r="G10">
        <v>448.61</v>
      </c>
      <c r="H10">
        <v>0.73725490196078436</v>
      </c>
      <c r="I10">
        <f t="shared" si="4"/>
        <v>-0.30482158232847689</v>
      </c>
      <c r="J10">
        <v>470.52</v>
      </c>
      <c r="K10">
        <v>0.792156862745098</v>
      </c>
      <c r="L10">
        <f t="shared" si="5"/>
        <v>-0.23299584775722143</v>
      </c>
    </row>
    <row r="11" spans="1:20" x14ac:dyDescent="0.35">
      <c r="A11">
        <v>165.91</v>
      </c>
      <c r="B11">
        <v>0.69019607843137254</v>
      </c>
      <c r="C11">
        <f t="shared" si="2"/>
        <v>-0.37077955012027436</v>
      </c>
      <c r="D11">
        <v>285.57</v>
      </c>
      <c r="E11">
        <v>0.69803921568627447</v>
      </c>
      <c r="F11">
        <f t="shared" si="3"/>
        <v>-0.35947999486634108</v>
      </c>
      <c r="G11">
        <v>512.70000000000005</v>
      </c>
      <c r="H11">
        <v>0.70588235294117652</v>
      </c>
      <c r="I11">
        <f t="shared" si="4"/>
        <v>-0.3483066942682157</v>
      </c>
      <c r="J11">
        <v>537.74</v>
      </c>
      <c r="K11">
        <v>0.7686274509803922</v>
      </c>
      <c r="L11">
        <f t="shared" si="5"/>
        <v>-0.26314888592790886</v>
      </c>
    </row>
    <row r="12" spans="1:20" x14ac:dyDescent="0.35">
      <c r="A12">
        <v>186.65</v>
      </c>
      <c r="B12">
        <v>0.6588235294117647</v>
      </c>
      <c r="C12">
        <f t="shared" si="2"/>
        <v>-0.41729956575516725</v>
      </c>
      <c r="D12">
        <v>321.26</v>
      </c>
      <c r="E12">
        <v>0.66666666666666663</v>
      </c>
      <c r="F12">
        <f t="shared" si="3"/>
        <v>-0.40546510810816444</v>
      </c>
      <c r="G12">
        <v>576.78</v>
      </c>
      <c r="H12">
        <v>0.67843137254901964</v>
      </c>
      <c r="I12">
        <f t="shared" si="4"/>
        <v>-0.38797195066064716</v>
      </c>
      <c r="J12">
        <v>604.96</v>
      </c>
      <c r="K12">
        <v>0.74901960784313726</v>
      </c>
      <c r="L12">
        <f t="shared" si="5"/>
        <v>-0.28899011711179629</v>
      </c>
    </row>
    <row r="13" spans="1:20" x14ac:dyDescent="0.35">
      <c r="A13">
        <v>207.39</v>
      </c>
      <c r="B13">
        <v>0.62745098039215685</v>
      </c>
      <c r="C13">
        <f t="shared" si="2"/>
        <v>-0.46608972992459924</v>
      </c>
      <c r="D13">
        <v>356.96</v>
      </c>
      <c r="E13">
        <v>0.63529411764705879</v>
      </c>
      <c r="F13">
        <f t="shared" si="3"/>
        <v>-0.45366720992604215</v>
      </c>
      <c r="G13">
        <v>640.87</v>
      </c>
      <c r="H13">
        <v>0.64745098039215687</v>
      </c>
      <c r="I13">
        <f t="shared" si="4"/>
        <v>-0.43471219423234381</v>
      </c>
      <c r="J13">
        <v>672.17</v>
      </c>
      <c r="K13">
        <v>0.72549019607843135</v>
      </c>
      <c r="L13">
        <f t="shared" si="5"/>
        <v>-0.32090772008010138</v>
      </c>
    </row>
    <row r="14" spans="1:20" x14ac:dyDescent="0.35">
      <c r="A14">
        <v>228.13</v>
      </c>
      <c r="B14">
        <v>0.6</v>
      </c>
      <c r="C14">
        <f t="shared" si="2"/>
        <v>-0.51082562376599072</v>
      </c>
      <c r="D14">
        <v>392.65</v>
      </c>
      <c r="E14">
        <v>0.60901960784313725</v>
      </c>
      <c r="F14">
        <f t="shared" si="3"/>
        <v>-0.4959048150037848</v>
      </c>
      <c r="G14">
        <v>704.96</v>
      </c>
      <c r="H14">
        <v>0.62352941176470589</v>
      </c>
      <c r="I14">
        <f t="shared" si="4"/>
        <v>-0.47235934293819459</v>
      </c>
      <c r="J14">
        <v>739.39</v>
      </c>
      <c r="K14">
        <v>0.70588235294117652</v>
      </c>
      <c r="L14">
        <f t="shared" si="5"/>
        <v>-0.3483066942682157</v>
      </c>
    </row>
    <row r="15" spans="1:20" x14ac:dyDescent="0.35">
      <c r="A15">
        <v>248.87</v>
      </c>
      <c r="B15">
        <v>0.56509803921568624</v>
      </c>
      <c r="C15">
        <f t="shared" si="2"/>
        <v>-0.57075604215294984</v>
      </c>
      <c r="D15">
        <v>428.35</v>
      </c>
      <c r="E15">
        <v>0.58431372549019611</v>
      </c>
      <c r="F15">
        <f t="shared" si="3"/>
        <v>-0.53731723921296692</v>
      </c>
      <c r="G15">
        <v>769.04</v>
      </c>
      <c r="H15">
        <v>0.59607843137254901</v>
      </c>
      <c r="I15">
        <f t="shared" si="4"/>
        <v>-0.51738302431214978</v>
      </c>
      <c r="J15">
        <v>806.61</v>
      </c>
      <c r="K15">
        <v>0.68235294117647061</v>
      </c>
      <c r="L15">
        <f t="shared" si="5"/>
        <v>-0.38220824594389707</v>
      </c>
    </row>
    <row r="16" spans="1:20" x14ac:dyDescent="0.35">
      <c r="A16">
        <v>269.61</v>
      </c>
      <c r="B16">
        <v>0.54117647058823526</v>
      </c>
      <c r="C16">
        <f t="shared" si="2"/>
        <v>-0.61400986000122149</v>
      </c>
      <c r="D16">
        <v>464.04</v>
      </c>
      <c r="E16">
        <v>0.5607843137254902</v>
      </c>
      <c r="F16">
        <f t="shared" si="3"/>
        <v>-0.57841891489851882</v>
      </c>
      <c r="G16">
        <v>833.13</v>
      </c>
      <c r="H16">
        <v>0.5725490196078431</v>
      </c>
      <c r="I16">
        <f t="shared" si="4"/>
        <v>-0.55765692345008977</v>
      </c>
      <c r="J16">
        <v>873.83</v>
      </c>
      <c r="K16">
        <v>0.6588235294117647</v>
      </c>
      <c r="L16">
        <f t="shared" si="5"/>
        <v>-0.41729956575516725</v>
      </c>
    </row>
    <row r="17" spans="1:12" x14ac:dyDescent="0.35">
      <c r="A17">
        <v>290.35000000000002</v>
      </c>
      <c r="B17">
        <v>0.51764705882352946</v>
      </c>
      <c r="C17">
        <f t="shared" si="2"/>
        <v>-0.65846162257205521</v>
      </c>
      <c r="D17">
        <v>499.74</v>
      </c>
      <c r="E17">
        <v>0.53450980392156866</v>
      </c>
      <c r="F17">
        <f t="shared" si="3"/>
        <v>-0.62640520645593911</v>
      </c>
      <c r="G17">
        <v>897.22</v>
      </c>
      <c r="H17">
        <v>0.54823529411764715</v>
      </c>
      <c r="I17">
        <f t="shared" si="4"/>
        <v>-0.60105071535871613</v>
      </c>
      <c r="J17">
        <v>941.04</v>
      </c>
      <c r="K17">
        <v>0.64313725490196083</v>
      </c>
      <c r="L17">
        <f t="shared" si="5"/>
        <v>-0.44139711733422765</v>
      </c>
    </row>
    <row r="18" spans="1:12" x14ac:dyDescent="0.35">
      <c r="A18">
        <v>311.08999999999997</v>
      </c>
      <c r="B18">
        <v>0.48980392156862745</v>
      </c>
      <c r="C18">
        <f t="shared" si="2"/>
        <v>-0.71375012802689419</v>
      </c>
      <c r="D18">
        <v>535.42999999999995</v>
      </c>
      <c r="E18">
        <v>0.50588235294117645</v>
      </c>
      <c r="F18">
        <f t="shared" si="3"/>
        <v>-0.68145114079675406</v>
      </c>
      <c r="G18">
        <v>961.3</v>
      </c>
      <c r="H18">
        <v>0.52549019607843139</v>
      </c>
      <c r="I18">
        <f t="shared" si="4"/>
        <v>-0.64342374520751477</v>
      </c>
      <c r="J18">
        <v>1008.26</v>
      </c>
      <c r="K18">
        <v>0.62352941176470589</v>
      </c>
      <c r="L18">
        <f t="shared" si="5"/>
        <v>-0.47235934293819459</v>
      </c>
    </row>
    <row r="19" spans="1:12" x14ac:dyDescent="0.35">
      <c r="A19">
        <v>331.83</v>
      </c>
      <c r="B19">
        <v>0.46745098039215688</v>
      </c>
      <c r="C19">
        <f t="shared" si="2"/>
        <v>-0.76046079052717674</v>
      </c>
      <c r="D19">
        <v>571.13</v>
      </c>
      <c r="E19">
        <v>0.48627450980392156</v>
      </c>
      <c r="F19">
        <f t="shared" si="3"/>
        <v>-0.72098197955338927</v>
      </c>
      <c r="G19">
        <v>1025.3900000000001</v>
      </c>
      <c r="H19">
        <v>0.50196078431372548</v>
      </c>
      <c r="I19">
        <f t="shared" si="4"/>
        <v>-0.689233281238809</v>
      </c>
      <c r="J19">
        <v>1075.48</v>
      </c>
      <c r="K19">
        <v>0.60392156862745094</v>
      </c>
      <c r="L19">
        <f t="shared" si="5"/>
        <v>-0.50431094274479704</v>
      </c>
    </row>
    <row r="20" spans="1:12" x14ac:dyDescent="0.35">
      <c r="A20">
        <v>352.57</v>
      </c>
      <c r="B20">
        <v>0.44705882352941179</v>
      </c>
      <c r="C20">
        <f t="shared" si="2"/>
        <v>-0.80506509676393068</v>
      </c>
      <c r="D20">
        <v>606.83000000000004</v>
      </c>
      <c r="E20">
        <v>0.46666666666666667</v>
      </c>
      <c r="F20">
        <f t="shared" si="3"/>
        <v>-0.76214005204689672</v>
      </c>
      <c r="G20">
        <v>1089.48</v>
      </c>
      <c r="H20">
        <v>0.4823529411764706</v>
      </c>
      <c r="I20">
        <f t="shared" si="4"/>
        <v>-0.72907918978600861</v>
      </c>
      <c r="J20">
        <v>1142.7</v>
      </c>
      <c r="K20">
        <v>0.58431372549019611</v>
      </c>
      <c r="L20">
        <f t="shared" si="5"/>
        <v>-0.53731723921296692</v>
      </c>
    </row>
    <row r="21" spans="1:12" x14ac:dyDescent="0.35">
      <c r="A21">
        <v>373.3</v>
      </c>
      <c r="B21">
        <v>0.42745098039215684</v>
      </c>
      <c r="C21">
        <f t="shared" si="2"/>
        <v>-0.84991566292928244</v>
      </c>
      <c r="D21">
        <v>642.52</v>
      </c>
      <c r="E21">
        <v>0.44705882352941179</v>
      </c>
      <c r="F21">
        <f t="shared" si="3"/>
        <v>-0.80506509676393068</v>
      </c>
      <c r="G21">
        <v>1153.57</v>
      </c>
      <c r="H21">
        <v>0.46274509803921571</v>
      </c>
      <c r="I21">
        <f t="shared" si="4"/>
        <v>-0.77057892069276135</v>
      </c>
      <c r="J21">
        <v>1209.9100000000001</v>
      </c>
      <c r="K21">
        <v>0.56862745098039214</v>
      </c>
      <c r="L21">
        <f t="shared" si="5"/>
        <v>-0.5645298027378518</v>
      </c>
    </row>
    <row r="22" spans="1:12" x14ac:dyDescent="0.35">
      <c r="A22">
        <v>394.04</v>
      </c>
      <c r="B22">
        <v>0.41176470588235292</v>
      </c>
      <c r="C22">
        <f t="shared" si="2"/>
        <v>-0.88730319500090282</v>
      </c>
      <c r="D22">
        <v>678.22</v>
      </c>
      <c r="E22">
        <v>0.42745098039215684</v>
      </c>
      <c r="F22">
        <f t="shared" si="3"/>
        <v>-0.84991566292928244</v>
      </c>
      <c r="G22">
        <v>1217.6500000000001</v>
      </c>
      <c r="H22">
        <v>0.44313725490196076</v>
      </c>
      <c r="I22">
        <f t="shared" si="4"/>
        <v>-0.81387572644608563</v>
      </c>
      <c r="J22">
        <v>1277.1300000000001</v>
      </c>
      <c r="K22">
        <v>0.55294117647058827</v>
      </c>
      <c r="L22">
        <f t="shared" si="5"/>
        <v>-0.59250365478025779</v>
      </c>
    </row>
    <row r="23" spans="1:12" x14ac:dyDescent="0.35">
      <c r="A23">
        <v>414.78</v>
      </c>
      <c r="B23">
        <v>0.39215686274509803</v>
      </c>
      <c r="C23">
        <f t="shared" si="2"/>
        <v>-0.93609335917033476</v>
      </c>
      <c r="D23">
        <v>713.91</v>
      </c>
      <c r="E23">
        <v>0.41176470588235292</v>
      </c>
      <c r="F23">
        <f t="shared" si="3"/>
        <v>-0.88730319500090282</v>
      </c>
      <c r="G23">
        <v>1281.74</v>
      </c>
      <c r="H23">
        <v>0.42745098039215684</v>
      </c>
      <c r="I23">
        <f t="shared" si="4"/>
        <v>-0.84991566292928244</v>
      </c>
      <c r="J23">
        <v>1344.35</v>
      </c>
      <c r="K23">
        <v>0.53725490196078429</v>
      </c>
      <c r="L23">
        <f t="shared" si="5"/>
        <v>-0.62128261933030127</v>
      </c>
    </row>
    <row r="24" spans="1:12" x14ac:dyDescent="0.35">
      <c r="A24">
        <v>435.52</v>
      </c>
      <c r="B24">
        <v>0.37647058823529411</v>
      </c>
      <c r="C24">
        <f t="shared" si="2"/>
        <v>-0.9769153536905899</v>
      </c>
      <c r="D24">
        <v>749.61</v>
      </c>
      <c r="E24">
        <v>0.396078431372549</v>
      </c>
      <c r="F24">
        <f t="shared" si="3"/>
        <v>-0.92614302831716677</v>
      </c>
      <c r="G24">
        <v>1345.83</v>
      </c>
      <c r="H24">
        <v>0.41176470588235292</v>
      </c>
      <c r="I24">
        <f t="shared" si="4"/>
        <v>-0.88730319500090282</v>
      </c>
      <c r="J24">
        <v>1411.57</v>
      </c>
      <c r="K24">
        <v>0.51764705882352946</v>
      </c>
      <c r="L24">
        <f t="shared" si="5"/>
        <v>-0.65846162257205521</v>
      </c>
    </row>
    <row r="25" spans="1:12" x14ac:dyDescent="0.35">
      <c r="A25">
        <v>456.26</v>
      </c>
      <c r="B25">
        <v>0.36078431372549019</v>
      </c>
      <c r="C25">
        <f t="shared" si="2"/>
        <v>-1.0194749681093858</v>
      </c>
      <c r="D25">
        <v>785.3</v>
      </c>
      <c r="E25">
        <v>0.37647058823529411</v>
      </c>
      <c r="F25">
        <f t="shared" si="3"/>
        <v>-0.9769153536905899</v>
      </c>
      <c r="G25">
        <v>1409.91</v>
      </c>
      <c r="H25">
        <v>0.396078431372549</v>
      </c>
      <c r="I25">
        <f t="shared" si="4"/>
        <v>-0.92614302831716677</v>
      </c>
      <c r="J25">
        <v>1478.78</v>
      </c>
      <c r="K25">
        <v>0.50588235294117645</v>
      </c>
      <c r="L25">
        <f t="shared" si="5"/>
        <v>-0.68145114079675406</v>
      </c>
    </row>
    <row r="26" spans="1:12" x14ac:dyDescent="0.35">
      <c r="A26">
        <v>477</v>
      </c>
      <c r="B26">
        <v>0.34509803921568627</v>
      </c>
      <c r="C26">
        <f t="shared" si="2"/>
        <v>-1.0639267306802196</v>
      </c>
      <c r="D26">
        <v>821</v>
      </c>
      <c r="E26">
        <v>0.36078431372549019</v>
      </c>
      <c r="F26">
        <f t="shared" si="3"/>
        <v>-1.0194749681093858</v>
      </c>
      <c r="G26">
        <v>1474</v>
      </c>
      <c r="H26">
        <v>0.38039215686274508</v>
      </c>
      <c r="I26">
        <f t="shared" si="4"/>
        <v>-0.96655256665504341</v>
      </c>
      <c r="J26">
        <v>1546</v>
      </c>
      <c r="K26">
        <v>0.49019607843137253</v>
      </c>
      <c r="L26">
        <f t="shared" si="5"/>
        <v>-0.71294980785612505</v>
      </c>
    </row>
  </sheetData>
  <mergeCells count="4">
    <mergeCell ref="D1:F1"/>
    <mergeCell ref="G1:I1"/>
    <mergeCell ref="J1:L1"/>
    <mergeCell ref="A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6"/>
  <sheetViews>
    <sheetView tabSelected="1" zoomScale="70" zoomScaleNormal="70" workbookViewId="0">
      <selection activeCell="J17" sqref="J17"/>
    </sheetView>
  </sheetViews>
  <sheetFormatPr defaultRowHeight="14.5" x14ac:dyDescent="0.35"/>
  <cols>
    <col min="3" max="3" width="9" bestFit="1" customWidth="1"/>
    <col min="4" max="4" width="10.36328125" bestFit="1" customWidth="1"/>
    <col min="5" max="5" width="8.90625" bestFit="1" customWidth="1"/>
    <col min="6" max="6" width="9" bestFit="1" customWidth="1"/>
    <col min="7" max="7" width="11.36328125" bestFit="1" customWidth="1"/>
    <col min="8" max="8" width="8.90625" bestFit="1" customWidth="1"/>
    <col min="9" max="9" width="9" bestFit="1" customWidth="1"/>
    <col min="10" max="10" width="11.36328125" bestFit="1" customWidth="1"/>
    <col min="11" max="11" width="8.90625" bestFit="1" customWidth="1"/>
    <col min="12" max="12" width="9" bestFit="1" customWidth="1"/>
  </cols>
  <sheetData>
    <row r="1" spans="1:12" ht="15" thickBot="1" x14ac:dyDescent="0.4">
      <c r="A1" s="11" t="s">
        <v>0</v>
      </c>
      <c r="B1" s="12"/>
      <c r="C1" s="13"/>
      <c r="D1" s="11" t="s">
        <v>2</v>
      </c>
      <c r="E1" s="12"/>
      <c r="F1" s="13"/>
      <c r="G1" s="11" t="s">
        <v>3</v>
      </c>
      <c r="H1" s="12"/>
      <c r="I1" s="13"/>
      <c r="J1" s="11" t="s">
        <v>4</v>
      </c>
      <c r="K1" s="12"/>
      <c r="L1" s="13"/>
    </row>
    <row r="2" spans="1:12" ht="17" thickBot="1" x14ac:dyDescent="0.4">
      <c r="A2" s="15" t="s">
        <v>1</v>
      </c>
      <c r="B2" s="15" t="s">
        <v>5</v>
      </c>
      <c r="C2" s="15" t="s">
        <v>6</v>
      </c>
      <c r="D2" s="15" t="s">
        <v>1</v>
      </c>
      <c r="E2" s="15" t="s">
        <v>5</v>
      </c>
      <c r="F2" s="15" t="s">
        <v>6</v>
      </c>
      <c r="G2" s="15" t="s">
        <v>1</v>
      </c>
      <c r="H2" s="15" t="s">
        <v>5</v>
      </c>
      <c r="I2" s="15" t="s">
        <v>6</v>
      </c>
      <c r="J2" s="15" t="s">
        <v>1</v>
      </c>
      <c r="K2" s="15" t="s">
        <v>5</v>
      </c>
      <c r="L2" s="15" t="s">
        <v>6</v>
      </c>
    </row>
    <row r="3" spans="1:12" x14ac:dyDescent="0.35">
      <c r="A3" s="14">
        <v>0</v>
      </c>
      <c r="B3" s="16">
        <v>1</v>
      </c>
      <c r="C3" s="16">
        <f>LN(B3)</f>
        <v>0</v>
      </c>
      <c r="D3" s="16">
        <v>0</v>
      </c>
      <c r="E3" s="16">
        <v>1</v>
      </c>
      <c r="F3" s="16">
        <f>LN(E3)</f>
        <v>0</v>
      </c>
      <c r="G3" s="16">
        <v>0</v>
      </c>
      <c r="H3" s="16">
        <v>1</v>
      </c>
      <c r="I3" s="16">
        <f>LN(H3)</f>
        <v>0</v>
      </c>
      <c r="J3" s="16">
        <v>0</v>
      </c>
      <c r="K3" s="16">
        <v>1</v>
      </c>
      <c r="L3" s="17">
        <f>LN(K3)</f>
        <v>0</v>
      </c>
    </row>
    <row r="4" spans="1:12" x14ac:dyDescent="0.35">
      <c r="A4" s="6">
        <v>20.74</v>
      </c>
      <c r="B4" s="5">
        <v>0.95294117647058818</v>
      </c>
      <c r="C4" s="5">
        <f t="shared" ref="C4:C26" si="0">LN(B4)</f>
        <v>-4.8202101817877749E-2</v>
      </c>
      <c r="D4" s="5">
        <v>35.700000000000003</v>
      </c>
      <c r="E4" s="5">
        <v>0.95294117647058818</v>
      </c>
      <c r="F4" s="5">
        <f t="shared" ref="F4:F26" si="1">LN(E4)</f>
        <v>-4.8202101817877749E-2</v>
      </c>
      <c r="G4" s="5">
        <v>84.09</v>
      </c>
      <c r="H4" s="5">
        <v>0.95686274509803926</v>
      </c>
      <c r="I4" s="5">
        <f t="shared" ref="I4:I26" si="2">LN(H4)</f>
        <v>-4.4095319865224233E-2</v>
      </c>
      <c r="J4" s="5">
        <v>67.22</v>
      </c>
      <c r="K4" s="5">
        <v>0.96470588235294119</v>
      </c>
      <c r="L4" s="7">
        <f t="shared" ref="L4:L26" si="3">LN(K4)</f>
        <v>-3.5932009226063329E-2</v>
      </c>
    </row>
    <row r="5" spans="1:12" x14ac:dyDescent="0.35">
      <c r="A5" s="6">
        <v>41.48</v>
      </c>
      <c r="B5" s="5">
        <v>0.90980392156862744</v>
      </c>
      <c r="C5" s="5">
        <f t="shared" si="0"/>
        <v>-9.45261734921162E-2</v>
      </c>
      <c r="D5" s="5">
        <v>71.39</v>
      </c>
      <c r="E5" s="5">
        <v>0.90980392156862744</v>
      </c>
      <c r="F5" s="5">
        <f t="shared" si="1"/>
        <v>-9.45261734921162E-2</v>
      </c>
      <c r="G5" s="5">
        <v>128.16999999999999</v>
      </c>
      <c r="H5" s="5">
        <v>0.9137254901960784</v>
      </c>
      <c r="I5" s="5">
        <f t="shared" si="2"/>
        <v>-9.0225091592725612E-2</v>
      </c>
      <c r="J5" s="5">
        <v>134.43</v>
      </c>
      <c r="K5" s="5">
        <v>0.92941176470588238</v>
      </c>
      <c r="L5" s="7">
        <f t="shared" si="3"/>
        <v>-7.3203404023294935E-2</v>
      </c>
    </row>
    <row r="6" spans="1:12" x14ac:dyDescent="0.35">
      <c r="A6" s="6">
        <v>62.22</v>
      </c>
      <c r="B6" s="5">
        <v>0.8666666666666667</v>
      </c>
      <c r="C6" s="5">
        <f t="shared" si="0"/>
        <v>-0.1431008436406733</v>
      </c>
      <c r="D6" s="5">
        <v>107.09</v>
      </c>
      <c r="E6" s="5">
        <v>0.86627450980392162</v>
      </c>
      <c r="F6" s="5">
        <f t="shared" si="1"/>
        <v>-0.1435534347323546</v>
      </c>
      <c r="G6" s="5">
        <v>192.26</v>
      </c>
      <c r="H6" s="5">
        <v>0.87450980392156863</v>
      </c>
      <c r="I6" s="5">
        <f t="shared" si="2"/>
        <v>-0.13409177369830738</v>
      </c>
      <c r="J6" s="5">
        <v>201.65</v>
      </c>
      <c r="K6" s="5">
        <v>0.89921568627450987</v>
      </c>
      <c r="L6" s="7">
        <f t="shared" si="3"/>
        <v>-0.10623235529456732</v>
      </c>
    </row>
    <row r="7" spans="1:12" x14ac:dyDescent="0.35">
      <c r="A7" s="6">
        <v>82.96</v>
      </c>
      <c r="B7" s="5">
        <v>0.82745098039215681</v>
      </c>
      <c r="C7" s="5">
        <f t="shared" si="0"/>
        <v>-0.18940541168235972</v>
      </c>
      <c r="D7" s="5">
        <v>142.78</v>
      </c>
      <c r="E7" s="5">
        <v>0.82745098039215681</v>
      </c>
      <c r="F7" s="5">
        <f t="shared" si="1"/>
        <v>-0.18940541168235972</v>
      </c>
      <c r="G7" s="5">
        <v>256.35000000000002</v>
      </c>
      <c r="H7" s="5">
        <v>0.83921568627450982</v>
      </c>
      <c r="I7" s="5">
        <f t="shared" si="2"/>
        <v>-0.17528753013657464</v>
      </c>
      <c r="J7" s="5">
        <v>268.87</v>
      </c>
      <c r="K7" s="5">
        <v>0.87058823529411766</v>
      </c>
      <c r="L7" s="7">
        <f t="shared" si="3"/>
        <v>-0.13858616328614667</v>
      </c>
    </row>
    <row r="8" spans="1:12" x14ac:dyDescent="0.35">
      <c r="A8" s="6">
        <v>103.7</v>
      </c>
      <c r="B8" s="5">
        <v>0.78941176470588237</v>
      </c>
      <c r="C8" s="5">
        <f t="shared" si="0"/>
        <v>-0.23646721251268032</v>
      </c>
      <c r="D8" s="5">
        <v>178.48</v>
      </c>
      <c r="E8" s="5">
        <v>0.792156862745098</v>
      </c>
      <c r="F8" s="5">
        <f t="shared" si="1"/>
        <v>-0.23299584775722143</v>
      </c>
      <c r="G8" s="5">
        <v>320.43</v>
      </c>
      <c r="H8" s="5">
        <v>0.80392156862745101</v>
      </c>
      <c r="I8" s="5">
        <f t="shared" si="2"/>
        <v>-0.21825356602001794</v>
      </c>
      <c r="J8" s="5">
        <v>336.09</v>
      </c>
      <c r="K8" s="5">
        <v>0.84313725490196079</v>
      </c>
      <c r="L8" s="7">
        <f t="shared" si="3"/>
        <v>-0.17062551703076334</v>
      </c>
    </row>
    <row r="9" spans="1:12" x14ac:dyDescent="0.35">
      <c r="A9" s="6">
        <v>124.43</v>
      </c>
      <c r="B9" s="5">
        <v>0.75529411764705878</v>
      </c>
      <c r="C9" s="5">
        <f t="shared" si="0"/>
        <v>-0.280648045794401</v>
      </c>
      <c r="D9" s="5">
        <v>214.17</v>
      </c>
      <c r="E9" s="5">
        <v>0.76078431372549016</v>
      </c>
      <c r="F9" s="5">
        <f t="shared" si="1"/>
        <v>-0.27340538609509807</v>
      </c>
      <c r="G9" s="5">
        <v>384.52</v>
      </c>
      <c r="H9" s="5">
        <v>0.7686274509803922</v>
      </c>
      <c r="I9" s="5">
        <f t="shared" si="2"/>
        <v>-0.26314888592790886</v>
      </c>
      <c r="J9" s="5">
        <v>403.3</v>
      </c>
      <c r="K9" s="5">
        <v>0.81843137254901954</v>
      </c>
      <c r="L9" s="7">
        <f t="shared" si="3"/>
        <v>-0.20036573107527117</v>
      </c>
    </row>
    <row r="10" spans="1:12" x14ac:dyDescent="0.35">
      <c r="A10" s="6">
        <v>145.16999999999999</v>
      </c>
      <c r="B10" s="5">
        <v>0.72156862745098038</v>
      </c>
      <c r="C10" s="5">
        <f t="shared" si="0"/>
        <v>-0.32632778754944053</v>
      </c>
      <c r="D10" s="5">
        <v>249.87</v>
      </c>
      <c r="E10" s="5">
        <v>0.72941176470588232</v>
      </c>
      <c r="F10" s="5">
        <f t="shared" si="1"/>
        <v>-0.31551687144522494</v>
      </c>
      <c r="G10" s="5">
        <v>448.61</v>
      </c>
      <c r="H10" s="5">
        <v>0.73725490196078436</v>
      </c>
      <c r="I10" s="5">
        <f t="shared" si="2"/>
        <v>-0.30482158232847689</v>
      </c>
      <c r="J10" s="5">
        <v>470.52</v>
      </c>
      <c r="K10" s="5">
        <v>0.792156862745098</v>
      </c>
      <c r="L10" s="7">
        <f t="shared" si="3"/>
        <v>-0.23299584775722143</v>
      </c>
    </row>
    <row r="11" spans="1:12" x14ac:dyDescent="0.35">
      <c r="A11" s="6">
        <v>165.91</v>
      </c>
      <c r="B11" s="5">
        <v>0.69019607843137254</v>
      </c>
      <c r="C11" s="5">
        <f t="shared" si="0"/>
        <v>-0.37077955012027436</v>
      </c>
      <c r="D11" s="5">
        <v>285.57</v>
      </c>
      <c r="E11" s="5">
        <v>0.69803921568627447</v>
      </c>
      <c r="F11" s="5">
        <f t="shared" si="1"/>
        <v>-0.35947999486634108</v>
      </c>
      <c r="G11" s="5">
        <v>512.70000000000005</v>
      </c>
      <c r="H11" s="5">
        <v>0.70588235294117652</v>
      </c>
      <c r="I11" s="5">
        <f t="shared" si="2"/>
        <v>-0.3483066942682157</v>
      </c>
      <c r="J11" s="5">
        <v>537.74</v>
      </c>
      <c r="K11" s="5">
        <v>0.7686274509803922</v>
      </c>
      <c r="L11" s="7">
        <f t="shared" si="3"/>
        <v>-0.26314888592790886</v>
      </c>
    </row>
    <row r="12" spans="1:12" x14ac:dyDescent="0.35">
      <c r="A12" s="6">
        <v>186.65</v>
      </c>
      <c r="B12" s="5">
        <v>0.6588235294117647</v>
      </c>
      <c r="C12" s="5">
        <f t="shared" si="0"/>
        <v>-0.41729956575516725</v>
      </c>
      <c r="D12" s="5">
        <v>321.26</v>
      </c>
      <c r="E12" s="5">
        <v>0.66666666666666663</v>
      </c>
      <c r="F12" s="5">
        <f t="shared" si="1"/>
        <v>-0.40546510810816444</v>
      </c>
      <c r="G12" s="5">
        <v>576.78</v>
      </c>
      <c r="H12" s="5">
        <v>0.67843137254901964</v>
      </c>
      <c r="I12" s="5">
        <f t="shared" si="2"/>
        <v>-0.38797195066064716</v>
      </c>
      <c r="J12" s="5">
        <v>604.96</v>
      </c>
      <c r="K12" s="5">
        <v>0.74901960784313726</v>
      </c>
      <c r="L12" s="7">
        <f t="shared" si="3"/>
        <v>-0.28899011711179629</v>
      </c>
    </row>
    <row r="13" spans="1:12" x14ac:dyDescent="0.35">
      <c r="A13" s="6">
        <v>207.39</v>
      </c>
      <c r="B13" s="5">
        <v>0.62745098039215685</v>
      </c>
      <c r="C13" s="5">
        <f t="shared" si="0"/>
        <v>-0.46608972992459924</v>
      </c>
      <c r="D13" s="5">
        <v>356.96</v>
      </c>
      <c r="E13" s="5">
        <v>0.63529411764705879</v>
      </c>
      <c r="F13" s="5">
        <f t="shared" si="1"/>
        <v>-0.45366720992604215</v>
      </c>
      <c r="G13" s="5">
        <v>640.87</v>
      </c>
      <c r="H13" s="5">
        <v>0.64745098039215687</v>
      </c>
      <c r="I13" s="5">
        <f t="shared" si="2"/>
        <v>-0.43471219423234381</v>
      </c>
      <c r="J13" s="5">
        <v>672.17</v>
      </c>
      <c r="K13" s="5">
        <v>0.72549019607843135</v>
      </c>
      <c r="L13" s="7">
        <f t="shared" si="3"/>
        <v>-0.32090772008010138</v>
      </c>
    </row>
    <row r="14" spans="1:12" x14ac:dyDescent="0.35">
      <c r="A14" s="6">
        <v>228.13</v>
      </c>
      <c r="B14" s="5">
        <v>0.6</v>
      </c>
      <c r="C14" s="5">
        <f t="shared" si="0"/>
        <v>-0.51082562376599072</v>
      </c>
      <c r="D14" s="5">
        <v>392.65</v>
      </c>
      <c r="E14" s="5">
        <v>0.60901960784313725</v>
      </c>
      <c r="F14" s="5">
        <f t="shared" si="1"/>
        <v>-0.4959048150037848</v>
      </c>
      <c r="G14" s="5">
        <v>704.96</v>
      </c>
      <c r="H14" s="5">
        <v>0.62352941176470589</v>
      </c>
      <c r="I14" s="5">
        <f t="shared" si="2"/>
        <v>-0.47235934293819459</v>
      </c>
      <c r="J14" s="5">
        <v>739.39</v>
      </c>
      <c r="K14" s="5">
        <v>0.70588235294117652</v>
      </c>
      <c r="L14" s="7">
        <f t="shared" si="3"/>
        <v>-0.3483066942682157</v>
      </c>
    </row>
    <row r="15" spans="1:12" x14ac:dyDescent="0.35">
      <c r="A15" s="6">
        <v>248.87</v>
      </c>
      <c r="B15" s="5">
        <v>0.56509803921568624</v>
      </c>
      <c r="C15" s="5">
        <f t="shared" si="0"/>
        <v>-0.57075604215294984</v>
      </c>
      <c r="D15" s="5">
        <v>428.35</v>
      </c>
      <c r="E15" s="5">
        <v>0.58431372549019611</v>
      </c>
      <c r="F15" s="5">
        <f t="shared" si="1"/>
        <v>-0.53731723921296692</v>
      </c>
      <c r="G15" s="5">
        <v>769.04</v>
      </c>
      <c r="H15" s="5">
        <v>0.59607843137254901</v>
      </c>
      <c r="I15" s="5">
        <f t="shared" si="2"/>
        <v>-0.51738302431214978</v>
      </c>
      <c r="J15" s="5">
        <v>806.61</v>
      </c>
      <c r="K15" s="5">
        <v>0.68235294117647061</v>
      </c>
      <c r="L15" s="7">
        <f t="shared" si="3"/>
        <v>-0.38220824594389707</v>
      </c>
    </row>
    <row r="16" spans="1:12" x14ac:dyDescent="0.35">
      <c r="A16" s="6">
        <v>269.61</v>
      </c>
      <c r="B16" s="5">
        <v>0.54117647058823526</v>
      </c>
      <c r="C16" s="5">
        <f t="shared" si="0"/>
        <v>-0.61400986000122149</v>
      </c>
      <c r="D16" s="5">
        <v>464.04</v>
      </c>
      <c r="E16" s="5">
        <v>0.5607843137254902</v>
      </c>
      <c r="F16" s="5">
        <f t="shared" si="1"/>
        <v>-0.57841891489851882</v>
      </c>
      <c r="G16" s="5">
        <v>833.13</v>
      </c>
      <c r="H16" s="5">
        <v>0.5725490196078431</v>
      </c>
      <c r="I16" s="5">
        <f t="shared" si="2"/>
        <v>-0.55765692345008977</v>
      </c>
      <c r="J16" s="5">
        <v>873.83</v>
      </c>
      <c r="K16" s="5">
        <v>0.6588235294117647</v>
      </c>
      <c r="L16" s="7">
        <f t="shared" si="3"/>
        <v>-0.41729956575516725</v>
      </c>
    </row>
    <row r="17" spans="1:12" x14ac:dyDescent="0.35">
      <c r="A17" s="6">
        <v>290.35000000000002</v>
      </c>
      <c r="B17" s="5">
        <v>0.51764705882352946</v>
      </c>
      <c r="C17" s="5">
        <f t="shared" si="0"/>
        <v>-0.65846162257205521</v>
      </c>
      <c r="D17" s="5">
        <v>499.74</v>
      </c>
      <c r="E17" s="5">
        <v>0.53450980392156866</v>
      </c>
      <c r="F17" s="5">
        <f t="shared" si="1"/>
        <v>-0.62640520645593911</v>
      </c>
      <c r="G17" s="5">
        <v>897.22</v>
      </c>
      <c r="H17" s="5">
        <v>0.54823529411764715</v>
      </c>
      <c r="I17" s="5">
        <f t="shared" si="2"/>
        <v>-0.60105071535871613</v>
      </c>
      <c r="J17" s="5">
        <v>941.04</v>
      </c>
      <c r="K17" s="5">
        <v>0.64313725490196083</v>
      </c>
      <c r="L17" s="7">
        <f t="shared" si="3"/>
        <v>-0.44139711733422765</v>
      </c>
    </row>
    <row r="18" spans="1:12" x14ac:dyDescent="0.35">
      <c r="A18" s="6">
        <v>311.08999999999997</v>
      </c>
      <c r="B18" s="5">
        <v>0.48980392156862745</v>
      </c>
      <c r="C18" s="5">
        <f t="shared" si="0"/>
        <v>-0.71375012802689419</v>
      </c>
      <c r="D18" s="5">
        <v>535.42999999999995</v>
      </c>
      <c r="E18" s="5">
        <v>0.50588235294117645</v>
      </c>
      <c r="F18" s="5">
        <f t="shared" si="1"/>
        <v>-0.68145114079675406</v>
      </c>
      <c r="G18" s="5">
        <v>961.3</v>
      </c>
      <c r="H18" s="5">
        <v>0.52549019607843139</v>
      </c>
      <c r="I18" s="5">
        <f t="shared" si="2"/>
        <v>-0.64342374520751477</v>
      </c>
      <c r="J18" s="5">
        <v>1008.26</v>
      </c>
      <c r="K18" s="5">
        <v>0.62352941176470589</v>
      </c>
      <c r="L18" s="7">
        <f t="shared" si="3"/>
        <v>-0.47235934293819459</v>
      </c>
    </row>
    <row r="19" spans="1:12" x14ac:dyDescent="0.35">
      <c r="A19" s="6">
        <v>331.83</v>
      </c>
      <c r="B19" s="5">
        <v>0.46745098039215688</v>
      </c>
      <c r="C19" s="5">
        <f t="shared" si="0"/>
        <v>-0.76046079052717674</v>
      </c>
      <c r="D19" s="5">
        <v>571.13</v>
      </c>
      <c r="E19" s="5">
        <v>0.48627450980392156</v>
      </c>
      <c r="F19" s="5">
        <f t="shared" si="1"/>
        <v>-0.72098197955338927</v>
      </c>
      <c r="G19" s="5">
        <v>1025.3900000000001</v>
      </c>
      <c r="H19" s="5">
        <v>0.50196078431372548</v>
      </c>
      <c r="I19" s="5">
        <f t="shared" si="2"/>
        <v>-0.689233281238809</v>
      </c>
      <c r="J19" s="5">
        <v>1075.48</v>
      </c>
      <c r="K19" s="5">
        <v>0.60392156862745094</v>
      </c>
      <c r="L19" s="7">
        <f t="shared" si="3"/>
        <v>-0.50431094274479704</v>
      </c>
    </row>
    <row r="20" spans="1:12" x14ac:dyDescent="0.35">
      <c r="A20" s="6">
        <v>352.57</v>
      </c>
      <c r="B20" s="5">
        <v>0.44705882352941179</v>
      </c>
      <c r="C20" s="5">
        <f t="shared" si="0"/>
        <v>-0.80506509676393068</v>
      </c>
      <c r="D20" s="5">
        <v>606.83000000000004</v>
      </c>
      <c r="E20" s="5">
        <v>0.46666666666666667</v>
      </c>
      <c r="F20" s="5">
        <f t="shared" si="1"/>
        <v>-0.76214005204689672</v>
      </c>
      <c r="G20" s="5">
        <v>1089.48</v>
      </c>
      <c r="H20" s="5">
        <v>0.4823529411764706</v>
      </c>
      <c r="I20" s="5">
        <f t="shared" si="2"/>
        <v>-0.72907918978600861</v>
      </c>
      <c r="J20" s="5">
        <v>1142.7</v>
      </c>
      <c r="K20" s="5">
        <v>0.58431372549019611</v>
      </c>
      <c r="L20" s="7">
        <f t="shared" si="3"/>
        <v>-0.53731723921296692</v>
      </c>
    </row>
    <row r="21" spans="1:12" x14ac:dyDescent="0.35">
      <c r="A21" s="6">
        <v>373.3</v>
      </c>
      <c r="B21" s="5">
        <v>0.42745098039215684</v>
      </c>
      <c r="C21" s="5">
        <f t="shared" si="0"/>
        <v>-0.84991566292928244</v>
      </c>
      <c r="D21" s="5">
        <v>642.52</v>
      </c>
      <c r="E21" s="5">
        <v>0.44705882352941179</v>
      </c>
      <c r="F21" s="5">
        <f t="shared" si="1"/>
        <v>-0.80506509676393068</v>
      </c>
      <c r="G21" s="5">
        <v>1153.57</v>
      </c>
      <c r="H21" s="5">
        <v>0.46274509803921571</v>
      </c>
      <c r="I21" s="5">
        <f t="shared" si="2"/>
        <v>-0.77057892069276135</v>
      </c>
      <c r="J21" s="5">
        <v>1209.9100000000001</v>
      </c>
      <c r="K21" s="5">
        <v>0.56862745098039214</v>
      </c>
      <c r="L21" s="7">
        <f t="shared" si="3"/>
        <v>-0.5645298027378518</v>
      </c>
    </row>
    <row r="22" spans="1:12" x14ac:dyDescent="0.35">
      <c r="A22" s="6">
        <v>394.04</v>
      </c>
      <c r="B22" s="5">
        <v>0.41176470588235292</v>
      </c>
      <c r="C22" s="5">
        <f t="shared" si="0"/>
        <v>-0.88730319500090282</v>
      </c>
      <c r="D22" s="5">
        <v>678.22</v>
      </c>
      <c r="E22" s="5">
        <v>0.42745098039215684</v>
      </c>
      <c r="F22" s="5">
        <f t="shared" si="1"/>
        <v>-0.84991566292928244</v>
      </c>
      <c r="G22" s="5">
        <v>1217.6500000000001</v>
      </c>
      <c r="H22" s="5">
        <v>0.44313725490196076</v>
      </c>
      <c r="I22" s="5">
        <f t="shared" si="2"/>
        <v>-0.81387572644608563</v>
      </c>
      <c r="J22" s="5">
        <v>1277.1300000000001</v>
      </c>
      <c r="K22" s="5">
        <v>0.55294117647058827</v>
      </c>
      <c r="L22" s="7">
        <f t="shared" si="3"/>
        <v>-0.59250365478025779</v>
      </c>
    </row>
    <row r="23" spans="1:12" x14ac:dyDescent="0.35">
      <c r="A23" s="6">
        <v>414.78</v>
      </c>
      <c r="B23" s="5">
        <v>0.39215686274509803</v>
      </c>
      <c r="C23" s="5">
        <f t="shared" si="0"/>
        <v>-0.93609335917033476</v>
      </c>
      <c r="D23" s="5">
        <v>713.91</v>
      </c>
      <c r="E23" s="5">
        <v>0.41176470588235292</v>
      </c>
      <c r="F23" s="5">
        <f t="shared" si="1"/>
        <v>-0.88730319500090282</v>
      </c>
      <c r="G23" s="5">
        <v>1281.74</v>
      </c>
      <c r="H23" s="5">
        <v>0.42745098039215684</v>
      </c>
      <c r="I23" s="5">
        <f t="shared" si="2"/>
        <v>-0.84991566292928244</v>
      </c>
      <c r="J23" s="5">
        <v>1344.35</v>
      </c>
      <c r="K23" s="5">
        <v>0.53725490196078429</v>
      </c>
      <c r="L23" s="7">
        <f t="shared" si="3"/>
        <v>-0.62128261933030127</v>
      </c>
    </row>
    <row r="24" spans="1:12" x14ac:dyDescent="0.35">
      <c r="A24" s="6">
        <v>435.52</v>
      </c>
      <c r="B24" s="5">
        <v>0.37647058823529411</v>
      </c>
      <c r="C24" s="5">
        <f t="shared" si="0"/>
        <v>-0.9769153536905899</v>
      </c>
      <c r="D24" s="5">
        <v>749.61</v>
      </c>
      <c r="E24" s="5">
        <v>0.396078431372549</v>
      </c>
      <c r="F24" s="5">
        <f t="shared" si="1"/>
        <v>-0.92614302831716677</v>
      </c>
      <c r="G24" s="5">
        <v>1345.83</v>
      </c>
      <c r="H24" s="5">
        <v>0.41176470588235292</v>
      </c>
      <c r="I24" s="5">
        <f t="shared" si="2"/>
        <v>-0.88730319500090282</v>
      </c>
      <c r="J24" s="5">
        <v>1411.57</v>
      </c>
      <c r="K24" s="5">
        <v>0.51764705882352946</v>
      </c>
      <c r="L24" s="7">
        <f t="shared" si="3"/>
        <v>-0.65846162257205521</v>
      </c>
    </row>
    <row r="25" spans="1:12" x14ac:dyDescent="0.35">
      <c r="A25" s="6">
        <v>456.26</v>
      </c>
      <c r="B25" s="5">
        <v>0.36078431372549019</v>
      </c>
      <c r="C25" s="5">
        <f t="shared" si="0"/>
        <v>-1.0194749681093858</v>
      </c>
      <c r="D25" s="5">
        <v>785.3</v>
      </c>
      <c r="E25" s="5">
        <v>0.37647058823529411</v>
      </c>
      <c r="F25" s="5">
        <f t="shared" si="1"/>
        <v>-0.9769153536905899</v>
      </c>
      <c r="G25" s="5">
        <v>1409.91</v>
      </c>
      <c r="H25" s="5">
        <v>0.396078431372549</v>
      </c>
      <c r="I25" s="5">
        <f t="shared" si="2"/>
        <v>-0.92614302831716677</v>
      </c>
      <c r="J25" s="5">
        <v>1478.78</v>
      </c>
      <c r="K25" s="5">
        <v>0.50588235294117645</v>
      </c>
      <c r="L25" s="7">
        <f t="shared" si="3"/>
        <v>-0.68145114079675406</v>
      </c>
    </row>
    <row r="26" spans="1:12" ht="15" thickBot="1" x14ac:dyDescent="0.4">
      <c r="A26" s="8">
        <v>477</v>
      </c>
      <c r="B26" s="9">
        <v>0.34509803921568627</v>
      </c>
      <c r="C26" s="9">
        <f t="shared" si="0"/>
        <v>-1.0639267306802196</v>
      </c>
      <c r="D26" s="9">
        <v>821</v>
      </c>
      <c r="E26" s="9">
        <v>0.36078431372549019</v>
      </c>
      <c r="F26" s="9">
        <f t="shared" si="1"/>
        <v>-1.0194749681093858</v>
      </c>
      <c r="G26" s="9">
        <v>1474</v>
      </c>
      <c r="H26" s="9">
        <v>0.38039215686274508</v>
      </c>
      <c r="I26" s="9">
        <f t="shared" si="2"/>
        <v>-0.96655256665504341</v>
      </c>
      <c r="J26" s="9">
        <v>1546</v>
      </c>
      <c r="K26" s="9">
        <v>0.49019607843137253</v>
      </c>
      <c r="L26" s="10">
        <f t="shared" si="3"/>
        <v>-0.71294980785612505</v>
      </c>
    </row>
  </sheetData>
  <mergeCells count="4">
    <mergeCell ref="A1:C1"/>
    <mergeCell ref="D1:F1"/>
    <mergeCell ref="G1:I1"/>
    <mergeCell ref="J1:L1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2" sqref="C2:C5"/>
    </sheetView>
  </sheetViews>
  <sheetFormatPr defaultRowHeight="14.5" x14ac:dyDescent="0.35"/>
  <cols>
    <col min="2" max="2" width="11.26953125" customWidth="1"/>
  </cols>
  <sheetData>
    <row r="1" spans="1:4" x14ac:dyDescent="0.35">
      <c r="A1" t="s">
        <v>8</v>
      </c>
      <c r="B1" t="s">
        <v>10</v>
      </c>
      <c r="C1" t="s">
        <v>9</v>
      </c>
      <c r="D1" t="s">
        <v>7</v>
      </c>
    </row>
    <row r="2" spans="1:4" x14ac:dyDescent="0.35">
      <c r="A2" s="1">
        <f>38</f>
        <v>38</v>
      </c>
      <c r="B2">
        <f>1/A2*10^3</f>
        <v>26.315789473684209</v>
      </c>
      <c r="C2">
        <v>2.2599999999999999E-3</v>
      </c>
      <c r="D2">
        <f>C2*4400</f>
        <v>9.9439999999999991</v>
      </c>
    </row>
    <row r="3" spans="1:4" x14ac:dyDescent="0.35">
      <c r="A3" s="1">
        <f>79.8</f>
        <v>79.8</v>
      </c>
      <c r="B3">
        <f>1/A3*10^3</f>
        <v>12.531328320802006</v>
      </c>
      <c r="C3">
        <v>1.25E-3</v>
      </c>
      <c r="D3">
        <f t="shared" ref="D3:D5" si="0">C3*4400</f>
        <v>5.5</v>
      </c>
    </row>
    <row r="4" spans="1:4" x14ac:dyDescent="0.35">
      <c r="A4" s="1">
        <f>155.8</f>
        <v>155.80000000000001</v>
      </c>
      <c r="B4">
        <f>1/A4*10^3</f>
        <v>6.4184852374839529</v>
      </c>
      <c r="C4">
        <v>6.6560000000000002E-4</v>
      </c>
      <c r="D4">
        <f t="shared" si="0"/>
        <v>2.9286400000000001</v>
      </c>
    </row>
    <row r="5" spans="1:4" x14ac:dyDescent="0.35">
      <c r="A5" s="1">
        <f>231.8</f>
        <v>231.8</v>
      </c>
      <c r="B5">
        <f>1/A5*10^3</f>
        <v>4.3140638481449525</v>
      </c>
      <c r="C5">
        <v>4.6799999999999999E-4</v>
      </c>
      <c r="D5">
        <f t="shared" si="0"/>
        <v>2.0592000000000001</v>
      </c>
    </row>
    <row r="6" spans="1:4" x14ac:dyDescent="0.35">
      <c r="A6" s="1"/>
    </row>
    <row r="7" spans="1:4" x14ac:dyDescent="0.35">
      <c r="A7" s="1"/>
    </row>
    <row r="8" spans="1:4" x14ac:dyDescent="0.35">
      <c r="A8" s="1"/>
    </row>
    <row r="9" spans="1:4" x14ac:dyDescent="0.35">
      <c r="A9" s="1"/>
    </row>
    <row r="10" spans="1:4" x14ac:dyDescent="0.35">
      <c r="A10" s="1"/>
    </row>
    <row r="11" spans="1:4" x14ac:dyDescent="0.35">
      <c r="A11" s="1"/>
    </row>
    <row r="12" spans="1:4" x14ac:dyDescent="0.35">
      <c r="A12" s="1"/>
    </row>
    <row r="13" spans="1:4" x14ac:dyDescent="0.35">
      <c r="A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Печать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Демьянов Георгий</dc:creator>
  <cp:lastModifiedBy>Демьянов Георгий</cp:lastModifiedBy>
  <cp:lastPrinted>2017-04-18T20:15:35Z</cp:lastPrinted>
  <dcterms:created xsi:type="dcterms:W3CDTF">2017-04-16T11:41:30Z</dcterms:created>
  <dcterms:modified xsi:type="dcterms:W3CDTF">2017-04-18T21:16:02Z</dcterms:modified>
</cp:coreProperties>
</file>