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6AAECD4D-B66D-4D26-956D-5541822A9E6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NRIQUE OROZCO LUEVANO" sheetId="1" r:id="rId1"/>
    <sheet name="PACO CHAVEZ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K2" i="1"/>
  <c r="K3" i="1" s="1"/>
  <c r="F2" i="1"/>
  <c r="H2" i="1" s="1"/>
  <c r="I2" i="1" s="1"/>
  <c r="I3" i="1" l="1"/>
  <c r="S2" i="1"/>
  <c r="L2" i="1"/>
  <c r="S3" i="1" l="1"/>
  <c r="P2" i="1"/>
  <c r="M2" i="1"/>
  <c r="T2" i="1"/>
  <c r="U2" i="1" s="1"/>
  <c r="U3" i="1" s="1"/>
  <c r="M3" i="1"/>
  <c r="Q2" i="1" l="1"/>
  <c r="Q3" i="1" s="1"/>
  <c r="N2" i="1"/>
  <c r="O2" i="1" l="1"/>
  <c r="O3" i="1" l="1"/>
  <c r="U3" i="2"/>
  <c r="S3" i="2"/>
  <c r="Q3" i="2"/>
  <c r="O3" i="2"/>
  <c r="M3" i="2"/>
  <c r="K3" i="2"/>
  <c r="I3" i="2"/>
</calcChain>
</file>

<file path=xl/sharedStrings.xml><?xml version="1.0" encoding="utf-8"?>
<sst xmlns="http://schemas.openxmlformats.org/spreadsheetml/2006/main" count="56" uniqueCount="47">
  <si>
    <t>DESCRIPCIÓN</t>
  </si>
  <si>
    <t>FECHA DE REGISTRO</t>
  </si>
  <si>
    <t>CONDICIÓN</t>
  </si>
  <si>
    <t xml:space="preserve">PACK </t>
  </si>
  <si>
    <t>UNIDADES</t>
  </si>
  <si>
    <t>PRECIO BASE NETO</t>
  </si>
  <si>
    <t>PRECIO SHOP NETO</t>
  </si>
  <si>
    <t>PRECIO ML NETO</t>
  </si>
  <si>
    <t>IVA NETA</t>
  </si>
  <si>
    <t>MEDIO DE VENTA</t>
  </si>
  <si>
    <t>DESTINO</t>
  </si>
  <si>
    <t>USADO</t>
  </si>
  <si>
    <t>ORANGE</t>
  </si>
  <si>
    <t>SHIFTERS XT 3x9</t>
  </si>
  <si>
    <t>SHIFTERS DE GATILLO - 3x9 - DETALLES ESTETICOS - UN PAR - USADO</t>
  </si>
  <si>
    <t>MEXPOST</t>
  </si>
  <si>
    <t>AGUASCALIENTES, AGUASCALIENTES</t>
  </si>
  <si>
    <t>T.I.G</t>
  </si>
  <si>
    <t xml:space="preserve">COSTO </t>
  </si>
  <si>
    <t xml:space="preserve">COSTO        NETO </t>
  </si>
  <si>
    <t xml:space="preserve">PRECIO BASE </t>
  </si>
  <si>
    <t>PRECIO SHOP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</si>
  <si>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</si>
  <si>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</si>
  <si>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</si>
  <si>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</si>
  <si>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</si>
  <si>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</si>
  <si>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 xml:space="preserve">     </t>
  </si>
  <si>
    <t>DESCRIPCION</t>
  </si>
  <si>
    <t>CONDICION</t>
  </si>
  <si>
    <t>PACK</t>
  </si>
  <si>
    <t>COSTO X UNIDAD</t>
  </si>
  <si>
    <t>COSTO NETO</t>
  </si>
  <si>
    <t>PRECIO BASE X UNIDAD</t>
  </si>
  <si>
    <t>PRECIO SHOP X UNIDAD</t>
  </si>
  <si>
    <t>PRECIO ML X UNIDAD</t>
  </si>
  <si>
    <t>COMISION ML X UNIDAD</t>
  </si>
  <si>
    <t>COMISION ML NETA</t>
  </si>
  <si>
    <t>IVA X UNIDAD</t>
  </si>
  <si>
    <t>UTILIDAD X UNIDAD</t>
  </si>
  <si>
    <t>UTILIDAD NETA</t>
  </si>
  <si>
    <t>BUFF</t>
  </si>
  <si>
    <t>BANDANA MULTIFUNCIONAL - VARIOS MODELOS Y COLORES - ABSORBENTE - FACIL DE LAVAR - NUEVOS</t>
  </si>
  <si>
    <t>12  agosto</t>
  </si>
  <si>
    <t>NUEVO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</si>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</sst>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\$#,##0.00"/>
  </numFmts>
  <fonts count="7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22B473"/>
      </patternFill>
    </fill>
    <fill>
      <patternFill patternType="solid">
        <fgColor rgb="FFEEEEEE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4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1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5" fillId="10" borderId="1" xfId="1" applyFont="1" applyFill="1" applyAlignment="1">
      <alignment horizontal="center" vertical="center" wrapText="1"/>
    </xf>
    <xf numFmtId="164" fontId="5" fillId="10" borderId="1" xfId="1" applyNumberFormat="1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65" fontId="7" fillId="11" borderId="3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165" fontId="27" fillId="11" borderId="3" xfId="0" applyNumberFormat="1" applyFont="1" applyFill="1" applyBorder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165" fontId="30" fillId="11" borderId="3" xfId="0" applyNumberFormat="1" applyFont="1" applyFill="1" applyBorder="1" applyAlignment="1">
      <alignment horizontal="center" vertical="center"/>
    </xf>
    <xf numFmtId="0" fontId="31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0" fontId="37" fillId="12" borderId="0" xfId="0" applyFont="1" applyFill="1" applyAlignment="1">
      <alignment horizontal="center" vertical="center"/>
    </xf>
    <xf numFmtId="0" fontId="38" fillId="12" borderId="0" xfId="0" applyFont="1" applyFill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0" fontId="40" fillId="12" borderId="0" xfId="0" applyFont="1" applyFill="1" applyAlignment="1">
      <alignment horizontal="center" vertical="center"/>
    </xf>
    <xf numFmtId="0" fontId="41" fillId="12" borderId="0" xfId="0" applyFont="1" applyFill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0" fontId="45" fillId="12" borderId="0" xfId="0" applyFont="1" applyFill="1" applyAlignment="1">
      <alignment horizontal="center" vertical="center"/>
    </xf>
    <xf numFmtId="0" fontId="46" fillId="13" borderId="3" xfId="0" applyFont="1" applyFill="1" applyBorder="1" applyAlignment="1">
      <alignment horizontal="center" vertical="center"/>
    </xf>
    <xf numFmtId="0" fontId="47" fillId="13" borderId="3" xfId="0" applyFont="1" applyFill="1" applyBorder="1" applyAlignment="1">
      <alignment horizontal="center" vertical="center"/>
    </xf>
    <xf numFmtId="0" fontId="48" fillId="13" borderId="3" xfId="0" applyFont="1" applyFill="1" applyBorder="1" applyAlignment="1">
      <alignment horizontal="center" vertical="center"/>
    </xf>
    <xf numFmtId="0" fontId="49" fillId="13" borderId="3" xfId="0" applyFont="1" applyFill="1" applyBorder="1" applyAlignment="1">
      <alignment horizontal="center" vertical="center"/>
    </xf>
    <xf numFmtId="0" fontId="50" fillId="13" borderId="3" xfId="0" applyFont="1" applyFill="1" applyBorder="1" applyAlignment="1">
      <alignment horizontal="center" vertical="center"/>
    </xf>
    <xf numFmtId="0" fontId="51" fillId="13" borderId="3" xfId="0" applyFont="1" applyFill="1" applyBorder="1" applyAlignment="1">
      <alignment horizontal="center" vertical="center"/>
    </xf>
    <xf numFmtId="165" fontId="52" fillId="13" borderId="3" xfId="0" applyNumberFormat="1" applyFont="1" applyFill="1" applyBorder="1" applyAlignment="1">
      <alignment horizontal="center" vertical="center"/>
    </xf>
    <xf numFmtId="165" fontId="53" fillId="13" borderId="3" xfId="0" applyNumberFormat="1" applyFont="1" applyFill="1" applyBorder="1" applyAlignment="1">
      <alignment horizontal="center" vertical="center"/>
    </xf>
    <xf numFmtId="165" fontId="54" fillId="13" borderId="3" xfId="0" applyNumberFormat="1" applyFont="1" applyFill="1" applyBorder="1" applyAlignment="1">
      <alignment horizontal="center" vertical="center"/>
    </xf>
    <xf numFmtId="165" fontId="55" fillId="13" borderId="3" xfId="0" applyNumberFormat="1" applyFont="1" applyFill="1" applyBorder="1" applyAlignment="1">
      <alignment horizontal="center" vertical="center"/>
    </xf>
    <xf numFmtId="165" fontId="56" fillId="13" borderId="3" xfId="0" applyNumberFormat="1" applyFont="1" applyFill="1" applyBorder="1" applyAlignment="1">
      <alignment horizontal="center" vertical="center"/>
    </xf>
    <xf numFmtId="165" fontId="57" fillId="13" borderId="3" xfId="0" applyNumberFormat="1" applyFont="1" applyFill="1" applyBorder="1" applyAlignment="1">
      <alignment horizontal="center" vertical="center"/>
    </xf>
    <xf numFmtId="165" fontId="58" fillId="13" borderId="3" xfId="0" applyNumberFormat="1" applyFont="1" applyFill="1" applyBorder="1" applyAlignment="1">
      <alignment horizontal="center" vertical="center"/>
    </xf>
    <xf numFmtId="165" fontId="59" fillId="13" borderId="3" xfId="0" applyNumberFormat="1" applyFont="1" applyFill="1" applyBorder="1" applyAlignment="1">
      <alignment horizontal="center" vertical="center"/>
    </xf>
    <xf numFmtId="165" fontId="60" fillId="13" borderId="3" xfId="0" applyNumberFormat="1" applyFont="1" applyFill="1" applyBorder="1" applyAlignment="1">
      <alignment horizontal="center" vertical="center"/>
    </xf>
    <xf numFmtId="165" fontId="61" fillId="13" borderId="3" xfId="0" applyNumberFormat="1" applyFont="1" applyFill="1" applyBorder="1" applyAlignment="1">
      <alignment horizontal="center" vertical="center"/>
    </xf>
    <xf numFmtId="165" fontId="62" fillId="13" borderId="3" xfId="0" applyNumberFormat="1" applyFont="1" applyFill="1" applyBorder="1" applyAlignment="1">
      <alignment horizontal="center" vertical="center"/>
    </xf>
    <xf numFmtId="165" fontId="63" fillId="13" borderId="3" xfId="0" applyNumberFormat="1" applyFont="1" applyFill="1" applyBorder="1" applyAlignment="1">
      <alignment horizontal="center" vertical="center"/>
    </xf>
    <xf numFmtId="165" fontId="64" fillId="13" borderId="3" xfId="0" applyNumberFormat="1" applyFont="1" applyFill="1" applyBorder="1" applyAlignment="1">
      <alignment horizontal="center" vertical="center"/>
    </xf>
    <xf numFmtId="165" fontId="65" fillId="13" borderId="3" xfId="0" applyNumberFormat="1" applyFont="1" applyFill="1" applyBorder="1" applyAlignment="1">
      <alignment horizontal="center" vertical="center"/>
    </xf>
    <xf numFmtId="165" fontId="66" fillId="13" borderId="3" xfId="0" applyNumberFormat="1" applyFont="1" applyFill="1" applyBorder="1" applyAlignment="1">
      <alignment horizontal="center" vertical="center"/>
    </xf>
    <xf numFmtId="165" fontId="67" fillId="11" borderId="3" xfId="0" applyNumberFormat="1" applyFont="1" applyFill="1" applyBorder="1" applyAlignment="1">
      <alignment horizontal="center" vertical="center"/>
    </xf>
    <xf numFmtId="165" fontId="68" fillId="11" borderId="3" xfId="0" applyNumberFormat="1" applyFont="1" applyFill="1" applyBorder="1" applyAlignment="1">
      <alignment horizontal="center" vertical="center"/>
    </xf>
    <xf numFmtId="165" fontId="69" fillId="11" borderId="3" xfId="0" applyNumberFormat="1" applyFont="1" applyFill="1" applyBorder="1" applyAlignment="1">
      <alignment horizontal="center" vertical="center"/>
    </xf>
    <xf numFmtId="165" fontId="70" fillId="11" borderId="3" xfId="0" applyNumberFormat="1" applyFont="1" applyFill="1" applyBorder="1" applyAlignment="1">
      <alignment horizontal="center" vertical="center"/>
    </xf>
    <xf numFmtId="165" fontId="71" fillId="11" borderId="3" xfId="0" applyNumberFormat="1" applyFont="1" applyFill="1" applyBorder="1" applyAlignment="1">
      <alignment horizontal="center" vertical="center"/>
    </xf>
    <xf numFmtId="165" fontId="72" fillId="11" borderId="3" xfId="0" applyNumberFormat="1" applyFont="1" applyFill="1" applyBorder="1" applyAlignment="1">
      <alignment horizontal="center" vertical="center"/>
    </xf>
    <xf numFmtId="165" fontId="73" fillId="11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"/>
  <sheetViews>
    <sheetView topLeftCell="P1" zoomScale="70" zoomScaleNormal="70" workbookViewId="0">
      <selection activeCell="N1" sqref="N1"/>
    </sheetView>
  </sheetViews>
  <sheetFormatPr defaultColWidth="9.109375" defaultRowHeight="14.4" x14ac:dyDescent="0.3"/>
  <cols>
    <col min="1" max="2" width="40.6640625" customWidth="1" collapsed="1"/>
    <col min="3" max="21" width="20.6640625" customWidth="1" collapsed="1"/>
    <col min="22" max="23" width="40.6640625" customWidth="1" collapsed="1"/>
  </cols>
  <sheetData>
    <row r="1" spans="1:23" ht="39.9" customHeight="1" x14ac:dyDescent="0.3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17</v>
      </c>
      <c r="G1" s="2" t="s">
        <v>4</v>
      </c>
      <c r="H1" s="4" t="s">
        <v>18</v>
      </c>
      <c r="I1" s="4" t="s">
        <v>19</v>
      </c>
      <c r="J1" s="5" t="s">
        <v>20</v>
      </c>
      <c r="K1" s="5" t="s">
        <v>5</v>
      </c>
      <c r="L1" s="2" t="s">
        <v>21</v>
      </c>
      <c r="M1" s="2" t="s">
        <v>6</v>
      </c>
      <c r="N1" s="2" t="s">
        <v>22</v>
      </c>
      <c r="O1" s="2" t="s">
        <v>7</v>
      </c>
      <c r="P1" s="6" t="s">
        <v>23</v>
      </c>
      <c r="Q1" s="6" t="s">
        <v>24</v>
      </c>
      <c r="R1" s="6" t="s">
        <v>25</v>
      </c>
      <c r="S1" s="6" t="s">
        <v>8</v>
      </c>
      <c r="T1" s="4" t="s">
        <v>26</v>
      </c>
      <c r="U1" s="4" t="s">
        <v>27</v>
      </c>
      <c r="V1" s="4" t="s">
        <v>9</v>
      </c>
      <c r="W1" s="7" t="s">
        <v>10</v>
      </c>
    </row>
    <row r="2" spans="1:23" ht="39.9" customHeight="1" x14ac:dyDescent="0.3">
      <c r="A2" s="8" t="s">
        <v>13</v>
      </c>
      <c r="B2" s="16" t="s">
        <v>14</v>
      </c>
      <c r="C2" s="9">
        <v>43837</v>
      </c>
      <c r="D2" s="10" t="s">
        <v>11</v>
      </c>
      <c r="E2" s="10" t="s">
        <v>12</v>
      </c>
      <c r="F2" s="10">
        <f>14600/7500</f>
        <v>1.9466666666666668</v>
      </c>
      <c r="G2" s="10">
        <v>1</v>
      </c>
      <c r="H2" s="11">
        <f>J2/F2</f>
        <v>205.47945205479451</v>
      </c>
      <c r="I2" s="11">
        <f t="shared" ref="I2" si="0">H2*G2</f>
        <v>205.47945205479451</v>
      </c>
      <c r="J2" s="11">
        <v>400</v>
      </c>
      <c r="K2" s="11">
        <f t="shared" ref="K2" si="1">J2*G2</f>
        <v>400</v>
      </c>
      <c r="L2" s="11">
        <f t="shared" ref="L2" si="2">J2+R2</f>
        <v>464</v>
      </c>
      <c r="M2" s="11">
        <f t="shared" ref="M2" si="3">L2*G2</f>
        <v>464</v>
      </c>
      <c r="N2" s="11">
        <f t="shared" ref="N2" si="4">J2+R2+P2+35</f>
        <v>573.6</v>
      </c>
      <c r="O2" s="11">
        <f t="shared" ref="O2" si="5">N2*G2</f>
        <v>573.6</v>
      </c>
      <c r="P2" s="11">
        <f t="shared" ref="P2" si="6">(L2*0.15)+5</f>
        <v>74.599999999999994</v>
      </c>
      <c r="Q2" s="11">
        <f t="shared" ref="Q2" si="7">P2*G2</f>
        <v>74.599999999999994</v>
      </c>
      <c r="R2" s="11">
        <f t="shared" ref="R2" si="8">J2*0.16</f>
        <v>64</v>
      </c>
      <c r="S2" s="11">
        <f t="shared" ref="S2" si="9">R2*G2</f>
        <v>64</v>
      </c>
      <c r="T2" s="11">
        <f t="shared" ref="T2" si="10">L2-H2-R2</f>
        <v>194.52054794520552</v>
      </c>
      <c r="U2" s="11">
        <f t="shared" ref="U2" si="11">T2*G2</f>
        <v>194.52054794520552</v>
      </c>
      <c r="V2" s="12" t="s">
        <v>15</v>
      </c>
      <c r="W2" s="13" t="s">
        <v>16</v>
      </c>
    </row>
    <row r="3" spans="1:23" ht="39.9" customHeight="1" x14ac:dyDescent="0.3">
      <c r="A3" s="14"/>
      <c r="B3" s="14"/>
      <c r="C3" s="14"/>
      <c r="D3" s="14"/>
      <c r="E3" s="14"/>
      <c r="F3" s="14"/>
      <c r="G3" s="14"/>
      <c r="H3" s="14"/>
      <c r="I3" s="15">
        <f>SUM(I2:I2)</f>
        <v>205.47945205479451</v>
      </c>
      <c r="J3" s="14"/>
      <c r="K3" s="15">
        <f>SUM(K2:K2)</f>
        <v>400</v>
      </c>
      <c r="L3" s="14"/>
      <c r="M3" s="15">
        <f>SUM(M2:M2)</f>
        <v>464</v>
      </c>
      <c r="N3" s="14"/>
      <c r="O3" s="15">
        <f>SUM(O2:O2)</f>
        <v>573.6</v>
      </c>
      <c r="P3" s="14"/>
      <c r="Q3" s="15">
        <f>SUM(Q2:Q2)</f>
        <v>74.599999999999994</v>
      </c>
      <c r="R3" s="14"/>
      <c r="S3" s="15">
        <f>SUM(S2:S2)</f>
        <v>64</v>
      </c>
      <c r="T3" s="14"/>
      <c r="U3" s="15">
        <f>SUM(U2:U2)</f>
        <v>194.52054794520552</v>
      </c>
      <c r="V3" s="14"/>
      <c r="W3" s="14"/>
    </row>
    <row r="4" spans="1:23" ht="39.9" customHeight="1" x14ac:dyDescent="0.3"/>
    <row r="5" spans="1:23" ht="39.9" customHeight="1" x14ac:dyDescent="0.3"/>
    <row r="6" spans="1:23" ht="39.9" customHeight="1" x14ac:dyDescent="0.3"/>
    <row r="7" spans="1:23" ht="39.9" customHeight="1" x14ac:dyDescent="0.3"/>
    <row r="8" spans="1:23" ht="39.9" customHeight="1" x14ac:dyDescent="0.3"/>
    <row r="9" spans="1:23" ht="39.9" customHeight="1" x14ac:dyDescent="0.3"/>
    <row r="10" spans="1:23" ht="39.9" customHeight="1" x14ac:dyDescent="0.3"/>
    <row r="11" spans="1:23" ht="39.9" customHeight="1" x14ac:dyDescent="0.3"/>
    <row r="12" spans="1:23" ht="39.9" customHeight="1" x14ac:dyDescent="0.3"/>
    <row r="13" spans="1:23" ht="39.9" customHeight="1" x14ac:dyDescent="0.3"/>
    <row r="14" spans="1:23" ht="39.9" customHeight="1" x14ac:dyDescent="0.3"/>
    <row r="15" spans="1:23" ht="39.9" customHeight="1" x14ac:dyDescent="0.3"/>
    <row r="16" spans="1:23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"/>
  <sheetViews>
    <sheetView tabSelected="1" topLeftCell="F1" workbookViewId="0">
      <selection activeCell="T20" sqref="T20"/>
    </sheetView>
  </sheetViews>
  <sheetFormatPr defaultRowHeight="14.4" x14ac:dyDescent="0.3"/>
  <cols>
    <col min="2" max="2" width="16.109375" customWidth="1"/>
    <col min="3" max="3" width="26.77734375" customWidth="1"/>
    <col min="4" max="4" width="13.109375" customWidth="1"/>
    <col min="5" max="5" width="15.6640625" customWidth="1"/>
    <col min="6" max="6" width="20" customWidth="1"/>
    <col min="13" max="13" width="14.44140625" customWidth="1"/>
    <col min="15" max="15" width="14.109375" customWidth="1"/>
    <col min="21" max="21" width="15.77734375" customWidth="1"/>
    <col min="22" max="22" width="18.6640625" customWidth="1"/>
  </cols>
  <sheetData>
    <row r="1" spans="1:23" ht="15.6" x14ac:dyDescent="0.3">
      <c r="A1" s="18" t="s">
        <v>28</v>
      </c>
      <c r="B1" s="20" t="s">
        <v>29</v>
      </c>
      <c r="C1" s="22" t="s">
        <v>1</v>
      </c>
      <c r="D1" s="24" t="s">
        <v>30</v>
      </c>
      <c r="E1" s="26" t="s">
        <v>31</v>
      </c>
      <c r="F1" s="28" t="s">
        <v>17</v>
      </c>
      <c r="G1" s="30" t="s">
        <v>4</v>
      </c>
      <c r="H1" s="32" t="s">
        <v>32</v>
      </c>
      <c r="I1" s="33" t="s">
        <v>33</v>
      </c>
      <c r="J1" s="35" t="s">
        <v>34</v>
      </c>
      <c r="K1" s="36" t="s">
        <v>5</v>
      </c>
      <c r="L1" s="38" t="s">
        <v>35</v>
      </c>
      <c r="M1" s="39" t="s">
        <v>6</v>
      </c>
      <c r="N1" s="41" t="s">
        <v>36</v>
      </c>
      <c r="O1" s="42" t="s">
        <v>7</v>
      </c>
      <c r="P1" s="44" t="s">
        <v>37</v>
      </c>
      <c r="Q1" s="45" t="s">
        <v>38</v>
      </c>
      <c r="R1" s="47" t="s">
        <v>39</v>
      </c>
      <c r="S1" s="48" t="s">
        <v>8</v>
      </c>
      <c r="T1" s="50" t="s">
        <v>40</v>
      </c>
      <c r="U1" s="51" t="s">
        <v>41</v>
      </c>
      <c r="V1" s="53" t="s">
        <v>9</v>
      </c>
      <c r="W1" s="55" t="s">
        <v>10</v>
      </c>
    </row>
    <row r="2" spans="1:23" ht="30" customHeight="1" x14ac:dyDescent="0.3">
      <c r="A2" s="56" t="s">
        <v>42</v>
      </c>
      <c r="B2" s="57" t="s">
        <v>43</v>
      </c>
      <c r="C2" s="58" t="s">
        <v>44</v>
      </c>
      <c r="D2" s="59" t="s">
        <v>45</v>
      </c>
      <c r="E2" s="60" t="s">
        <v>46</v>
      </c>
      <c r="F2" s="65">
        <v>2.2222222222222223</v>
      </c>
      <c r="G2" s="61">
        <v>1</v>
      </c>
      <c r="H2" s="62">
        <v>27</v>
      </c>
      <c r="I2" s="63">
        <v>27</v>
      </c>
      <c r="J2" s="64">
        <v>60</v>
      </c>
      <c r="K2" s="66">
        <v>60</v>
      </c>
      <c r="L2" s="67">
        <v>69.599999999999994</v>
      </c>
      <c r="M2" s="68">
        <v>4036.7999999999997</v>
      </c>
      <c r="N2" s="69">
        <v>120.03999999999999</v>
      </c>
      <c r="O2" s="70">
        <v>6962.32</v>
      </c>
      <c r="P2" s="71">
        <v>15.44</v>
      </c>
      <c r="Q2" s="72">
        <v>895.52</v>
      </c>
      <c r="R2" s="73">
        <v>9.6</v>
      </c>
      <c r="S2" s="74">
        <v>9.6</v>
      </c>
      <c r="T2" s="75">
        <v>32.999999999999993</v>
      </c>
      <c r="U2" s="76">
        <v>1913.9999999999995</v>
      </c>
    </row>
    <row r="3" spans="1:23" ht="30" customHeight="1" x14ac:dyDescent="0.3">
      <c r="A3" s="17"/>
      <c r="B3" s="19"/>
      <c r="C3" s="21"/>
      <c r="D3" s="23"/>
      <c r="E3" s="25"/>
      <c r="F3" s="27"/>
      <c r="G3" s="29"/>
      <c r="H3" s="31"/>
      <c r="I3" s="77">
        <f>SUM(I2:I2)</f>
        <v>27</v>
      </c>
      <c r="J3" s="34"/>
      <c r="K3" s="78">
        <f>SUM(K2:K2)</f>
        <v>60</v>
      </c>
      <c r="L3" s="37"/>
      <c r="M3" s="79">
        <f>SUM(M2:M2)</f>
        <v>4036.7999999999997</v>
      </c>
      <c r="N3" s="40"/>
      <c r="O3" s="80">
        <f>SUM(O2:O2)</f>
        <v>6962.32</v>
      </c>
      <c r="P3" s="43"/>
      <c r="Q3" s="81">
        <f>SUM(Q2:Q2)</f>
        <v>895.52</v>
      </c>
      <c r="R3" s="46"/>
      <c r="S3" s="82">
        <f>SUM(S2:S2)</f>
        <v>9.6</v>
      </c>
      <c r="T3" s="49"/>
      <c r="U3" s="83">
        <f>SUM(U2:U2)</f>
        <v>1913.9999999999995</v>
      </c>
      <c r="V3" s="52"/>
      <c r="W3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ENRIQUE OROZCO LUEVANO</vt:lpstr>
      <vt:lpstr>PACO CHAVEZ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Erick Ivan</cp:lastModifiedBy>
  <dcterms:created xsi:type="dcterms:W3CDTF">2015-06-05T18:19:34Z</dcterms:created>
  <dcterms:modified xsi:type="dcterms:W3CDTF">2020-08-12T16:03:06Z</dcterms:modified>
</cp:coreProperties>
</file>