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D2B706F-918E-4173-83CC-481690D45A52}" xr6:coauthVersionLast="45" xr6:coauthVersionMax="45" xr10:uidLastSave="{00000000-0000-0000-0000-000000000000}"/>
  <bookViews>
    <workbookView xWindow="2948" yWindow="1553" windowWidth="21727" windowHeight="11497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31" i="1" l="1"/>
  <c r="V31" i="1" s="1"/>
  <c r="W31" i="1" s="1"/>
  <c r="N17" i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1" i="1" l="1"/>
  <c r="V11" i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<sst xmlns="http://schemas.openxmlformats.org/spreadsheetml/2006/main" count="147" uniqueCount="104">
  <si>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</si>
  <si>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</si>
  <si>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</si>
  <si>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</si>
  <si>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</si>
  <si>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</si>
  <si>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</si>
  <si>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</si>
  <si>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</si>
  <si>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</si>
  <si>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</si>
  <si>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</si>
  <si>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</si>
  <si>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</si>
  <si>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</si>
  <si>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</si>
  <si>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</si>
  <si>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</si>
  <si>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</si>
  <si>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</si>
  <si>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</si>
  <si>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</si>
  <si>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</si>
  <si>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</si>
  <si>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</si>
  <si>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</si>
  <si>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</si>
  <si>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</si>
  <si>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</si>
  <si>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</si>
  <si>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</si>
  <si>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</si>
  <si>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</si>
  <si>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</si>
  <si>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</si>
  <si>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</si>
  <si>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</si>
  <si>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</si>
  <si>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</si>
  <si>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</si>
  <si>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</si>
  <si>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</si>
  <si>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</si>
  <si>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</si>
  <si>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</si>
  <si>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</si>
  <si>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</si>
  <si>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</si>
  <si>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</si>
  <si>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</si>
  <si>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</si>
  <si>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</si>
  <si>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</si>
  <si>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</si>
  <si>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</si>
  <si>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</si>
  <si>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</si>
  <si>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</si>
  <si>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</si>
  <si>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</si>
  <si>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</si>
  <si>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</si>
  <si>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</si>
  <si>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</si>
  <si>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</si>
  <si>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</si>
  <si>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</si>
  <si>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</si>
  <si>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</si>
  <si>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</si>
  <si>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</si>
  <si>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</si>
  <si>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</si>
  <si>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</si>
  <si>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</si>
  <si>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</si>
  <si>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</si>
  <si>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</si>
  <si>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</si>
  <si>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</si>
  <si>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</si>
  <si>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</si>
  <si>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</si>
  <si>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</si>
  <si>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</si>
  <si>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</si>
  <si>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</si>
  <si>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</si>
  <si>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</si>
  <si>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</si>
  <si>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</si>
  <si>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BOCINA JBL</t>
  </si>
  <si>
    <t>BOCINA QUE JALA MACIZO</t>
  </si>
  <si>
    <t>30  julio 20</t>
  </si>
  <si>
    <t>Nuevo</t>
  </si>
  <si>
    <t>123</t>
  </si>
  <si>
    <t>1.5</t>
  </si>
  <si>
    <t>5</t>
  </si>
  <si>
    <t>500000</t>
  </si>
  <si>
    <t>2500000.0</t>
  </si>
  <si>
    <t>750000</t>
  </si>
  <si>
    <t>3750000.0</t>
  </si>
  <si>
    <t>870000.0</t>
  </si>
  <si>
    <t>4350000.0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</si>
</sst>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5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9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lightTrellis">
        <bgColor indexed="29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70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164" fontId="12" fillId="16" borderId="0" xfId="0" applyNumberFormat="1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164" fontId="14" fillId="16" borderId="0" xfId="0" applyNumberFormat="1" applyFont="1" applyFill="1" applyAlignment="1">
      <alignment horizontal="center" vertical="center"/>
    </xf>
    <xf numFmtId="164" fontId="15" fillId="16" borderId="0" xfId="0" applyNumberFormat="1" applyFont="1" applyFill="1" applyAlignment="1">
      <alignment horizontal="center" vertical="center"/>
    </xf>
    <xf numFmtId="164" fontId="16" fillId="16" borderId="0" xfId="0" applyNumberFormat="1" applyFont="1" applyFill="1" applyAlignment="1">
      <alignment horizontal="center" vertical="center"/>
    </xf>
    <xf numFmtId="164" fontId="17" fillId="16" borderId="0" xfId="0" applyNumberFormat="1" applyFont="1" applyFill="1" applyAlignment="1">
      <alignment horizontal="center" vertical="center"/>
    </xf>
    <xf numFmtId="164" fontId="18" fillId="16" borderId="0" xfId="0" applyNumberFormat="1" applyFont="1" applyFill="1" applyAlignment="1">
      <alignment horizontal="center" vertical="center"/>
    </xf>
    <xf numFmtId="164" fontId="19" fillId="16" borderId="0" xfId="0" applyNumberFormat="1" applyFont="1" applyFill="1" applyAlignment="1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0" fontId="22" fillId="15" borderId="7" xfId="0" applyBorder="true" applyFill="true" applyFont="true">
      <alignment horizontal="center" vertical="center"/>
    </xf>
    <xf numFmtId="0" fontId="23" fillId="15" borderId="7" xfId="0" applyBorder="true" applyFill="true" applyFont="true">
      <alignment horizontal="center" vertical="center"/>
    </xf>
    <xf numFmtId="0" fontId="24" fillId="15" borderId="7" xfId="0" applyBorder="true" applyFill="true" applyFont="true">
      <alignment horizontal="center" vertical="center"/>
    </xf>
    <xf numFmtId="0" fontId="25" fillId="15" borderId="7" xfId="0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0" fontId="27" fillId="15" borderId="7" xfId="0" applyBorder="true" applyFill="true" applyFont="true">
      <alignment horizontal="center" vertical="center"/>
    </xf>
    <xf numFmtId="0" fontId="28" fillId="15" borderId="7" xfId="0" applyBorder="true" applyFill="true" applyFont="true">
      <alignment horizontal="center" vertical="center"/>
    </xf>
    <xf numFmtId="0" fontId="29" fillId="15" borderId="7" xfId="0" applyBorder="true" applyFill="true" applyFont="true">
      <alignment horizontal="center" vertical="center"/>
    </xf>
    <xf numFmtId="0" fontId="30" fillId="15" borderId="7" xfId="0" applyBorder="true" applyFill="true" applyFont="true">
      <alignment horizontal="center" vertical="center"/>
    </xf>
    <xf numFmtId="0" fontId="31" fillId="15" borderId="7" xfId="0" applyBorder="true" applyFill="true" applyFont="true">
      <alignment horizontal="center" vertical="center"/>
    </xf>
    <xf numFmtId="0" fontId="32" fillId="15" borderId="7" xfId="0" applyBorder="true" applyFill="true" applyFont="true">
      <alignment horizontal="center" vertical="center"/>
    </xf>
    <xf numFmtId="0" fontId="33" fillId="15" borderId="7" xfId="0" applyBorder="true" applyFill="true" applyFont="true">
      <alignment horizontal="center" vertical="center"/>
    </xf>
    <xf numFmtId="0" fontId="34" fillId="15" borderId="7" xfId="0" applyBorder="true" applyFill="true" applyFont="true">
      <alignment horizontal="center" vertical="center"/>
    </xf>
    <xf numFmtId="0" fontId="35" fillId="15" borderId="7" xfId="0" applyBorder="true" applyFill="true" applyFont="true">
      <alignment horizontal="center" vertical="center"/>
    </xf>
    <xf numFmtId="0" fontId="36" fillId="16" borderId="0" xfId="0" applyFill="true" applyFont="true">
      <alignment horizontal="center" vertical="center"/>
    </xf>
    <xf numFmtId="0" fontId="37" fillId="16" borderId="0" xfId="0" applyFill="true" applyFont="true">
      <alignment horizontal="center" vertical="center"/>
    </xf>
    <xf numFmtId="0" fontId="38" fillId="16" borderId="0" xfId="0" applyFill="true" applyFont="true">
      <alignment horizontal="center" vertical="center"/>
    </xf>
    <xf numFmtId="0" fontId="39" fillId="16" borderId="0" xfId="0" applyFill="true" applyFont="true">
      <alignment horizontal="center" vertical="center"/>
    </xf>
    <xf numFmtId="0" fontId="40" fillId="16" borderId="0" xfId="0" applyFill="true" applyFont="true">
      <alignment horizontal="center" vertical="center"/>
    </xf>
    <xf numFmtId="0" fontId="41" fillId="16" borderId="0" xfId="0" applyFill="true" applyFont="true">
      <alignment horizontal="center" vertical="center"/>
    </xf>
    <xf numFmtId="0" fontId="42" fillId="16" borderId="0" xfId="0" applyFill="true" applyFont="true">
      <alignment horizontal="center" vertical="center"/>
    </xf>
    <xf numFmtId="0" fontId="43" fillId="16" borderId="0" xfId="0" applyFill="true" applyFont="true">
      <alignment horizontal="center" vertical="center"/>
    </xf>
    <xf numFmtId="0" fontId="44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C28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31">
        <v>0</v>
      </c>
      <c r="H2" s="15">
        <v>200</v>
      </c>
      <c r="I2" s="15" t="n">
        <f t="shared" ref="I2:I9" si="0">H2*G2</f>
        <v>0.0</v>
      </c>
      <c r="J2" s="15">
        <v>200</v>
      </c>
      <c r="K2" s="15" t="n">
        <f t="shared" ref="K2:K33" si="1">J2*G2</f>
        <v>0.0</v>
      </c>
      <c r="L2" s="15" t="n">
        <f t="shared" ref="L2:L33" si="2">J2+R2</f>
        <v>232.0</v>
      </c>
      <c r="M2" s="15" t="n">
        <f t="shared" ref="M2:M33" si="3">L2*G2</f>
        <v>0.0</v>
      </c>
      <c r="N2" s="15" t="n">
        <f t="shared" ref="N2:N33" si="4">J2+R2+P2+35</f>
        <v>306.8</v>
      </c>
      <c r="O2" s="15" t="n">
        <f t="shared" ref="O2:O33" si="5">N2*G2</f>
        <v>0.0</v>
      </c>
      <c r="P2" s="15" t="n">
        <f t="shared" ref="P2:P33" si="6">(L2*0.15)+5</f>
        <v>39.8</v>
      </c>
      <c r="Q2" s="15" t="n">
        <f t="shared" ref="Q2:Q33" si="7">P2*G2</f>
        <v>0.0</v>
      </c>
      <c r="R2" s="15" t="n">
        <f t="shared" ref="R2:R33" si="8">J2*0.16</f>
        <v>32.0</v>
      </c>
      <c r="S2" s="15" t="n">
        <f t="shared" ref="S2:S33" si="9">R2*G2</f>
        <v>0.0</v>
      </c>
      <c r="T2" s="15" t="n">
        <f t="shared" ref="T2:T33" si="10">L2-H2-R2</f>
        <v>0.0</v>
      </c>
      <c r="U2" s="15" t="n">
        <f t="shared" ref="U2:U33" si="11">T2*G2</f>
        <v>0.0</v>
      </c>
      <c r="V2" s="15" t="n">
        <f t="shared" ref="V2:V33" si="12">N2-H2-P2-R2-35</f>
        <v>1.4210854715202004E-14</v>
      </c>
      <c r="W2" s="16" t="n">
        <f t="shared" ref="W2:W33" si="13">V2*G2</f>
        <v>0.0</v>
      </c>
    </row>
    <row r="3" spans="1:23" ht="30.0" customHeight="true" x14ac:dyDescent="0.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32">
        <v>0</v>
      </c>
      <c r="H3" s="15">
        <v>380</v>
      </c>
      <c r="I3" s="15" t="n">
        <f t="shared" si="0"/>
        <v>0.0</v>
      </c>
      <c r="J3" s="15">
        <v>380</v>
      </c>
      <c r="K3" s="15" t="n">
        <f t="shared" si="1"/>
        <v>0.0</v>
      </c>
      <c r="L3" s="15" t="n">
        <f t="shared" si="2"/>
        <v>440.8</v>
      </c>
      <c r="M3" s="15" t="n">
        <f t="shared" si="3"/>
        <v>0.0</v>
      </c>
      <c r="N3" s="15" t="n">
        <f t="shared" si="4"/>
        <v>546.9200000000001</v>
      </c>
      <c r="O3" s="15" t="n">
        <f t="shared" si="5"/>
        <v>0.0</v>
      </c>
      <c r="P3" s="15" t="n">
        <f t="shared" si="6"/>
        <v>71.12</v>
      </c>
      <c r="Q3" s="15" t="n">
        <f t="shared" si="7"/>
        <v>0.0</v>
      </c>
      <c r="R3" s="15" t="n">
        <f t="shared" si="8"/>
        <v>60.800000000000004</v>
      </c>
      <c r="S3" s="15" t="n">
        <f t="shared" si="9"/>
        <v>0.0</v>
      </c>
      <c r="T3" s="15" t="n">
        <f t="shared" si="10"/>
        <v>7.105427357601002E-15</v>
      </c>
      <c r="U3" s="15" t="n">
        <f t="shared" si="11"/>
        <v>0.0</v>
      </c>
      <c r="V3" s="15" t="n">
        <f t="shared" si="12"/>
        <v>6.394884621840902E-14</v>
      </c>
      <c r="W3" s="16" t="n">
        <f t="shared" si="13"/>
        <v>0.0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34">
        <v>0</v>
      </c>
      <c r="H4" s="15">
        <v>280</v>
      </c>
      <c r="I4" s="15" t="n">
        <f t="shared" si="0"/>
        <v>0.0</v>
      </c>
      <c r="J4" s="15">
        <v>280</v>
      </c>
      <c r="K4" s="15" t="n">
        <f t="shared" si="1"/>
        <v>0.0</v>
      </c>
      <c r="L4" s="15" t="n">
        <f t="shared" si="2"/>
        <v>324.8</v>
      </c>
      <c r="M4" s="15" t="n">
        <f t="shared" si="3"/>
        <v>0.0</v>
      </c>
      <c r="N4" s="15" t="n">
        <f t="shared" si="4"/>
        <v>413.52</v>
      </c>
      <c r="O4" s="15" t="n">
        <f t="shared" si="5"/>
        <v>0.0</v>
      </c>
      <c r="P4" s="15" t="n">
        <f t="shared" si="6"/>
        <v>53.72</v>
      </c>
      <c r="Q4" s="15" t="n">
        <f t="shared" si="7"/>
        <v>0.0</v>
      </c>
      <c r="R4" s="15" t="n">
        <f t="shared" si="8"/>
        <v>44.800000000000004</v>
      </c>
      <c r="S4" s="15" t="n">
        <f t="shared" si="9"/>
        <v>0.0</v>
      </c>
      <c r="T4" s="15" t="n">
        <f t="shared" si="10"/>
        <v>7.105427357601002E-15</v>
      </c>
      <c r="U4" s="15" t="n">
        <f t="shared" si="11"/>
        <v>0.0</v>
      </c>
      <c r="V4" s="15" t="n">
        <f t="shared" si="12"/>
        <v>-2.1316282072803006E-14</v>
      </c>
      <c r="W4" s="16" t="n">
        <f t="shared" si="13"/>
        <v>0.0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 t="n">
        <f t="shared" si="0"/>
        <v>4111.59</v>
      </c>
      <c r="J5" s="15">
        <v>5600</v>
      </c>
      <c r="K5" s="15" t="n">
        <f t="shared" si="1"/>
        <v>5600.0</v>
      </c>
      <c r="L5" s="15" t="n">
        <f t="shared" si="2"/>
        <v>6496.0</v>
      </c>
      <c r="M5" s="15" t="n">
        <f t="shared" si="3"/>
        <v>6496.0</v>
      </c>
      <c r="N5" s="15" t="n">
        <f t="shared" si="4"/>
        <v>7510.4</v>
      </c>
      <c r="O5" s="15" t="n">
        <f t="shared" si="5"/>
        <v>7510.4</v>
      </c>
      <c r="P5" s="15" t="n">
        <f t="shared" si="6"/>
        <v>979.4</v>
      </c>
      <c r="Q5" s="15" t="n">
        <f t="shared" si="7"/>
        <v>979.4</v>
      </c>
      <c r="R5" s="15" t="n">
        <f t="shared" si="8"/>
        <v>896.0</v>
      </c>
      <c r="S5" s="15" t="n">
        <f t="shared" si="9"/>
        <v>896.0</v>
      </c>
      <c r="T5" s="15" t="n">
        <f t="shared" si="10"/>
        <v>1488.4099999999999</v>
      </c>
      <c r="U5" s="15" t="n">
        <f t="shared" si="11"/>
        <v>1488.4099999999999</v>
      </c>
      <c r="V5" s="15" t="n">
        <f t="shared" si="12"/>
        <v>1488.4099999999994</v>
      </c>
      <c r="W5" s="16" t="n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35">
        <v>0</v>
      </c>
      <c r="H6" s="15">
        <v>10508</v>
      </c>
      <c r="I6" s="15" t="n">
        <f t="shared" si="0"/>
        <v>0.0</v>
      </c>
      <c r="J6" s="15">
        <v>13000</v>
      </c>
      <c r="K6" s="15" t="n">
        <f t="shared" si="1"/>
        <v>0.0</v>
      </c>
      <c r="L6" s="15" t="n">
        <f t="shared" si="2"/>
        <v>15080.0</v>
      </c>
      <c r="M6" s="15" t="n">
        <f t="shared" si="3"/>
        <v>0.0</v>
      </c>
      <c r="N6" s="15" t="n">
        <f t="shared" si="4"/>
        <v>17382.0</v>
      </c>
      <c r="O6" s="15" t="n">
        <f t="shared" si="5"/>
        <v>0.0</v>
      </c>
      <c r="P6" s="15" t="n">
        <f t="shared" si="6"/>
        <v>2267.0</v>
      </c>
      <c r="Q6" s="15" t="n">
        <f t="shared" si="7"/>
        <v>0.0</v>
      </c>
      <c r="R6" s="15" t="n">
        <f t="shared" si="8"/>
        <v>2080.0</v>
      </c>
      <c r="S6" s="15" t="n">
        <f t="shared" si="9"/>
        <v>0.0</v>
      </c>
      <c r="T6" s="15" t="n">
        <f t="shared" si="10"/>
        <v>2492.0</v>
      </c>
      <c r="U6" s="15" t="n">
        <f t="shared" si="11"/>
        <v>0.0</v>
      </c>
      <c r="V6" s="15" t="n">
        <f t="shared" si="12"/>
        <v>2492.0</v>
      </c>
      <c r="W6" s="16" t="n">
        <f t="shared" si="13"/>
        <v>0.0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3">
        <v>0</v>
      </c>
      <c r="H7" s="15">
        <v>5990</v>
      </c>
      <c r="I7" s="15" t="n">
        <f t="shared" si="0"/>
        <v>0.0</v>
      </c>
      <c r="J7" s="15">
        <v>15000</v>
      </c>
      <c r="K7" s="15" t="n">
        <f t="shared" si="1"/>
        <v>0.0</v>
      </c>
      <c r="L7" s="15" t="n">
        <f t="shared" si="2"/>
        <v>17400.0</v>
      </c>
      <c r="M7" s="15" t="n">
        <f t="shared" si="3"/>
        <v>0.0</v>
      </c>
      <c r="N7" s="15" t="n">
        <f t="shared" si="4"/>
        <v>20050.0</v>
      </c>
      <c r="O7" s="15" t="n">
        <f t="shared" si="5"/>
        <v>0.0</v>
      </c>
      <c r="P7" s="15" t="n">
        <f t="shared" si="6"/>
        <v>2615.0</v>
      </c>
      <c r="Q7" s="15" t="n">
        <f t="shared" si="7"/>
        <v>0.0</v>
      </c>
      <c r="R7" s="15" t="n">
        <f t="shared" si="8"/>
        <v>2400.0</v>
      </c>
      <c r="S7" s="15" t="n">
        <f t="shared" si="9"/>
        <v>0.0</v>
      </c>
      <c r="T7" s="15" t="n">
        <f t="shared" si="10"/>
        <v>9010.0</v>
      </c>
      <c r="U7" s="15" t="n">
        <f t="shared" si="11"/>
        <v>0.0</v>
      </c>
      <c r="V7" s="15" t="n">
        <f t="shared" si="12"/>
        <v>9010.0</v>
      </c>
      <c r="W7" s="16" t="n">
        <f t="shared" si="13"/>
        <v>0.0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t="n" s="69">
        <v>55.0</v>
      </c>
      <c r="H8" s="15">
        <v>27</v>
      </c>
      <c r="I8" s="15" t="n">
        <f t="shared" si="0"/>
        <v>1485.0</v>
      </c>
      <c r="J8" s="15">
        <v>60</v>
      </c>
      <c r="K8" s="15" t="n">
        <f t="shared" si="1"/>
        <v>3300.0</v>
      </c>
      <c r="L8" s="15" t="n">
        <f t="shared" si="2"/>
        <v>69.6</v>
      </c>
      <c r="M8" s="15" t="n">
        <f t="shared" si="3"/>
        <v>3827.9999999999995</v>
      </c>
      <c r="N8" s="15" t="n">
        <f t="shared" si="4"/>
        <v>120.03999999999999</v>
      </c>
      <c r="O8" s="15" t="n">
        <f t="shared" si="5"/>
        <v>6602.2</v>
      </c>
      <c r="P8" s="15" t="n">
        <f t="shared" si="6"/>
        <v>15.44</v>
      </c>
      <c r="Q8" s="15" t="n">
        <f t="shared" si="7"/>
        <v>849.1999999999999</v>
      </c>
      <c r="R8" s="15" t="n">
        <f t="shared" si="8"/>
        <v>9.6</v>
      </c>
      <c r="S8" s="15" t="n">
        <f t="shared" si="9"/>
        <v>528.0</v>
      </c>
      <c r="T8" s="15" t="n">
        <f t="shared" si="10"/>
        <v>32.99999999999999</v>
      </c>
      <c r="U8" s="15" t="n">
        <f t="shared" si="11"/>
        <v>1814.9999999999995</v>
      </c>
      <c r="V8" s="15" t="n">
        <f t="shared" si="12"/>
        <v>33.0</v>
      </c>
      <c r="W8" s="16" t="n">
        <f t="shared" si="13"/>
        <v>1815.0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 t="n">
        <f>22950/18500</f>
        <v>1.2405405405405405</v>
      </c>
      <c r="G9" s="19">
        <v>1</v>
      </c>
      <c r="H9" s="15" t="n">
        <f>J9/F9</f>
        <v>1209.1503267973856</v>
      </c>
      <c r="I9" s="15" t="n">
        <f t="shared" si="0"/>
        <v>1209.1503267973856</v>
      </c>
      <c r="J9" s="15">
        <v>1500</v>
      </c>
      <c r="K9" s="15" t="n">
        <f t="shared" si="1"/>
        <v>1500.0</v>
      </c>
      <c r="L9" s="15" t="n">
        <f t="shared" si="2"/>
        <v>1740.0</v>
      </c>
      <c r="M9" s="15" t="n">
        <f t="shared" si="3"/>
        <v>1740.0</v>
      </c>
      <c r="N9" s="15" t="n">
        <f t="shared" si="4"/>
        <v>2041.0</v>
      </c>
      <c r="O9" s="15" t="n">
        <f t="shared" si="5"/>
        <v>2041.0</v>
      </c>
      <c r="P9" s="15" t="n">
        <f t="shared" si="6"/>
        <v>266.0</v>
      </c>
      <c r="Q9" s="15" t="n">
        <f t="shared" si="7"/>
        <v>266.0</v>
      </c>
      <c r="R9" s="15" t="n">
        <f t="shared" si="8"/>
        <v>240.0</v>
      </c>
      <c r="S9" s="15" t="n">
        <f t="shared" si="9"/>
        <v>240.0</v>
      </c>
      <c r="T9" s="15" t="n">
        <f t="shared" si="10"/>
        <v>290.84967320261444</v>
      </c>
      <c r="U9" s="15" t="n">
        <f t="shared" si="11"/>
        <v>290.84967320261444</v>
      </c>
      <c r="V9" s="15" t="n">
        <f t="shared" si="12"/>
        <v>290.84967320261444</v>
      </c>
      <c r="W9" s="16" t="n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 t="n">
        <f t="shared" si="1"/>
        <v>300.0</v>
      </c>
      <c r="L10" s="15" t="n">
        <f t="shared" si="2"/>
        <v>348.0</v>
      </c>
      <c r="M10" s="15" t="n">
        <f t="shared" si="3"/>
        <v>348.0</v>
      </c>
      <c r="N10" s="15" t="n">
        <f t="shared" si="4"/>
        <v>440.2</v>
      </c>
      <c r="O10" s="15" t="n">
        <f t="shared" si="5"/>
        <v>440.2</v>
      </c>
      <c r="P10" s="15" t="n">
        <f t="shared" si="6"/>
        <v>57.199999999999996</v>
      </c>
      <c r="Q10" s="15" t="n">
        <f t="shared" si="7"/>
        <v>57.199999999999996</v>
      </c>
      <c r="R10" s="15" t="n">
        <f t="shared" si="8"/>
        <v>48.0</v>
      </c>
      <c r="S10" s="15" t="n">
        <f t="shared" si="9"/>
        <v>48.0</v>
      </c>
      <c r="T10" s="15" t="n">
        <f t="shared" si="10"/>
        <v>0.0</v>
      </c>
      <c r="U10" s="15" t="n">
        <f t="shared" si="11"/>
        <v>0.0</v>
      </c>
      <c r="V10" s="15" t="n">
        <f t="shared" si="12"/>
        <v>0.0</v>
      </c>
      <c r="W10" s="16" t="n">
        <f t="shared" si="13"/>
        <v>0.0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 t="n">
        <f>22950/18500</f>
        <v>1.2405405405405405</v>
      </c>
      <c r="G11" s="19">
        <v>1</v>
      </c>
      <c r="H11" s="15" t="n">
        <f>J11/F11</f>
        <v>322.4400871459695</v>
      </c>
      <c r="I11" s="15" t="n">
        <f t="shared" ref="I11:I33" si="14">H11*G11</f>
        <v>322.4400871459695</v>
      </c>
      <c r="J11" s="15">
        <v>400</v>
      </c>
      <c r="K11" s="15" t="n">
        <f t="shared" si="1"/>
        <v>400.0</v>
      </c>
      <c r="L11" s="15" t="n">
        <f t="shared" si="2"/>
        <v>464.0</v>
      </c>
      <c r="M11" s="15" t="n">
        <f t="shared" si="3"/>
        <v>464.0</v>
      </c>
      <c r="N11" s="15" t="n">
        <f t="shared" si="4"/>
        <v>573.6</v>
      </c>
      <c r="O11" s="15" t="n">
        <f t="shared" si="5"/>
        <v>573.6</v>
      </c>
      <c r="P11" s="15" t="n">
        <f t="shared" si="6"/>
        <v>74.6</v>
      </c>
      <c r="Q11" s="15" t="n">
        <f t="shared" si="7"/>
        <v>74.6</v>
      </c>
      <c r="R11" s="15" t="n">
        <f t="shared" si="8"/>
        <v>64.0</v>
      </c>
      <c r="S11" s="15" t="n">
        <f t="shared" si="9"/>
        <v>64.0</v>
      </c>
      <c r="T11" s="15" t="n">
        <f t="shared" si="10"/>
        <v>77.55991285403047</v>
      </c>
      <c r="U11" s="15" t="n">
        <f t="shared" si="11"/>
        <v>77.55991285403047</v>
      </c>
      <c r="V11" s="15" t="n">
        <f t="shared" si="12"/>
        <v>77.5599128540305</v>
      </c>
      <c r="W11" s="16" t="n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 t="n">
        <f>14600/7500</f>
        <v>1.9466666666666668</v>
      </c>
      <c r="G12" s="19">
        <v>1</v>
      </c>
      <c r="H12" s="15" t="n">
        <f>J12/F12</f>
        <v>179.79452054794518</v>
      </c>
      <c r="I12" s="15" t="n">
        <f t="shared" si="14"/>
        <v>179.79452054794518</v>
      </c>
      <c r="J12" s="15">
        <v>350</v>
      </c>
      <c r="K12" s="15" t="n">
        <f t="shared" si="1"/>
        <v>350.0</v>
      </c>
      <c r="L12" s="15" t="n">
        <f t="shared" si="2"/>
        <v>406.0</v>
      </c>
      <c r="M12" s="15" t="n">
        <f t="shared" si="3"/>
        <v>406.0</v>
      </c>
      <c r="N12" s="15" t="n">
        <f t="shared" si="4"/>
        <v>506.9</v>
      </c>
      <c r="O12" s="15" t="n">
        <f t="shared" si="5"/>
        <v>506.9</v>
      </c>
      <c r="P12" s="15" t="n">
        <f t="shared" si="6"/>
        <v>65.9</v>
      </c>
      <c r="Q12" s="15" t="n">
        <f t="shared" si="7"/>
        <v>65.9</v>
      </c>
      <c r="R12" s="15" t="n">
        <f t="shared" si="8"/>
        <v>56.0</v>
      </c>
      <c r="S12" s="15" t="n">
        <f t="shared" si="9"/>
        <v>56.0</v>
      </c>
      <c r="T12" s="15" t="n">
        <f t="shared" si="10"/>
        <v>170.20547945205482</v>
      </c>
      <c r="U12" s="15" t="n">
        <f t="shared" si="11"/>
        <v>170.20547945205482</v>
      </c>
      <c r="V12" s="15" t="n">
        <f t="shared" si="12"/>
        <v>170.20547945205476</v>
      </c>
      <c r="W12" s="16" t="n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 t="n">
        <f t="shared" si="14"/>
        <v>450.0</v>
      </c>
      <c r="J13" s="15">
        <v>450</v>
      </c>
      <c r="K13" s="15" t="n">
        <f t="shared" si="1"/>
        <v>450.0</v>
      </c>
      <c r="L13" s="15" t="n">
        <f t="shared" si="2"/>
        <v>522.0</v>
      </c>
      <c r="M13" s="15" t="n">
        <f t="shared" si="3"/>
        <v>522.0</v>
      </c>
      <c r="N13" s="15" t="n">
        <f t="shared" si="4"/>
        <v>640.3</v>
      </c>
      <c r="O13" s="15" t="n">
        <f t="shared" si="5"/>
        <v>640.3</v>
      </c>
      <c r="P13" s="15" t="n">
        <f t="shared" si="6"/>
        <v>83.3</v>
      </c>
      <c r="Q13" s="15" t="n">
        <f t="shared" si="7"/>
        <v>83.3</v>
      </c>
      <c r="R13" s="15" t="n">
        <f t="shared" si="8"/>
        <v>72.0</v>
      </c>
      <c r="S13" s="15" t="n">
        <f t="shared" si="9"/>
        <v>72.0</v>
      </c>
      <c r="T13" s="15" t="n">
        <f t="shared" si="10"/>
        <v>0.0</v>
      </c>
      <c r="U13" s="15" t="n">
        <f t="shared" si="11"/>
        <v>0.0</v>
      </c>
      <c r="V13" s="15" t="n">
        <f t="shared" si="12"/>
        <v>-4.263256414560601E-14</v>
      </c>
      <c r="W13" s="16" t="n">
        <f t="shared" si="13"/>
        <v>-4.263256414560601E-14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 t="n">
        <f t="shared" si="14"/>
        <v>2917.2000000000003</v>
      </c>
      <c r="J14" s="15">
        <v>30</v>
      </c>
      <c r="K14" s="15" t="n">
        <f t="shared" si="1"/>
        <v>5850.0</v>
      </c>
      <c r="L14" s="15" t="n">
        <f t="shared" si="2"/>
        <v>34.8</v>
      </c>
      <c r="M14" s="15" t="n">
        <f t="shared" si="3"/>
        <v>6785.999999999999</v>
      </c>
      <c r="N14" s="15" t="n">
        <f t="shared" si="4"/>
        <v>80.02</v>
      </c>
      <c r="O14" s="15" t="n">
        <f t="shared" si="5"/>
        <v>15603.9</v>
      </c>
      <c r="P14" s="15" t="n">
        <f t="shared" si="6"/>
        <v>10.219999999999999</v>
      </c>
      <c r="Q14" s="15" t="n">
        <f t="shared" si="7"/>
        <v>1992.8999999999999</v>
      </c>
      <c r="R14" s="15" t="n">
        <f t="shared" si="8"/>
        <v>4.8</v>
      </c>
      <c r="S14" s="15" t="n">
        <f t="shared" si="9"/>
        <v>936.0</v>
      </c>
      <c r="T14" s="15" t="n">
        <f t="shared" si="10"/>
        <v>15.039999999999996</v>
      </c>
      <c r="U14" s="15" t="n">
        <f t="shared" si="11"/>
        <v>2932.7999999999993</v>
      </c>
      <c r="V14" s="15" t="n">
        <f t="shared" si="12"/>
        <v>15.040000000000006</v>
      </c>
      <c r="W14" s="16" t="n">
        <f t="shared" si="13"/>
        <v>2932.800000000001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 t="n">
        <f>14600/7500</f>
        <v>1.9466666666666668</v>
      </c>
      <c r="G15" s="19">
        <v>1</v>
      </c>
      <c r="H15" s="15" t="n">
        <f>J15/F15</f>
        <v>256.8493150684931</v>
      </c>
      <c r="I15" s="15" t="n">
        <f t="shared" si="14"/>
        <v>256.8493150684931</v>
      </c>
      <c r="J15" s="15">
        <v>500</v>
      </c>
      <c r="K15" s="15" t="n">
        <f t="shared" si="1"/>
        <v>500.0</v>
      </c>
      <c r="L15" s="15" t="n">
        <f t="shared" si="2"/>
        <v>580.0</v>
      </c>
      <c r="M15" s="15" t="n">
        <f t="shared" si="3"/>
        <v>580.0</v>
      </c>
      <c r="N15" s="15" t="n">
        <f t="shared" si="4"/>
        <v>707.0</v>
      </c>
      <c r="O15" s="15" t="n">
        <f t="shared" si="5"/>
        <v>707.0</v>
      </c>
      <c r="P15" s="15" t="n">
        <f t="shared" si="6"/>
        <v>92.0</v>
      </c>
      <c r="Q15" s="15" t="n">
        <f t="shared" si="7"/>
        <v>92.0</v>
      </c>
      <c r="R15" s="15" t="n">
        <f t="shared" si="8"/>
        <v>80.0</v>
      </c>
      <c r="S15" s="15" t="n">
        <f t="shared" si="9"/>
        <v>80.0</v>
      </c>
      <c r="T15" s="15" t="n">
        <f t="shared" si="10"/>
        <v>243.15068493150687</v>
      </c>
      <c r="U15" s="15" t="n">
        <f t="shared" si="11"/>
        <v>243.15068493150687</v>
      </c>
      <c r="V15" s="15" t="n">
        <f t="shared" si="12"/>
        <v>243.15068493150687</v>
      </c>
      <c r="W15" s="16" t="n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 t="n">
        <f>14600/7500</f>
        <v>1.9466666666666668</v>
      </c>
      <c r="G16" s="19">
        <v>1</v>
      </c>
      <c r="H16" s="15" t="n">
        <f>J16/F16</f>
        <v>77.05479452054794</v>
      </c>
      <c r="I16" s="15" t="n">
        <f t="shared" si="14"/>
        <v>77.05479452054794</v>
      </c>
      <c r="J16" s="15">
        <v>150</v>
      </c>
      <c r="K16" s="15" t="n">
        <f t="shared" si="1"/>
        <v>150.0</v>
      </c>
      <c r="L16" s="15" t="n">
        <f t="shared" si="2"/>
        <v>174.0</v>
      </c>
      <c r="M16" s="15" t="n">
        <f t="shared" si="3"/>
        <v>174.0</v>
      </c>
      <c r="N16" s="15" t="n">
        <f t="shared" si="4"/>
        <v>240.1</v>
      </c>
      <c r="O16" s="15" t="n">
        <f t="shared" si="5"/>
        <v>240.1</v>
      </c>
      <c r="P16" s="15" t="n">
        <f t="shared" si="6"/>
        <v>31.099999999999998</v>
      </c>
      <c r="Q16" s="15" t="n">
        <f t="shared" si="7"/>
        <v>31.099999999999998</v>
      </c>
      <c r="R16" s="15" t="n">
        <f t="shared" si="8"/>
        <v>24.0</v>
      </c>
      <c r="S16" s="15" t="n">
        <f t="shared" si="9"/>
        <v>24.0</v>
      </c>
      <c r="T16" s="15" t="n">
        <f t="shared" si="10"/>
        <v>72.94520547945206</v>
      </c>
      <c r="U16" s="15" t="n">
        <f t="shared" si="11"/>
        <v>72.94520547945206</v>
      </c>
      <c r="V16" s="15" t="n">
        <f t="shared" si="12"/>
        <v>72.94520547945206</v>
      </c>
      <c r="W16" s="16" t="n">
        <f t="shared" si="13"/>
        <v>72.94520547945206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 t="n">
        <f t="shared" si="14"/>
        <v>100.0</v>
      </c>
      <c r="J17" s="15">
        <v>150</v>
      </c>
      <c r="K17" s="15" t="n">
        <f t="shared" si="1"/>
        <v>300.0</v>
      </c>
      <c r="L17" s="15" t="n">
        <f t="shared" si="2"/>
        <v>174.0</v>
      </c>
      <c r="M17" s="15" t="n">
        <f t="shared" si="3"/>
        <v>348.0</v>
      </c>
      <c r="N17" s="15" t="n">
        <f t="shared" si="4"/>
        <v>240.1</v>
      </c>
      <c r="O17" s="15" t="n">
        <f t="shared" si="5"/>
        <v>480.2</v>
      </c>
      <c r="P17" s="15" t="n">
        <f t="shared" si="6"/>
        <v>31.099999999999998</v>
      </c>
      <c r="Q17" s="15" t="n">
        <f t="shared" si="7"/>
        <v>62.199999999999996</v>
      </c>
      <c r="R17" s="15" t="n">
        <f t="shared" si="8"/>
        <v>24.0</v>
      </c>
      <c r="S17" s="15" t="n">
        <f t="shared" si="9"/>
        <v>48.0</v>
      </c>
      <c r="T17" s="15" t="n">
        <f t="shared" si="10"/>
        <v>100.0</v>
      </c>
      <c r="U17" s="15" t="n">
        <f t="shared" si="11"/>
        <v>200.0</v>
      </c>
      <c r="V17" s="15" t="n">
        <f t="shared" si="12"/>
        <v>100.0</v>
      </c>
      <c r="W17" s="16" t="n">
        <f t="shared" si="13"/>
        <v>200.0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 t="n">
        <f t="shared" si="14"/>
        <v>300.0</v>
      </c>
      <c r="J18" s="15">
        <v>300</v>
      </c>
      <c r="K18" s="15" t="n">
        <f t="shared" si="1"/>
        <v>300.0</v>
      </c>
      <c r="L18" s="15" t="n">
        <f t="shared" si="2"/>
        <v>348.0</v>
      </c>
      <c r="M18" s="15" t="n">
        <f t="shared" si="3"/>
        <v>348.0</v>
      </c>
      <c r="N18" s="15" t="n">
        <f t="shared" si="4"/>
        <v>440.2</v>
      </c>
      <c r="O18" s="15" t="n">
        <f t="shared" si="5"/>
        <v>440.2</v>
      </c>
      <c r="P18" s="15" t="n">
        <f t="shared" si="6"/>
        <v>57.199999999999996</v>
      </c>
      <c r="Q18" s="15" t="n">
        <f t="shared" si="7"/>
        <v>57.199999999999996</v>
      </c>
      <c r="R18" s="15" t="n">
        <f t="shared" si="8"/>
        <v>48.0</v>
      </c>
      <c r="S18" s="15" t="n">
        <f t="shared" si="9"/>
        <v>48.0</v>
      </c>
      <c r="T18" s="15" t="n">
        <f t="shared" si="10"/>
        <v>0.0</v>
      </c>
      <c r="U18" s="15" t="n">
        <f t="shared" si="11"/>
        <v>0.0</v>
      </c>
      <c r="V18" s="15" t="n">
        <f t="shared" si="12"/>
        <v>0.0</v>
      </c>
      <c r="W18" s="16" t="n">
        <f t="shared" si="13"/>
        <v>0.0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 t="n">
        <f>14600/7500</f>
        <v>1.9466666666666668</v>
      </c>
      <c r="G19" s="19">
        <v>1</v>
      </c>
      <c r="H19" s="15" t="n">
        <f>J19/F19</f>
        <v>205.4794520547945</v>
      </c>
      <c r="I19" s="15" t="n">
        <f t="shared" si="14"/>
        <v>205.4794520547945</v>
      </c>
      <c r="J19" s="15">
        <v>400</v>
      </c>
      <c r="K19" s="15" t="n">
        <f t="shared" si="1"/>
        <v>400.0</v>
      </c>
      <c r="L19" s="15" t="n">
        <f t="shared" si="2"/>
        <v>464.0</v>
      </c>
      <c r="M19" s="15" t="n">
        <f t="shared" si="3"/>
        <v>464.0</v>
      </c>
      <c r="N19" s="15" t="n">
        <f t="shared" si="4"/>
        <v>573.6</v>
      </c>
      <c r="O19" s="15" t="n">
        <f t="shared" si="5"/>
        <v>573.6</v>
      </c>
      <c r="P19" s="15" t="n">
        <f t="shared" si="6"/>
        <v>74.6</v>
      </c>
      <c r="Q19" s="15" t="n">
        <f t="shared" si="7"/>
        <v>74.6</v>
      </c>
      <c r="R19" s="15" t="n">
        <f t="shared" si="8"/>
        <v>64.0</v>
      </c>
      <c r="S19" s="15" t="n">
        <f t="shared" si="9"/>
        <v>64.0</v>
      </c>
      <c r="T19" s="15" t="n">
        <f t="shared" si="10"/>
        <v>194.52054794520552</v>
      </c>
      <c r="U19" s="15" t="n">
        <f t="shared" si="11"/>
        <v>194.52054794520552</v>
      </c>
      <c r="V19" s="15" t="n">
        <f t="shared" si="12"/>
        <v>194.52054794520552</v>
      </c>
      <c r="W19" s="16" t="n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 t="n">
        <f t="shared" si="14"/>
        <v>250.0</v>
      </c>
      <c r="J20" s="15">
        <v>250</v>
      </c>
      <c r="K20" s="15" t="n">
        <f t="shared" si="1"/>
        <v>250.0</v>
      </c>
      <c r="L20" s="15" t="n">
        <f t="shared" si="2"/>
        <v>290.0</v>
      </c>
      <c r="M20" s="15" t="n">
        <f t="shared" si="3"/>
        <v>290.0</v>
      </c>
      <c r="N20" s="15" t="n">
        <f t="shared" si="4"/>
        <v>373.5</v>
      </c>
      <c r="O20" s="15" t="n">
        <f t="shared" si="5"/>
        <v>373.5</v>
      </c>
      <c r="P20" s="15" t="n">
        <f t="shared" si="6"/>
        <v>48.5</v>
      </c>
      <c r="Q20" s="15" t="n">
        <f t="shared" si="7"/>
        <v>48.5</v>
      </c>
      <c r="R20" s="15" t="n">
        <f t="shared" si="8"/>
        <v>40.0</v>
      </c>
      <c r="S20" s="15" t="n">
        <f t="shared" si="9"/>
        <v>40.0</v>
      </c>
      <c r="T20" s="15" t="n">
        <f t="shared" si="10"/>
        <v>0.0</v>
      </c>
      <c r="U20" s="15" t="n">
        <f t="shared" si="11"/>
        <v>0.0</v>
      </c>
      <c r="V20" s="15" t="n">
        <f t="shared" si="12"/>
        <v>0.0</v>
      </c>
      <c r="W20" s="16" t="n">
        <f t="shared" si="13"/>
        <v>0.0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 t="n">
        <f>14600/7500</f>
        <v>1.9466666666666668</v>
      </c>
      <c r="G21" s="19">
        <v>1</v>
      </c>
      <c r="H21" s="15" t="n">
        <f>J21/F21</f>
        <v>128.42465753424656</v>
      </c>
      <c r="I21" s="15" t="n">
        <f t="shared" si="14"/>
        <v>128.42465753424656</v>
      </c>
      <c r="J21" s="15">
        <v>250</v>
      </c>
      <c r="K21" s="15" t="n">
        <f t="shared" si="1"/>
        <v>250.0</v>
      </c>
      <c r="L21" s="15" t="n">
        <f t="shared" si="2"/>
        <v>290.0</v>
      </c>
      <c r="M21" s="15" t="n">
        <f t="shared" si="3"/>
        <v>290.0</v>
      </c>
      <c r="N21" s="15" t="n">
        <f t="shared" si="4"/>
        <v>373.5</v>
      </c>
      <c r="O21" s="15" t="n">
        <f t="shared" si="5"/>
        <v>373.5</v>
      </c>
      <c r="P21" s="15" t="n">
        <f t="shared" si="6"/>
        <v>48.5</v>
      </c>
      <c r="Q21" s="15" t="n">
        <f t="shared" si="7"/>
        <v>48.5</v>
      </c>
      <c r="R21" s="15" t="n">
        <f t="shared" si="8"/>
        <v>40.0</v>
      </c>
      <c r="S21" s="15" t="n">
        <f t="shared" si="9"/>
        <v>40.0</v>
      </c>
      <c r="T21" s="15" t="n">
        <f t="shared" si="10"/>
        <v>121.57534246575344</v>
      </c>
      <c r="U21" s="15" t="n">
        <f t="shared" si="11"/>
        <v>121.57534246575344</v>
      </c>
      <c r="V21" s="15" t="n">
        <f t="shared" si="12"/>
        <v>121.57534246575344</v>
      </c>
      <c r="W21" s="16" t="n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 t="n">
        <f t="shared" si="14"/>
        <v>800.0</v>
      </c>
      <c r="J22" s="15">
        <v>400</v>
      </c>
      <c r="K22" s="15" t="n">
        <f t="shared" si="1"/>
        <v>800.0</v>
      </c>
      <c r="L22" s="15" t="n">
        <f t="shared" si="2"/>
        <v>464.0</v>
      </c>
      <c r="M22" s="15" t="n">
        <f t="shared" si="3"/>
        <v>928.0</v>
      </c>
      <c r="N22" s="15" t="n">
        <f t="shared" si="4"/>
        <v>573.6</v>
      </c>
      <c r="O22" s="15" t="n">
        <f t="shared" si="5"/>
        <v>1147.2</v>
      </c>
      <c r="P22" s="15" t="n">
        <f t="shared" si="6"/>
        <v>74.6</v>
      </c>
      <c r="Q22" s="15" t="n">
        <f t="shared" si="7"/>
        <v>149.2</v>
      </c>
      <c r="R22" s="15" t="n">
        <f t="shared" si="8"/>
        <v>64.0</v>
      </c>
      <c r="S22" s="15" t="n">
        <f t="shared" si="9"/>
        <v>128.0</v>
      </c>
      <c r="T22" s="15" t="n">
        <f t="shared" si="10"/>
        <v>0.0</v>
      </c>
      <c r="U22" s="15" t="n">
        <f t="shared" si="11"/>
        <v>0.0</v>
      </c>
      <c r="V22" s="15" t="n">
        <f t="shared" si="12"/>
        <v>2.8421709430404007E-14</v>
      </c>
      <c r="W22" s="16" t="n">
        <f t="shared" si="13"/>
        <v>5.6843418860808015E-14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 t="n">
        <f t="shared" si="14"/>
        <v>425.0</v>
      </c>
      <c r="J23" s="15">
        <v>700</v>
      </c>
      <c r="K23" s="15" t="n">
        <f t="shared" si="1"/>
        <v>1400.0</v>
      </c>
      <c r="L23" s="15" t="n">
        <f t="shared" si="2"/>
        <v>812.0</v>
      </c>
      <c r="M23" s="15" t="n">
        <f t="shared" si="3"/>
        <v>1624.0</v>
      </c>
      <c r="N23" s="15" t="n">
        <f t="shared" si="4"/>
        <v>973.8</v>
      </c>
      <c r="O23" s="15" t="n">
        <f t="shared" si="5"/>
        <v>1947.6</v>
      </c>
      <c r="P23" s="15" t="n">
        <f t="shared" si="6"/>
        <v>126.8</v>
      </c>
      <c r="Q23" s="15" t="n">
        <f t="shared" si="7"/>
        <v>253.6</v>
      </c>
      <c r="R23" s="15" t="n">
        <f t="shared" si="8"/>
        <v>112.0</v>
      </c>
      <c r="S23" s="15" t="n">
        <f t="shared" si="9"/>
        <v>224.0</v>
      </c>
      <c r="T23" s="15" t="n">
        <f t="shared" si="10"/>
        <v>487.5</v>
      </c>
      <c r="U23" s="15" t="n">
        <f t="shared" si="11"/>
        <v>975.0</v>
      </c>
      <c r="V23" s="15" t="n">
        <f t="shared" si="12"/>
        <v>487.5</v>
      </c>
      <c r="W23" s="16" t="n">
        <f t="shared" si="13"/>
        <v>975.0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 t="n">
        <f>14600/7500</f>
        <v>1.9466666666666668</v>
      </c>
      <c r="G24" s="19">
        <v>1</v>
      </c>
      <c r="H24" s="15" t="n">
        <f t="shared" ref="H24:H30" si="15">J24/F24</f>
        <v>256.8493150684931</v>
      </c>
      <c r="I24" s="15" t="n">
        <f t="shared" si="14"/>
        <v>256.8493150684931</v>
      </c>
      <c r="J24" s="15">
        <v>500</v>
      </c>
      <c r="K24" s="15" t="n">
        <f t="shared" si="1"/>
        <v>500.0</v>
      </c>
      <c r="L24" s="15" t="n">
        <f t="shared" si="2"/>
        <v>580.0</v>
      </c>
      <c r="M24" s="15" t="n">
        <f t="shared" si="3"/>
        <v>580.0</v>
      </c>
      <c r="N24" s="15" t="n">
        <f t="shared" si="4"/>
        <v>707.0</v>
      </c>
      <c r="O24" s="15" t="n">
        <f t="shared" si="5"/>
        <v>707.0</v>
      </c>
      <c r="P24" s="15" t="n">
        <f t="shared" si="6"/>
        <v>92.0</v>
      </c>
      <c r="Q24" s="15" t="n">
        <f t="shared" si="7"/>
        <v>92.0</v>
      </c>
      <c r="R24" s="15" t="n">
        <f t="shared" si="8"/>
        <v>80.0</v>
      </c>
      <c r="S24" s="15" t="n">
        <f t="shared" si="9"/>
        <v>80.0</v>
      </c>
      <c r="T24" s="15" t="n">
        <f t="shared" si="10"/>
        <v>243.15068493150687</v>
      </c>
      <c r="U24" s="15" t="n">
        <f t="shared" si="11"/>
        <v>243.15068493150687</v>
      </c>
      <c r="V24" s="15" t="n">
        <f t="shared" si="12"/>
        <v>243.15068493150687</v>
      </c>
      <c r="W24" s="16" t="n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 t="n">
        <f>22950/18500</f>
        <v>1.2405405405405405</v>
      </c>
      <c r="G25" s="19">
        <v>1</v>
      </c>
      <c r="H25" s="15" t="n">
        <f t="shared" si="15"/>
        <v>282.1350762527233</v>
      </c>
      <c r="I25" s="15" t="n">
        <f t="shared" si="14"/>
        <v>282.1350762527233</v>
      </c>
      <c r="J25" s="15">
        <v>350</v>
      </c>
      <c r="K25" s="15" t="n">
        <f t="shared" si="1"/>
        <v>350.0</v>
      </c>
      <c r="L25" s="15" t="n">
        <f t="shared" si="2"/>
        <v>406.0</v>
      </c>
      <c r="M25" s="15" t="n">
        <f t="shared" si="3"/>
        <v>406.0</v>
      </c>
      <c r="N25" s="15" t="n">
        <f t="shared" si="4"/>
        <v>506.9</v>
      </c>
      <c r="O25" s="15" t="n">
        <f t="shared" si="5"/>
        <v>506.9</v>
      </c>
      <c r="P25" s="15" t="n">
        <f t="shared" si="6"/>
        <v>65.9</v>
      </c>
      <c r="Q25" s="15" t="n">
        <f t="shared" si="7"/>
        <v>65.9</v>
      </c>
      <c r="R25" s="15" t="n">
        <f t="shared" si="8"/>
        <v>56.0</v>
      </c>
      <c r="S25" s="15" t="n">
        <f t="shared" si="9"/>
        <v>56.0</v>
      </c>
      <c r="T25" s="15" t="n">
        <f t="shared" si="10"/>
        <v>67.86492374727669</v>
      </c>
      <c r="U25" s="15" t="n">
        <f t="shared" si="11"/>
        <v>67.86492374727669</v>
      </c>
      <c r="V25" s="15" t="n">
        <f t="shared" si="12"/>
        <v>67.86492374727666</v>
      </c>
      <c r="W25" s="16" t="n">
        <f t="shared" si="13"/>
        <v>67.86492374727666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 t="n">
        <f>14600/7500</f>
        <v>1.9466666666666668</v>
      </c>
      <c r="G26" s="19">
        <v>1</v>
      </c>
      <c r="H26" s="15" t="n">
        <f t="shared" si="15"/>
        <v>128.42465753424656</v>
      </c>
      <c r="I26" s="15" t="n">
        <f t="shared" si="14"/>
        <v>128.42465753424656</v>
      </c>
      <c r="J26" s="15">
        <v>250</v>
      </c>
      <c r="K26" s="15" t="n">
        <f t="shared" si="1"/>
        <v>250.0</v>
      </c>
      <c r="L26" s="15" t="n">
        <f t="shared" si="2"/>
        <v>290.0</v>
      </c>
      <c r="M26" s="15" t="n">
        <f t="shared" si="3"/>
        <v>290.0</v>
      </c>
      <c r="N26" s="15" t="n">
        <f t="shared" si="4"/>
        <v>373.5</v>
      </c>
      <c r="O26" s="15" t="n">
        <f t="shared" si="5"/>
        <v>373.5</v>
      </c>
      <c r="P26" s="15" t="n">
        <f t="shared" si="6"/>
        <v>48.5</v>
      </c>
      <c r="Q26" s="15" t="n">
        <f t="shared" si="7"/>
        <v>48.5</v>
      </c>
      <c r="R26" s="15" t="n">
        <f t="shared" si="8"/>
        <v>40.0</v>
      </c>
      <c r="S26" s="15" t="n">
        <f t="shared" si="9"/>
        <v>40.0</v>
      </c>
      <c r="T26" s="15" t="n">
        <f t="shared" si="10"/>
        <v>121.57534246575344</v>
      </c>
      <c r="U26" s="15" t="n">
        <f t="shared" si="11"/>
        <v>121.57534246575344</v>
      </c>
      <c r="V26" s="15" t="n">
        <f t="shared" si="12"/>
        <v>121.57534246575344</v>
      </c>
      <c r="W26" s="16" t="n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 t="n">
        <f>22950/18500</f>
        <v>1.2405405405405405</v>
      </c>
      <c r="G27" s="19">
        <v>1</v>
      </c>
      <c r="H27" s="15" t="n">
        <f t="shared" si="15"/>
        <v>483.66013071895424</v>
      </c>
      <c r="I27" s="15" t="n">
        <f t="shared" si="14"/>
        <v>483.66013071895424</v>
      </c>
      <c r="J27" s="15">
        <v>600</v>
      </c>
      <c r="K27" s="15" t="n">
        <f t="shared" si="1"/>
        <v>600.0</v>
      </c>
      <c r="L27" s="15" t="n">
        <f t="shared" si="2"/>
        <v>696.0</v>
      </c>
      <c r="M27" s="15" t="n">
        <f t="shared" si="3"/>
        <v>696.0</v>
      </c>
      <c r="N27" s="15" t="n">
        <f t="shared" si="4"/>
        <v>840.4</v>
      </c>
      <c r="O27" s="15" t="n">
        <f t="shared" si="5"/>
        <v>840.4</v>
      </c>
      <c r="P27" s="15" t="n">
        <f t="shared" si="6"/>
        <v>109.39999999999999</v>
      </c>
      <c r="Q27" s="15" t="n">
        <f t="shared" si="7"/>
        <v>109.39999999999999</v>
      </c>
      <c r="R27" s="15" t="n">
        <f t="shared" si="8"/>
        <v>96.0</v>
      </c>
      <c r="S27" s="15" t="n">
        <f t="shared" si="9"/>
        <v>96.0</v>
      </c>
      <c r="T27" s="15" t="n">
        <f t="shared" si="10"/>
        <v>116.33986928104576</v>
      </c>
      <c r="U27" s="15" t="n">
        <f t="shared" si="11"/>
        <v>116.33986928104576</v>
      </c>
      <c r="V27" s="15" t="n">
        <f t="shared" si="12"/>
        <v>116.33986928104576</v>
      </c>
      <c r="W27" s="16" t="n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 t="n">
        <f>14600/7500</f>
        <v>1.9466666666666668</v>
      </c>
      <c r="G28" s="19">
        <v>1</v>
      </c>
      <c r="H28" s="15" t="n">
        <f t="shared" si="15"/>
        <v>128.42465753424656</v>
      </c>
      <c r="I28" s="15" t="n">
        <f t="shared" si="14"/>
        <v>128.42465753424656</v>
      </c>
      <c r="J28" s="15">
        <v>250</v>
      </c>
      <c r="K28" s="15" t="n">
        <f t="shared" si="1"/>
        <v>250.0</v>
      </c>
      <c r="L28" s="15" t="n">
        <f t="shared" si="2"/>
        <v>290.0</v>
      </c>
      <c r="M28" s="15" t="n">
        <f t="shared" si="3"/>
        <v>290.0</v>
      </c>
      <c r="N28" s="15" t="n">
        <f t="shared" si="4"/>
        <v>373.5</v>
      </c>
      <c r="O28" s="15" t="n">
        <f t="shared" si="5"/>
        <v>373.5</v>
      </c>
      <c r="P28" s="15" t="n">
        <f t="shared" si="6"/>
        <v>48.5</v>
      </c>
      <c r="Q28" s="15" t="n">
        <f t="shared" si="7"/>
        <v>48.5</v>
      </c>
      <c r="R28" s="15" t="n">
        <f t="shared" si="8"/>
        <v>40.0</v>
      </c>
      <c r="S28" s="15" t="n">
        <f t="shared" si="9"/>
        <v>40.0</v>
      </c>
      <c r="T28" s="15" t="n">
        <f t="shared" si="10"/>
        <v>121.57534246575344</v>
      </c>
      <c r="U28" s="15" t="n">
        <f t="shared" si="11"/>
        <v>121.57534246575344</v>
      </c>
      <c r="V28" s="15" t="n">
        <f t="shared" si="12"/>
        <v>121.57534246575344</v>
      </c>
      <c r="W28" s="16" t="n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 t="n">
        <f>22950/18500</f>
        <v>1.2405405405405405</v>
      </c>
      <c r="G29" s="19">
        <v>1</v>
      </c>
      <c r="H29" s="15" t="n">
        <f t="shared" si="15"/>
        <v>403.05010893246185</v>
      </c>
      <c r="I29" s="15" t="n">
        <f t="shared" si="14"/>
        <v>403.05010893246185</v>
      </c>
      <c r="J29" s="15">
        <v>500</v>
      </c>
      <c r="K29" s="15" t="n">
        <f t="shared" si="1"/>
        <v>500.0</v>
      </c>
      <c r="L29" s="15" t="n">
        <f t="shared" si="2"/>
        <v>580.0</v>
      </c>
      <c r="M29" s="15" t="n">
        <f t="shared" si="3"/>
        <v>580.0</v>
      </c>
      <c r="N29" s="15" t="n">
        <f t="shared" si="4"/>
        <v>707.0</v>
      </c>
      <c r="O29" s="15" t="n">
        <f t="shared" si="5"/>
        <v>707.0</v>
      </c>
      <c r="P29" s="15" t="n">
        <f t="shared" si="6"/>
        <v>92.0</v>
      </c>
      <c r="Q29" s="15" t="n">
        <f t="shared" si="7"/>
        <v>92.0</v>
      </c>
      <c r="R29" s="15" t="n">
        <f t="shared" si="8"/>
        <v>80.0</v>
      </c>
      <c r="S29" s="15" t="n">
        <f t="shared" si="9"/>
        <v>80.0</v>
      </c>
      <c r="T29" s="15" t="n">
        <f t="shared" si="10"/>
        <v>96.94989106753815</v>
      </c>
      <c r="U29" s="15" t="n">
        <f t="shared" si="11"/>
        <v>96.94989106753815</v>
      </c>
      <c r="V29" s="15" t="n">
        <f t="shared" si="12"/>
        <v>96.94989106753815</v>
      </c>
      <c r="W29" s="16" t="n">
        <f t="shared" si="13"/>
        <v>96.94989106753815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 t="n">
        <f>22950/18500</f>
        <v>1.2405405405405405</v>
      </c>
      <c r="G30" s="19">
        <v>1</v>
      </c>
      <c r="H30" s="15" t="n">
        <f t="shared" si="15"/>
        <v>967.3202614379085</v>
      </c>
      <c r="I30" s="15" t="n">
        <f t="shared" si="14"/>
        <v>967.3202614379085</v>
      </c>
      <c r="J30" s="15">
        <v>1200</v>
      </c>
      <c r="K30" s="15" t="n">
        <f t="shared" si="1"/>
        <v>1200.0</v>
      </c>
      <c r="L30" s="15" t="n">
        <f t="shared" si="2"/>
        <v>1392.0</v>
      </c>
      <c r="M30" s="15" t="n">
        <f t="shared" si="3"/>
        <v>1392.0</v>
      </c>
      <c r="N30" s="15" t="n">
        <f t="shared" si="4"/>
        <v>1640.8</v>
      </c>
      <c r="O30" s="15" t="n">
        <f t="shared" si="5"/>
        <v>1640.8</v>
      </c>
      <c r="P30" s="15" t="n">
        <f t="shared" si="6"/>
        <v>213.79999999999998</v>
      </c>
      <c r="Q30" s="15" t="n">
        <f t="shared" si="7"/>
        <v>213.79999999999998</v>
      </c>
      <c r="R30" s="15" t="n">
        <f t="shared" si="8"/>
        <v>192.0</v>
      </c>
      <c r="S30" s="15" t="n">
        <f t="shared" si="9"/>
        <v>192.0</v>
      </c>
      <c r="T30" s="15" t="n">
        <f t="shared" si="10"/>
        <v>232.67973856209153</v>
      </c>
      <c r="U30" s="15" t="n">
        <f t="shared" si="11"/>
        <v>232.67973856209153</v>
      </c>
      <c r="V30" s="15" t="n">
        <f t="shared" si="12"/>
        <v>232.67973856209153</v>
      </c>
      <c r="W30" s="16" t="n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 t="n">
        <f t="shared" si="14"/>
        <v>2500.0</v>
      </c>
      <c r="J31" s="15">
        <v>2500</v>
      </c>
      <c r="K31" s="15" t="n">
        <f t="shared" si="1"/>
        <v>2500.0</v>
      </c>
      <c r="L31" s="15" t="n">
        <f t="shared" si="2"/>
        <v>2900.0</v>
      </c>
      <c r="M31" s="15" t="n">
        <f t="shared" si="3"/>
        <v>2900.0</v>
      </c>
      <c r="N31" s="15" t="n">
        <f t="shared" si="4"/>
        <v>3375.0</v>
      </c>
      <c r="O31" s="15" t="n">
        <f t="shared" si="5"/>
        <v>3375.0</v>
      </c>
      <c r="P31" s="15" t="n">
        <f t="shared" si="6"/>
        <v>440.0</v>
      </c>
      <c r="Q31" s="15" t="n">
        <f t="shared" si="7"/>
        <v>440.0</v>
      </c>
      <c r="R31" s="15" t="n">
        <f t="shared" si="8"/>
        <v>400.0</v>
      </c>
      <c r="S31" s="15" t="n">
        <f t="shared" si="9"/>
        <v>400.0</v>
      </c>
      <c r="T31" s="15" t="n">
        <f t="shared" si="10"/>
        <v>0.0</v>
      </c>
      <c r="U31" s="15" t="n">
        <f t="shared" si="11"/>
        <v>0.0</v>
      </c>
      <c r="V31" s="15" t="n">
        <f t="shared" si="12"/>
        <v>0.0</v>
      </c>
      <c r="W31" s="16" t="n">
        <f t="shared" si="13"/>
        <v>0.0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 t="n">
        <f>14600/7500</f>
        <v>1.9466666666666668</v>
      </c>
      <c r="G32" s="19">
        <v>1</v>
      </c>
      <c r="H32" s="15" t="n">
        <f>J32/F32</f>
        <v>1130.13698630137</v>
      </c>
      <c r="I32" s="15" t="n">
        <f t="shared" si="14"/>
        <v>1130.13698630137</v>
      </c>
      <c r="J32" s="15">
        <v>2200</v>
      </c>
      <c r="K32" s="15" t="n">
        <f t="shared" si="1"/>
        <v>2200.0</v>
      </c>
      <c r="L32" s="15" t="n">
        <f t="shared" si="2"/>
        <v>2552.0</v>
      </c>
      <c r="M32" s="15" t="n">
        <f t="shared" si="3"/>
        <v>2552.0</v>
      </c>
      <c r="N32" s="15" t="n">
        <f t="shared" si="4"/>
        <v>2974.8</v>
      </c>
      <c r="O32" s="15" t="n">
        <f t="shared" si="5"/>
        <v>2974.8</v>
      </c>
      <c r="P32" s="15" t="n">
        <f t="shared" si="6"/>
        <v>387.8</v>
      </c>
      <c r="Q32" s="15" t="n">
        <f t="shared" si="7"/>
        <v>387.8</v>
      </c>
      <c r="R32" s="15" t="n">
        <f t="shared" si="8"/>
        <v>352.0</v>
      </c>
      <c r="S32" s="15" t="n">
        <f t="shared" si="9"/>
        <v>352.0</v>
      </c>
      <c r="T32" s="15" t="n">
        <f t="shared" si="10"/>
        <v>1069.86301369863</v>
      </c>
      <c r="U32" s="15" t="n">
        <f t="shared" si="11"/>
        <v>1069.86301369863</v>
      </c>
      <c r="V32" s="15" t="n">
        <f t="shared" si="12"/>
        <v>1069.8630136986303</v>
      </c>
      <c r="W32" s="16" t="n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 t="n">
        <f>22950/18500</f>
        <v>1.2405405405405405</v>
      </c>
      <c r="G33" s="19">
        <v>1</v>
      </c>
      <c r="H33" s="15" t="n">
        <f>J33/F33</f>
        <v>403.05010893246185</v>
      </c>
      <c r="I33" s="15" t="n">
        <f t="shared" si="14"/>
        <v>403.05010893246185</v>
      </c>
      <c r="J33" s="15">
        <v>500</v>
      </c>
      <c r="K33" s="15" t="n">
        <f t="shared" si="1"/>
        <v>500.0</v>
      </c>
      <c r="L33" s="15" t="n">
        <f t="shared" si="2"/>
        <v>580.0</v>
      </c>
      <c r="M33" s="15" t="n">
        <f t="shared" si="3"/>
        <v>580.0</v>
      </c>
      <c r="N33" s="15" t="n">
        <f t="shared" si="4"/>
        <v>707.0</v>
      </c>
      <c r="O33" s="15" t="n">
        <f t="shared" si="5"/>
        <v>707.0</v>
      </c>
      <c r="P33" s="15" t="n">
        <f t="shared" si="6"/>
        <v>92.0</v>
      </c>
      <c r="Q33" s="15" t="n">
        <f t="shared" si="7"/>
        <v>92.0</v>
      </c>
      <c r="R33" s="15" t="n">
        <f t="shared" si="8"/>
        <v>80.0</v>
      </c>
      <c r="S33" s="15" t="n">
        <f t="shared" si="9"/>
        <v>80.0</v>
      </c>
      <c r="T33" s="15" t="n">
        <f t="shared" si="10"/>
        <v>96.94989106753815</v>
      </c>
      <c r="U33" s="15" t="n">
        <f t="shared" si="11"/>
        <v>96.94989106753815</v>
      </c>
      <c r="V33" s="15" t="n">
        <f t="shared" si="12"/>
        <v>96.94989106753815</v>
      </c>
      <c r="W33" s="16" t="n">
        <f t="shared" si="13"/>
        <v>96.94989106753815</v>
      </c>
    </row>
    <row r="34" ht="30.0" customHeight="true">
      <c r="A34" t="s" s="45">
        <v>91</v>
      </c>
      <c r="B34" t="s" s="46">
        <v>92</v>
      </c>
      <c r="C34" t="s" s="47">
        <v>93</v>
      </c>
      <c r="D34" t="s" s="48">
        <v>94</v>
      </c>
      <c r="E34" t="s" s="49">
        <v>95</v>
      </c>
      <c r="F34" t="s" s="50">
        <v>96</v>
      </c>
      <c r="G34" t="s" s="51">
        <v>97</v>
      </c>
      <c r="H34" t="s" s="52">
        <v>98</v>
      </c>
      <c r="I34" t="n" s="58">
        <v>2500000.0</v>
      </c>
      <c r="J34" t="s" s="54">
        <v>100</v>
      </c>
      <c r="K34" t="n" s="59">
        <v>3750000.0</v>
      </c>
      <c r="L34" t="s" s="56">
        <v>102</v>
      </c>
      <c r="M34" t="n" s="60">
        <v>4350000.0</v>
      </c>
    </row>
    <row r="35" spans="1:23" ht="30.0" customHeight="true" x14ac:dyDescent="0.45">
      <c r="A35" s="23"/>
      <c r="B35" s="24"/>
      <c r="C35" s="24"/>
      <c r="D35" s="25"/>
      <c r="E35" s="25"/>
      <c r="F35" s="25"/>
      <c r="G35" s="25"/>
      <c r="H35" s="26"/>
      <c r="I35" t="n" s="61">
        <f>SUM(I2:I34)</f>
        <v>2520201.034456382</v>
      </c>
      <c r="J35" s="26"/>
      <c r="K35" t="n" s="62">
        <f>SUM(K2:K34)</f>
        <v>3780950.0</v>
      </c>
      <c r="L35" s="26"/>
      <c r="M35" t="n" s="63">
        <f>SUM(M2:M34)</f>
        <v>4385902.0</v>
      </c>
      <c r="N35" s="26"/>
      <c r="O35" t="n" s="64">
        <f>SUM(O2:O34)</f>
        <v>52407.299999999996</v>
      </c>
      <c r="P35" s="26"/>
      <c r="Q35" t="n" s="65">
        <f>SUM(Q2:Q34)</f>
        <v>6775.3</v>
      </c>
      <c r="R35" s="26"/>
      <c r="S35" t="n" s="66">
        <f>SUM(S2:S34)</f>
        <v>4952.0</v>
      </c>
      <c r="T35" s="26"/>
      <c r="U35" t="n" s="67">
        <f>SUM(U2:U34)</f>
        <v>10748.96554361775</v>
      </c>
      <c r="V35" s="26"/>
      <c r="W35" t="n" s="68">
        <f>SUM(W2:W34)</f>
        <v>10748.965543617753</v>
      </c>
    </row>
    <row r="36" spans="1:23" ht="30" customHeight="1" x14ac:dyDescent="0.45">
      <c r="A36" s="1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</row>
    <row r="37" spans="1:23" ht="30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0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0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0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0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0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0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0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14.25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/>
    <row r="197" spans="1:23" ht="60" customHeight="1" x14ac:dyDescent="0.45"/>
    <row r="198" spans="1:23" ht="60" customHeight="1" x14ac:dyDescent="0.45"/>
    <row r="199" spans="1:23" ht="60" customHeight="1" x14ac:dyDescent="0.45"/>
    <row r="200" spans="1:23" ht="60" customHeight="1" x14ac:dyDescent="0.45"/>
    <row r="201" spans="1:23" ht="60" customHeight="1" x14ac:dyDescent="0.45"/>
    <row r="202" spans="1:23" ht="60" customHeight="1" x14ac:dyDescent="0.45"/>
    <row r="203" spans="1:23" ht="60" customHeight="1" x14ac:dyDescent="0.45"/>
    <row r="204" spans="1:23" ht="60" customHeight="1" x14ac:dyDescent="0.45"/>
    <row r="205" spans="1:23" ht="60" customHeight="1" x14ac:dyDescent="0.45"/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2020-07-30T15:53:34Z</dcterms:modified>
</cp:coreProperties>
</file>