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D3D32496-5AC1-40F6-8BA8-EF233E6F053B}" xr6:coauthVersionLast="45" xr6:coauthVersionMax="45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<sst xmlns="http://schemas.openxmlformats.org/spreadsheetml/2006/main" count="276" uniqueCount="136">
  <si>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</si>
  <si>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</si>
  <si>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</si>
  <si>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</si>
  <si>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</si>
  <si>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</si>
  <si>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</si>
  <si>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</si>
  <si>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</si>
  <si>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</si>
  <si>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</si>
  <si>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</si>
  <si>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</si>
  <si>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</si>
  <si>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</si>
  <si>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</si>
  <si>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</si>
  <si>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</si>
  <si>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</si>
  <si>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</si>
  <si>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</si>
  <si>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</si>
  <si>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</si>
  <si>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</si>
  <si>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</si>
  <si>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</si>
  <si>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</si>
  <si>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</si>
  <si>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</si>
  <si>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</si>
  <si>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</si>
  <si>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</si>
  <si>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</si>
  <si>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</si>
  <si>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</si>
  <si>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</si>
  <si>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</si>
  <si>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</si>
  <si>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</si>
  <si>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</si>
  <si>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</si>
  <si>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</si>
  <si>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</si>
  <si>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</si>
  <si>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</si>
  <si>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</si>
  <si>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</si>
  <si>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</si>
  <si>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</si>
  <si>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</si>
  <si>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</si>
  <si>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</si>
  <si>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</si>
  <si>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</si>
  <si>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</si>
  <si>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</si>
  <si>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</si>
  <si>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</si>
  <si>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</si>
  <si>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</si>
  <si>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</si>
  <si>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</si>
  <si>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</si>
  <si>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</si>
  <si>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</si>
  <si>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</si>
  <si>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</si>
  <si>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</si>
  <si>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</si>
  <si>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</si>
  <si>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</si>
  <si>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</si>
  <si>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</si>
  <si>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</si>
  <si>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</si>
  <si>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</si>
  <si>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</si>
  <si>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</si>
  <si>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</si>
  <si>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</si>
  <si>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</si>
  <si>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</si>
  <si>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</si>
  <si>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</si>
  <si>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</si>
  <si>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</si>
  <si>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</si>
  <si>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</si>
  <si>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</si>
  <si>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</si>
  <si>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</si>
  <si>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</si>
  <si>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</si>
  <si>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</si>
  <si>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</si>
  <si>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</si>
  <si>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</si>
  <si>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</si>
  <si>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</si>
  <si>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</si>
  <si>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</si>
  <si>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</si>
  <si>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</si>
  <si>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</si>
  <si>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</si>
  <si>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</si>
  <si>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</si>
  <si>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NETA</t>
  </si>
  <si>
    <t>UTILIDAD LOCAL X UNIDAD</t>
  </si>
  <si>
    <t>UTILIDAD LOCAL NETA</t>
  </si>
  <si>
    <t>UTILIDAD ML X UNIDAD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</si>
  <si>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</si>
  <si>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</si>
  <si>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</si>
  <si>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</si>
  <si>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</si>
  <si>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</si>
  <si>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</si>
  <si>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</si>
  <si>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</si>
  <si>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</si>
  <si>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</si>
  <si>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SHIFTERS SHIMANO ALIVIO 3x9</t>
  </si>
  <si>
    <t>SHIFTERS DE GATILLO - 3x9 - COMO NUEVOS - UN PAR - SEMINUEVOS</t>
  </si>
  <si>
    <t>30  julio</t>
  </si>
  <si>
    <t>1.2405405405405405</t>
  </si>
  <si>
    <t>1</t>
  </si>
  <si>
    <t>403.05010893246185</t>
  </si>
  <si>
    <t>500.0</t>
  </si>
  <si>
    <t>BANDANA MULTIFUNCIONAL - VARIOS MODELOS Y COLORES - ABSORBENTE - FACIL DE LAVAR - NUEVOS</t>
  </si>
  <si>
    <t/>
  </si>
  <si>
    <t>0.0</t>
  </si>
  <si>
    <t>7</t>
  </si>
  <si>
    <t>27.0</t>
  </si>
  <si>
    <t>189.0</t>
  </si>
  <si>
    <t>60.0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</si>
</sst>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75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7" fillId="4" borderId="1" xfId="1" applyFont="1" applyFill="1"/>
    <xf numFmtId="0" fontId="8" fillId="3" borderId="1" xfId="1" applyFont="1" applyFill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9" fillId="15" borderId="7" xfId="0" applyBorder="true" applyFill="true" applyFont="true">
      <alignment horizontal="center" vertical="center"/>
    </xf>
    <xf numFmtId="0" fontId="10" fillId="15" borderId="7" xfId="0" applyBorder="true" applyFill="true" applyFont="true">
      <alignment horizontal="center" vertical="center"/>
    </xf>
    <xf numFmtId="0" fontId="11" fillId="15" borderId="7" xfId="0" applyBorder="true" applyFill="true" applyFont="true">
      <alignment horizontal="center" vertical="center"/>
    </xf>
    <xf numFmtId="0" fontId="12" fillId="15" borderId="7" xfId="0" applyBorder="true" applyFill="true" applyFont="true">
      <alignment horizontal="center" vertical="center"/>
    </xf>
    <xf numFmtId="0" fontId="13" fillId="15" borderId="7" xfId="0" applyBorder="true" applyFill="true" applyFont="true">
      <alignment horizontal="center" vertical="center"/>
    </xf>
    <xf numFmtId="0" fontId="14" fillId="15" borderId="7" xfId="0" applyBorder="true" applyFill="true" applyFont="true">
      <alignment horizontal="center" vertical="center"/>
    </xf>
    <xf numFmtId="0" fontId="15" fillId="15" borderId="7" xfId="0" applyBorder="true" applyFill="true" applyFont="true">
      <alignment horizontal="center" vertical="center"/>
    </xf>
    <xf numFmtId="0" fontId="16" fillId="15" borderId="7" xfId="0" applyBorder="true" applyFill="true" applyFont="true">
      <alignment horizontal="center" vertical="center"/>
    </xf>
    <xf numFmtId="0" fontId="17" fillId="15" borderId="7" xfId="0" applyBorder="true" applyFill="true" applyFont="true">
      <alignment horizontal="center" vertical="center"/>
    </xf>
    <xf numFmtId="0" fontId="18" fillId="15" borderId="7" xfId="0" applyBorder="true" applyFill="true" applyFont="true">
      <alignment horizontal="center" vertical="center"/>
    </xf>
    <xf numFmtId="0" fontId="19" fillId="15" borderId="7" xfId="0" applyBorder="true" applyFill="true" applyFont="true">
      <alignment horizontal="center" vertical="center"/>
    </xf>
    <xf numFmtId="0" fontId="20" fillId="15" borderId="7" xfId="0" applyBorder="true" applyFill="true" applyFont="true">
      <alignment horizontal="center" vertical="center"/>
    </xf>
    <xf numFmtId="0" fontId="21" fillId="15" borderId="7" xfId="0" applyBorder="true" applyFill="true" applyFont="true">
      <alignment horizontal="center" vertical="center"/>
    </xf>
    <xf numFmtId="0" fontId="22" fillId="15" borderId="7" xfId="0" applyBorder="true" applyFill="true" applyFont="true">
      <alignment horizontal="center" vertical="center"/>
    </xf>
    <xf numFmtId="0" fontId="23" fillId="15" borderId="7" xfId="0" applyBorder="true" applyFill="true" applyFont="true">
      <alignment horizontal="center" vertical="center"/>
    </xf>
    <xf numFmtId="0" fontId="24" fillId="15" borderId="7" xfId="0" applyBorder="true" applyFill="true" applyFont="true">
      <alignment horizontal="center" vertical="center"/>
    </xf>
    <xf numFmtId="0" fontId="25" fillId="15" borderId="7" xfId="0" applyBorder="true" applyFill="true" applyFont="true">
      <alignment horizontal="center" vertical="center"/>
    </xf>
    <xf numFmtId="0" fontId="26" fillId="15" borderId="7" xfId="0" applyBorder="true" applyFill="true" applyFont="true">
      <alignment horizontal="center" vertical="center"/>
    </xf>
    <xf numFmtId="0" fontId="27" fillId="15" borderId="7" xfId="0" applyBorder="true" applyFill="true" applyFont="true">
      <alignment horizontal="center" vertical="center"/>
    </xf>
    <xf numFmtId="0" fontId="28" fillId="15" borderId="7" xfId="0" applyBorder="true" applyFill="true" applyFont="true">
      <alignment horizontal="center" vertical="center"/>
    </xf>
    <xf numFmtId="0" fontId="29" fillId="15" borderId="7" xfId="0" applyBorder="true" applyFill="true" applyFont="true">
      <alignment horizontal="center" vertical="center"/>
    </xf>
    <xf numFmtId="0" fontId="30" fillId="15" borderId="7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47"/>
      <c r="B1" s="48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1"/>
  <sheetViews>
    <sheetView tabSelected="1" zoomScale="70" zoomScaleNormal="7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Y5" sqref="Y5"/>
    </sheetView>
  </sheetViews>
  <sheetFormatPr baseColWidth="10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101</v>
      </c>
      <c r="M1" s="35" t="s">
        <v>102</v>
      </c>
      <c r="N1" s="35" t="s">
        <v>103</v>
      </c>
      <c r="O1" s="35" t="s">
        <v>104</v>
      </c>
      <c r="P1" s="39" t="s">
        <v>105</v>
      </c>
      <c r="Q1" s="39" t="s">
        <v>106</v>
      </c>
      <c r="R1" s="39" t="s">
        <v>90</v>
      </c>
      <c r="S1" s="39" t="s">
        <v>107</v>
      </c>
      <c r="T1" s="37" t="s">
        <v>108</v>
      </c>
      <c r="U1" s="37" t="s">
        <v>109</v>
      </c>
      <c r="V1" s="37" t="s">
        <v>110</v>
      </c>
      <c r="W1" s="37" t="s">
        <v>111</v>
      </c>
      <c r="X1" s="37" t="s">
        <v>112</v>
      </c>
      <c r="Y1" s="46" t="s">
        <v>46</v>
      </c>
    </row>
    <row r="2" spans="1:25" ht="30.0" customHeight="true" x14ac:dyDescent="0.25">
      <c r="A2" s="40" t="s">
        <v>113</v>
      </c>
      <c r="B2" s="49" t="s">
        <v>114</v>
      </c>
      <c r="C2" s="50">
        <v>44038</v>
      </c>
      <c r="D2" s="51" t="s">
        <v>17</v>
      </c>
      <c r="E2" s="51" t="s">
        <v>18</v>
      </c>
      <c r="F2" s="51" t="n">
        <f>14600/7500</f>
        <v>1.9466666666666668</v>
      </c>
      <c r="G2" s="51">
        <v>1</v>
      </c>
      <c r="H2" s="43" t="n">
        <f>J2/F2</f>
        <v>205.4794520547945</v>
      </c>
      <c r="I2" s="43" t="n">
        <f t="shared" ref="I2:I4" si="0">H2*G2</f>
        <v>205.4794520547945</v>
      </c>
      <c r="J2" s="43">
        <v>400</v>
      </c>
      <c r="K2" s="43" t="n">
        <f t="shared" ref="K2:K4" si="1">J2*G2</f>
        <v>400.0</v>
      </c>
      <c r="L2" s="43" t="n">
        <f t="shared" ref="L2:L4" si="2">J2+R2</f>
        <v>464.0</v>
      </c>
      <c r="M2" s="43" t="n">
        <f t="shared" ref="M2:M4" si="3">L2*G2</f>
        <v>464.0</v>
      </c>
      <c r="N2" s="43" t="n">
        <f t="shared" ref="N2:N4" si="4">J2+R2+P2+35</f>
        <v>573.6</v>
      </c>
      <c r="O2" s="43" t="n">
        <f t="shared" ref="O2:O4" si="5">N2*G2</f>
        <v>573.6</v>
      </c>
      <c r="P2" s="43" t="n">
        <f t="shared" ref="P2:P4" si="6">(L2*0.15)+5</f>
        <v>74.6</v>
      </c>
      <c r="Q2" s="43" t="n">
        <f t="shared" ref="Q2:Q4" si="7">P2*G2</f>
        <v>74.6</v>
      </c>
      <c r="R2" s="43" t="n">
        <f t="shared" ref="R2:R4" si="8">J2*0.16</f>
        <v>64.0</v>
      </c>
      <c r="S2" s="43" t="n">
        <f t="shared" ref="S2:S4" si="9">R2*G2</f>
        <v>64.0</v>
      </c>
      <c r="T2" s="43" t="n">
        <f t="shared" ref="T2:T4" si="10">L2-H2-R2</f>
        <v>194.52054794520552</v>
      </c>
      <c r="U2" s="43" t="n">
        <f t="shared" ref="U2:U4" si="11">T2*G2</f>
        <v>194.52054794520552</v>
      </c>
      <c r="V2" s="43" t="n">
        <f t="shared" ref="V2:V4" si="12">N2-H2-P2-R2-35</f>
        <v>194.52054794520552</v>
      </c>
      <c r="W2" s="44" t="n">
        <f t="shared" ref="W2:W4" si="13">V2*G2</f>
        <v>194.52054794520552</v>
      </c>
      <c r="X2" s="44" t="s">
        <v>115</v>
      </c>
      <c r="Y2" s="52" t="s">
        <v>116</v>
      </c>
    </row>
    <row r="3" spans="1:25" ht="30.0" customHeight="true" x14ac:dyDescent="0.25">
      <c r="A3" s="40" t="s">
        <v>117</v>
      </c>
      <c r="B3" s="40" t="s">
        <v>118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115</v>
      </c>
      <c r="Y3" s="52" t="s">
        <v>116</v>
      </c>
    </row>
    <row r="4" spans="1:25" ht="30.0" customHeight="true" x14ac:dyDescent="0.25">
      <c r="A4" s="40" t="s">
        <v>119</v>
      </c>
      <c r="B4" s="49" t="s">
        <v>120</v>
      </c>
      <c r="C4" s="50">
        <v>43837</v>
      </c>
      <c r="D4" s="51" t="s">
        <v>17</v>
      </c>
      <c r="E4" s="51" t="s">
        <v>18</v>
      </c>
      <c r="F4" s="51" t="n">
        <f>14600/7500</f>
        <v>1.9466666666666668</v>
      </c>
      <c r="G4" s="51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121</v>
      </c>
      <c r="Y4" s="52" t="s">
        <v>57</v>
      </c>
    </row>
    <row r="5" ht="30.0" customHeight="true">
      <c r="A5" t="n" s="53">
        <v>122</v>
      </c>
      <c r="B5" t="n" s="54">
        <v>123</v>
      </c>
      <c r="C5" t="n" s="55">
        <v>124</v>
      </c>
      <c r="D5" t="n" s="56">
        <v>17</v>
      </c>
      <c r="E5" t="n" s="57">
        <v>45</v>
      </c>
      <c r="F5" t="n" s="58">
        <v>125</v>
      </c>
      <c r="G5" t="n" s="59">
        <v>126</v>
      </c>
      <c r="H5" t="n" s="60">
        <v>127</v>
      </c>
      <c r="I5" t="n" s="61">
        <v>127</v>
      </c>
      <c r="J5" t="n" s="62">
        <v>128</v>
      </c>
    </row>
    <row r="6" ht="30.0" customHeight="true">
      <c r="A6" t="s" s="63">
        <v>21</v>
      </c>
      <c r="B6" t="s" s="64">
        <v>129</v>
      </c>
      <c r="C6" t="s" s="65">
        <v>124</v>
      </c>
      <c r="D6" t="s" s="66">
        <v>23</v>
      </c>
      <c r="E6" t="s" s="67">
        <v>130</v>
      </c>
      <c r="F6" t="s" s="68">
        <v>131</v>
      </c>
      <c r="G6" t="s" s="69">
        <v>132</v>
      </c>
      <c r="H6" t="s" s="70">
        <v>133</v>
      </c>
      <c r="I6" t="n" s="73">
        <v>189.0</v>
      </c>
      <c r="J6" t="s" s="72">
        <v>135</v>
      </c>
      <c r="K6" t="n" s="74">
        <v>420.0</v>
      </c>
    </row>
    <row r="7" spans="1:25" ht="30.0" customHeight="true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ht="39.950000000000003" customHeight="1" x14ac:dyDescent="0.25"/>
    <row r="9" spans="1:25" ht="39.950000000000003" customHeight="1" x14ac:dyDescent="0.25"/>
    <row r="10" spans="1:25" ht="39.950000000000003" customHeight="1" x14ac:dyDescent="0.25"/>
    <row r="11" spans="1:25" ht="39.950000000000003" customHeight="1" x14ac:dyDescent="0.25"/>
    <row r="12" spans="1:25" ht="39.950000000000003" customHeight="1" x14ac:dyDescent="0.25"/>
    <row r="13" spans="1:25" ht="39.950000000000003" customHeight="1" x14ac:dyDescent="0.25"/>
    <row r="14" spans="1:25" ht="39.950000000000003" customHeight="1" x14ac:dyDescent="0.25"/>
    <row r="15" spans="1:25" ht="39.950000000000003" customHeight="1" x14ac:dyDescent="0.25"/>
    <row r="16" spans="1:25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LENOVO</cp:lastModifiedBy>
  <dcterms:modified xsi:type="dcterms:W3CDTF">2020-07-27T01:46:19Z</dcterms:modified>
</cp:coreProperties>
</file>