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25768944-A353-4413-8C5D-F76F302A02A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ventario" sheetId="1" r:id="rId1"/>
  </sheets>
  <calcPr calcId="181029"/>
</workbook>
</file>

<file path=xl/calcChain.xml><?xml version="1.0" encoding="utf-8"?>
<calcChain xmlns="http://schemas.openxmlformats.org/spreadsheetml/2006/main">
  <c r="K10" i="1" l="1"/>
  <c r="R10" i="1"/>
  <c r="L10" i="1" s="1"/>
  <c r="T10" i="1" s="1"/>
  <c r="U10" i="1" s="1"/>
  <c r="M10" i="1" l="1"/>
  <c r="P10" i="1"/>
  <c r="Q10" i="1" s="1"/>
  <c r="S10" i="1"/>
  <c r="K25" i="1"/>
  <c r="R25" i="1"/>
  <c r="S25" i="1" s="1"/>
  <c r="I25" i="1"/>
  <c r="N10" i="1" l="1"/>
  <c r="L25" i="1"/>
  <c r="M25" i="1" s="1"/>
  <c r="R13" i="1"/>
  <c r="K13" i="1"/>
  <c r="I13" i="1"/>
  <c r="R2" i="1"/>
  <c r="S2" i="1" s="1"/>
  <c r="K2" i="1"/>
  <c r="I2" i="1"/>
  <c r="R7" i="1"/>
  <c r="L7" i="1" s="1"/>
  <c r="K7" i="1"/>
  <c r="I7" i="1"/>
  <c r="R36" i="1"/>
  <c r="K36" i="1"/>
  <c r="F36" i="1"/>
  <c r="H36" i="1" s="1"/>
  <c r="I36" i="1" s="1"/>
  <c r="R35" i="1"/>
  <c r="K35" i="1"/>
  <c r="F35" i="1"/>
  <c r="H35" i="1" s="1"/>
  <c r="I35" i="1" s="1"/>
  <c r="R34" i="1"/>
  <c r="S34" i="1" s="1"/>
  <c r="K34" i="1"/>
  <c r="F34" i="1"/>
  <c r="H34" i="1" s="1"/>
  <c r="I34" i="1" s="1"/>
  <c r="R33" i="1"/>
  <c r="S33" i="1" s="1"/>
  <c r="K33" i="1"/>
  <c r="I33" i="1"/>
  <c r="R32" i="1"/>
  <c r="K32" i="1"/>
  <c r="F32" i="1"/>
  <c r="H32" i="1" s="1"/>
  <c r="I32" i="1" s="1"/>
  <c r="R31" i="1"/>
  <c r="K31" i="1"/>
  <c r="F31" i="1"/>
  <c r="H31" i="1" s="1"/>
  <c r="I31" i="1" s="1"/>
  <c r="R30" i="1"/>
  <c r="S30" i="1" s="1"/>
  <c r="K30" i="1"/>
  <c r="F30" i="1"/>
  <c r="H30" i="1" s="1"/>
  <c r="I30" i="1" s="1"/>
  <c r="R29" i="1"/>
  <c r="S29" i="1" s="1"/>
  <c r="K29" i="1"/>
  <c r="F29" i="1"/>
  <c r="H29" i="1" s="1"/>
  <c r="I29" i="1" s="1"/>
  <c r="R28" i="1"/>
  <c r="K28" i="1"/>
  <c r="F28" i="1"/>
  <c r="H28" i="1" s="1"/>
  <c r="I28" i="1" s="1"/>
  <c r="R27" i="1"/>
  <c r="K27" i="1"/>
  <c r="F27" i="1"/>
  <c r="H27" i="1" s="1"/>
  <c r="I27" i="1" s="1"/>
  <c r="R26" i="1"/>
  <c r="S26" i="1" s="1"/>
  <c r="K26" i="1"/>
  <c r="F26" i="1"/>
  <c r="H26" i="1" s="1"/>
  <c r="I26" i="1" s="1"/>
  <c r="R24" i="1"/>
  <c r="S24" i="1" s="1"/>
  <c r="K24" i="1"/>
  <c r="I24" i="1"/>
  <c r="R23" i="1"/>
  <c r="K23" i="1"/>
  <c r="F23" i="1"/>
  <c r="H23" i="1" s="1"/>
  <c r="I23" i="1" s="1"/>
  <c r="R22" i="1"/>
  <c r="L22" i="1" s="1"/>
  <c r="K22" i="1"/>
  <c r="I22" i="1"/>
  <c r="R21" i="1"/>
  <c r="L21" i="1" s="1"/>
  <c r="K21" i="1"/>
  <c r="F21" i="1"/>
  <c r="H21" i="1" s="1"/>
  <c r="R20" i="1"/>
  <c r="L20" i="1" s="1"/>
  <c r="K20" i="1"/>
  <c r="I20" i="1"/>
  <c r="R19" i="1"/>
  <c r="S19" i="1" s="1"/>
  <c r="K19" i="1"/>
  <c r="I19" i="1"/>
  <c r="R18" i="1"/>
  <c r="S18" i="1" s="1"/>
  <c r="K18" i="1"/>
  <c r="F18" i="1"/>
  <c r="H18" i="1" s="1"/>
  <c r="I18" i="1" s="1"/>
  <c r="R17" i="1"/>
  <c r="S17" i="1" s="1"/>
  <c r="K17" i="1"/>
  <c r="F17" i="1"/>
  <c r="H17" i="1" s="1"/>
  <c r="I17" i="1" s="1"/>
  <c r="R16" i="1"/>
  <c r="S16" i="1" s="1"/>
  <c r="K16" i="1"/>
  <c r="I16" i="1"/>
  <c r="R15" i="1"/>
  <c r="L15" i="1" s="1"/>
  <c r="K15" i="1"/>
  <c r="F15" i="1"/>
  <c r="H15" i="1" s="1"/>
  <c r="I15" i="1" s="1"/>
  <c r="R14" i="1"/>
  <c r="S14" i="1" s="1"/>
  <c r="K14" i="1"/>
  <c r="I14" i="1"/>
  <c r="R11" i="1"/>
  <c r="S11" i="1" s="1"/>
  <c r="K11" i="1"/>
  <c r="F11" i="1"/>
  <c r="H11" i="1" s="1"/>
  <c r="I11" i="1" s="1"/>
  <c r="R12" i="1"/>
  <c r="S12" i="1" s="1"/>
  <c r="L12" i="1"/>
  <c r="M12" i="1" s="1"/>
  <c r="K12" i="1"/>
  <c r="F12" i="1"/>
  <c r="H12" i="1" s="1"/>
  <c r="R9" i="1"/>
  <c r="L9" i="1" s="1"/>
  <c r="K9" i="1"/>
  <c r="F9" i="1"/>
  <c r="H9" i="1" s="1"/>
  <c r="R8" i="1"/>
  <c r="K8" i="1"/>
  <c r="I8" i="1"/>
  <c r="R5" i="1"/>
  <c r="K5" i="1"/>
  <c r="K38" i="1" s="1"/>
  <c r="I5" i="1"/>
  <c r="R6" i="1"/>
  <c r="S6" i="1" s="1"/>
  <c r="K6" i="1"/>
  <c r="I6" i="1"/>
  <c r="R4" i="1"/>
  <c r="L4" i="1" s="1"/>
  <c r="K4" i="1"/>
  <c r="I4" i="1"/>
  <c r="R3" i="1"/>
  <c r="K3" i="1"/>
  <c r="I3" i="1"/>
  <c r="O10" i="1"/>
  <c r="V10" i="1"/>
  <c r="W10" i="1" s="1"/>
  <c r="L33" i="1"/>
  <c r="T33" i="1" s="1"/>
  <c r="U33" i="1" s="1"/>
  <c r="T4" i="1"/>
  <c r="U4" i="1" s="1"/>
  <c r="P4" i="1"/>
  <c r="M4" i="1"/>
  <c r="M21" i="1"/>
  <c r="T20" i="1"/>
  <c r="U20" i="1" s="1"/>
  <c r="M20" i="1"/>
  <c r="S20" i="1"/>
  <c r="L34" i="1"/>
  <c r="S4" i="1"/>
  <c r="S7" i="1"/>
  <c r="S9" i="1"/>
  <c r="P25" i="1"/>
  <c r="T25" i="1"/>
  <c r="U25" i="1" s="1"/>
  <c r="P7" i="1"/>
  <c r="M7" i="1"/>
  <c r="T7" i="1"/>
  <c r="U7" i="1" s="1"/>
  <c r="M9" i="1"/>
  <c r="P9" i="1"/>
  <c r="N9" i="1" s="1"/>
  <c r="L6" i="1"/>
  <c r="T6" i="1" s="1"/>
  <c r="U6" i="1" s="1"/>
  <c r="L16" i="1"/>
  <c r="L17" i="1"/>
  <c r="P20" i="1"/>
  <c r="P21" i="1"/>
  <c r="Q21" i="1" s="1"/>
  <c r="L24" i="1"/>
  <c r="P24" i="1" s="1"/>
  <c r="N24" i="1" s="1"/>
  <c r="O24" i="1" s="1"/>
  <c r="L26" i="1"/>
  <c r="L29" i="1"/>
  <c r="P29" i="1" s="1"/>
  <c r="Q29" i="1" s="1"/>
  <c r="L30" i="1"/>
  <c r="L2" i="1"/>
  <c r="P33" i="1"/>
  <c r="Q33" i="1" s="1"/>
  <c r="S13" i="1"/>
  <c r="M33" i="1"/>
  <c r="N33" i="1"/>
  <c r="Q9" i="1"/>
  <c r="Q7" i="1"/>
  <c r="N7" i="1"/>
  <c r="N20" i="1"/>
  <c r="O20" i="1" s="1"/>
  <c r="Q20" i="1"/>
  <c r="P30" i="1"/>
  <c r="Q30" i="1" s="1"/>
  <c r="P16" i="1"/>
  <c r="M16" i="1"/>
  <c r="T16" i="1"/>
  <c r="U16" i="1" s="1"/>
  <c r="Q16" i="1"/>
  <c r="N16" i="1"/>
  <c r="O16" i="1" s="1"/>
  <c r="N29" i="1"/>
  <c r="V20" i="1"/>
  <c r="W20" i="1" s="1"/>
  <c r="N30" i="1" l="1"/>
  <c r="O30" i="1" s="1"/>
  <c r="O29" i="1"/>
  <c r="V29" i="1"/>
  <c r="W29" i="1" s="1"/>
  <c r="M2" i="1"/>
  <c r="T2" i="1"/>
  <c r="U2" i="1" s="1"/>
  <c r="M17" i="1"/>
  <c r="P17" i="1"/>
  <c r="P34" i="1"/>
  <c r="T34" i="1"/>
  <c r="U34" i="1" s="1"/>
  <c r="M34" i="1"/>
  <c r="L3" i="1"/>
  <c r="L8" i="1"/>
  <c r="S8" i="1"/>
  <c r="I12" i="1"/>
  <c r="T12" i="1"/>
  <c r="U12" i="1" s="1"/>
  <c r="P15" i="1"/>
  <c r="M15" i="1"/>
  <c r="T15" i="1"/>
  <c r="U15" i="1" s="1"/>
  <c r="I21" i="1"/>
  <c r="T21" i="1"/>
  <c r="U21" i="1" s="1"/>
  <c r="L23" i="1"/>
  <c r="S23" i="1"/>
  <c r="S28" i="1"/>
  <c r="L28" i="1"/>
  <c r="S32" i="1"/>
  <c r="L32" i="1"/>
  <c r="S36" i="1"/>
  <c r="L36" i="1"/>
  <c r="T17" i="1"/>
  <c r="U17" i="1" s="1"/>
  <c r="P2" i="1"/>
  <c r="M30" i="1"/>
  <c r="T30" i="1"/>
  <c r="U30" i="1" s="1"/>
  <c r="N4" i="1"/>
  <c r="Q4" i="1"/>
  <c r="L19" i="1"/>
  <c r="L5" i="1"/>
  <c r="S5" i="1"/>
  <c r="I9" i="1"/>
  <c r="I38" i="1" s="1"/>
  <c r="T9" i="1"/>
  <c r="U9" i="1" s="1"/>
  <c r="P22" i="1"/>
  <c r="M22" i="1"/>
  <c r="S27" i="1"/>
  <c r="L27" i="1"/>
  <c r="S31" i="1"/>
  <c r="L31" i="1"/>
  <c r="S35" i="1"/>
  <c r="L35" i="1"/>
  <c r="L13" i="1"/>
  <c r="V16" i="1"/>
  <c r="W16" i="1" s="1"/>
  <c r="V24" i="1"/>
  <c r="W24" i="1" s="1"/>
  <c r="T24" i="1"/>
  <c r="U24" i="1" s="1"/>
  <c r="T29" i="1"/>
  <c r="U29" i="1" s="1"/>
  <c r="T26" i="1"/>
  <c r="U26" i="1" s="1"/>
  <c r="P6" i="1"/>
  <c r="M6" i="1"/>
  <c r="S22" i="1"/>
  <c r="T22" i="1"/>
  <c r="U22" i="1" s="1"/>
  <c r="L14" i="1"/>
  <c r="V30" i="1"/>
  <c r="W30" i="1" s="1"/>
  <c r="Q24" i="1"/>
  <c r="M24" i="1"/>
  <c r="M29" i="1"/>
  <c r="O7" i="1"/>
  <c r="V7" i="1"/>
  <c r="W7" i="1" s="1"/>
  <c r="V33" i="1"/>
  <c r="W33" i="1" s="1"/>
  <c r="O33" i="1"/>
  <c r="P26" i="1"/>
  <c r="Q26" i="1" s="1"/>
  <c r="M26" i="1"/>
  <c r="L18" i="1"/>
  <c r="O9" i="1"/>
  <c r="V9" i="1"/>
  <c r="W9" i="1" s="1"/>
  <c r="Q25" i="1"/>
  <c r="N25" i="1"/>
  <c r="S3" i="1"/>
  <c r="S15" i="1"/>
  <c r="N21" i="1"/>
  <c r="P12" i="1"/>
  <c r="S21" i="1"/>
  <c r="L11" i="1"/>
  <c r="Q12" i="1" l="1"/>
  <c r="N12" i="1"/>
  <c r="T14" i="1"/>
  <c r="U14" i="1" s="1"/>
  <c r="P14" i="1"/>
  <c r="M14" i="1"/>
  <c r="M13" i="1"/>
  <c r="T13" i="1"/>
  <c r="U13" i="1" s="1"/>
  <c r="P13" i="1"/>
  <c r="N15" i="1"/>
  <c r="Q15" i="1"/>
  <c r="P8" i="1"/>
  <c r="M8" i="1"/>
  <c r="T8" i="1"/>
  <c r="U8" i="1" s="1"/>
  <c r="S38" i="1"/>
  <c r="M35" i="1"/>
  <c r="T35" i="1"/>
  <c r="U35" i="1" s="1"/>
  <c r="P35" i="1"/>
  <c r="T31" i="1"/>
  <c r="U31" i="1" s="1"/>
  <c r="M31" i="1"/>
  <c r="P31" i="1"/>
  <c r="O4" i="1"/>
  <c r="V4" i="1"/>
  <c r="W4" i="1" s="1"/>
  <c r="T11" i="1"/>
  <c r="U11" i="1" s="1"/>
  <c r="M11" i="1"/>
  <c r="P11" i="1"/>
  <c r="V25" i="1"/>
  <c r="W25" i="1" s="1"/>
  <c r="O25" i="1"/>
  <c r="T18" i="1"/>
  <c r="U18" i="1" s="1"/>
  <c r="M18" i="1"/>
  <c r="P18" i="1"/>
  <c r="Q22" i="1"/>
  <c r="N22" i="1"/>
  <c r="P5" i="1"/>
  <c r="T5" i="1"/>
  <c r="U5" i="1" s="1"/>
  <c r="U38" i="1" s="1"/>
  <c r="M5" i="1"/>
  <c r="M32" i="1"/>
  <c r="T32" i="1"/>
  <c r="U32" i="1" s="1"/>
  <c r="P32" i="1"/>
  <c r="T3" i="1"/>
  <c r="U3" i="1" s="1"/>
  <c r="P3" i="1"/>
  <c r="M3" i="1"/>
  <c r="Q17" i="1"/>
  <c r="N17" i="1"/>
  <c r="Q6" i="1"/>
  <c r="N6" i="1"/>
  <c r="Q2" i="1"/>
  <c r="N2" i="1"/>
  <c r="T28" i="1"/>
  <c r="U28" i="1" s="1"/>
  <c r="M28" i="1"/>
  <c r="P28" i="1"/>
  <c r="Q34" i="1"/>
  <c r="N34" i="1"/>
  <c r="O21" i="1"/>
  <c r="V21" i="1"/>
  <c r="W21" i="1" s="1"/>
  <c r="N26" i="1"/>
  <c r="T27" i="1"/>
  <c r="U27" i="1" s="1"/>
  <c r="P27" i="1"/>
  <c r="M27" i="1"/>
  <c r="T19" i="1"/>
  <c r="U19" i="1" s="1"/>
  <c r="P19" i="1"/>
  <c r="M19" i="1"/>
  <c r="M36" i="1"/>
  <c r="T36" i="1"/>
  <c r="U36" i="1" s="1"/>
  <c r="P36" i="1"/>
  <c r="T23" i="1"/>
  <c r="U23" i="1" s="1"/>
  <c r="P23" i="1"/>
  <c r="M23" i="1"/>
  <c r="M38" i="1" l="1"/>
  <c r="O2" i="1"/>
  <c r="V2" i="1"/>
  <c r="W2" i="1" s="1"/>
  <c r="O17" i="1"/>
  <c r="V17" i="1"/>
  <c r="W17" i="1" s="1"/>
  <c r="Q13" i="1"/>
  <c r="N13" i="1"/>
  <c r="Q27" i="1"/>
  <c r="N27" i="1"/>
  <c r="Q18" i="1"/>
  <c r="N18" i="1"/>
  <c r="Q8" i="1"/>
  <c r="N8" i="1"/>
  <c r="Q36" i="1"/>
  <c r="N36" i="1"/>
  <c r="Q19" i="1"/>
  <c r="N19" i="1"/>
  <c r="V34" i="1"/>
  <c r="W34" i="1" s="1"/>
  <c r="O34" i="1"/>
  <c r="O6" i="1"/>
  <c r="V6" i="1"/>
  <c r="W6" i="1" s="1"/>
  <c r="Q5" i="1"/>
  <c r="N5" i="1"/>
  <c r="Q11" i="1"/>
  <c r="N11" i="1"/>
  <c r="O12" i="1"/>
  <c r="V12" i="1"/>
  <c r="W12" i="1" s="1"/>
  <c r="Q23" i="1"/>
  <c r="N23" i="1"/>
  <c r="Q31" i="1"/>
  <c r="N31" i="1"/>
  <c r="N14" i="1"/>
  <c r="Q14" i="1"/>
  <c r="Q28" i="1"/>
  <c r="N28" i="1"/>
  <c r="Q32" i="1"/>
  <c r="N32" i="1"/>
  <c r="O26" i="1"/>
  <c r="V26" i="1"/>
  <c r="W26" i="1" s="1"/>
  <c r="Q3" i="1"/>
  <c r="N3" i="1"/>
  <c r="O22" i="1"/>
  <c r="V22" i="1"/>
  <c r="W22" i="1" s="1"/>
  <c r="Q35" i="1"/>
  <c r="N35" i="1"/>
  <c r="O15" i="1"/>
  <c r="V15" i="1"/>
  <c r="W15" i="1" s="1"/>
  <c r="Q38" i="1" l="1"/>
  <c r="O14" i="1"/>
  <c r="V14" i="1"/>
  <c r="W14" i="1" s="1"/>
  <c r="O27" i="1"/>
  <c r="V27" i="1"/>
  <c r="W27" i="1" s="1"/>
  <c r="V31" i="1"/>
  <c r="W31" i="1" s="1"/>
  <c r="O31" i="1"/>
  <c r="O5" i="1"/>
  <c r="V5" i="1"/>
  <c r="W5" i="1" s="1"/>
  <c r="O36" i="1"/>
  <c r="V36" i="1"/>
  <c r="W36" i="1" s="1"/>
  <c r="O18" i="1"/>
  <c r="V18" i="1"/>
  <c r="W18" i="1" s="1"/>
  <c r="O13" i="1"/>
  <c r="V13" i="1"/>
  <c r="W13" i="1" s="1"/>
  <c r="O28" i="1"/>
  <c r="V28" i="1"/>
  <c r="W28" i="1" s="1"/>
  <c r="V35" i="1"/>
  <c r="W35" i="1" s="1"/>
  <c r="O35" i="1"/>
  <c r="O3" i="1"/>
  <c r="V3" i="1"/>
  <c r="W3" i="1" s="1"/>
  <c r="O32" i="1"/>
  <c r="V32" i="1"/>
  <c r="W32" i="1" s="1"/>
  <c r="V23" i="1"/>
  <c r="W23" i="1" s="1"/>
  <c r="O23" i="1"/>
  <c r="O11" i="1"/>
  <c r="V11" i="1"/>
  <c r="W11" i="1" s="1"/>
  <c r="O19" i="1"/>
  <c r="V19" i="1"/>
  <c r="W19" i="1" s="1"/>
  <c r="O8" i="1"/>
  <c r="O38" i="1" s="1"/>
  <c r="V8" i="1"/>
  <c r="W8" i="1" s="1"/>
  <c r="W38" i="1" l="1"/>
</calcChain>
</file>

<file path=xl/sharedStrings.xml><?xml version="1.0" encoding="utf-8"?>
<sst xmlns="http://schemas.openxmlformats.org/spreadsheetml/2006/main" count="153" uniqueCount="105">
  <si>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</si>
  <si>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</si>
  <si>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</si>
  <si>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</si>
  <si>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</si>
  <si>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</si>
  <si>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</si>
  <si>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X UNIDAD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</si>
  <si>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</si>
  <si>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</si>
  <si>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</si>
  <si>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</si>
  <si>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</si>
  <si>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</si>
  <si>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</si>
  <si>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</si>
  <si>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</si>
  <si>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</si>
  <si>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</si>
  <si>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</si>
  <si>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</si>
  <si>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</si>
  <si>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</si>
  <si>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</si>
  <si>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</si>
  <si>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</si>
  <si>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</si>
  <si>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</si>
  <si>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</si>
  <si>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</si>
  <si>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</si>
  <si>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DESVIADOR TRASERO XTR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</si>
  <si>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</si>
  <si>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</si>
  <si>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</si>
  <si>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</si>
  <si>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</si>
  <si>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</si>
  <si>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</si>
  <si>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</si>
  <si>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</si>
  <si>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</si>
  <si>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</si>
  <si>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</si>
  <si>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</si>
  <si>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</si>
  <si>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</si>
  <si>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</si>
  <si>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</si>
  <si>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</si>
  <si>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</si>
  <si>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</si>
  <si>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</si>
  <si>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PARA 9s Y 10s - MUY PRECISO - DETALLES ESTETICOS - USADO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</si>
  <si>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</si>
  <si>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</si>
  <si>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</si>
  <si>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</si>
  <si>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</si>
  <si>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</si>
  <si>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</si>
  <si>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</si>
  <si>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</si>
  <si>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</si>
  <si>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</si>
  <si>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</si>
  <si>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</si>
  <si>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</si>
  <si>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</si>
  <si>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</si>
  <si>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DE GATILLO - 3x9 - DETALLES ESTETICOS - UN PAR - USADO</t>
  </si>
  <si>
    <t>SHIFTERS XT 3x9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</si>
  <si>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</si>
  <si>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</si>
  <si>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</si>
  <si>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</si>
  <si>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</si>
  <si>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</si>
  <si>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TRAERO SLX 10s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</si>
  <si>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</si>
  <si>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</si>
  <si>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</si>
  <si>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</si>
  <si>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</si>
  <si>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</si>
  <si>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</si>
  <si>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</si>
  <si>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</si>
  <si>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 xml:space="preserve">PARA 9s - DETALLES ESTETICOS  - USADO 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</si>
  <si>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</si>
  <si>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</si>
  <si>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</si>
  <si>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</si>
  <si>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</si>
  <si>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</si>
  <si>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</si>
  <si>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</si>
  <si>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Bici Fuji</t>
  </si>
  <si>
    <t>Talla M</t>
  </si>
  <si>
    <t>22  julio 20</t>
  </si>
  <si>
    <t>Nuevo</t>
  </si>
  <si>
    <t>Pack1</t>
  </si>
  <si>
    <t>1.2</t>
  </si>
  <si>
    <t>1</t>
  </si>
  <si>
    <t>$8900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</si>
</sst>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</fills>
  <borders count="3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5" borderId="2" applyNumberFormat="0" applyAlignment="0" applyProtection="0"/>
  </cellStyleXfs>
  <cellXfs count="32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1047368</xdr:colOff>
      <xdr:row>0</xdr:row>
      <xdr:rowOff>26830</xdr:rowOff>
    </xdr:from>
    <xdr:to>
      <xdr:col>1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2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" sqref="K2"/>
    </sheetView>
  </sheetViews>
  <sheetFormatPr defaultColWidth="14.44140625" defaultRowHeight="15" customHeight="1" x14ac:dyDescent="0.3"/>
  <cols>
    <col min="2" max="2" width="58.77734375" customWidth="1"/>
    <col min="3" max="3" width="40.6640625" customWidth="1"/>
    <col min="4" max="23" width="20.6640625" customWidth="1"/>
    <col min="24" max="29" width="10.6640625" customWidth="1"/>
  </cols>
  <sheetData>
    <row r="1" spans="1:23" ht="39.9" customHeight="1" x14ac:dyDescent="0.3">
      <c r="A1" s="8" t="s">
        <v>47</v>
      </c>
      <c r="B1" s="7"/>
      <c r="C1" s="8" t="s">
        <v>0</v>
      </c>
      <c r="D1" s="28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7</v>
      </c>
      <c r="K1" s="10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9" t="s">
        <v>17</v>
      </c>
      <c r="U1" s="9" t="s">
        <v>18</v>
      </c>
      <c r="V1" s="9" t="s">
        <v>19</v>
      </c>
      <c r="W1" s="9" t="s">
        <v>20</v>
      </c>
    </row>
    <row r="2" spans="1:23" ht="39.9" customHeight="1" x14ac:dyDescent="0.3">
      <c r="A2" s="13">
        <v>44004</v>
      </c>
      <c r="B2" s="12" t="s">
        <v>45</v>
      </c>
      <c r="C2" s="12" t="s">
        <v>49</v>
      </c>
      <c r="D2" s="14" t="s">
        <v>22</v>
      </c>
      <c r="E2" s="14"/>
      <c r="F2" s="14"/>
      <c r="G2" s="14">
        <v>1</v>
      </c>
      <c r="H2" s="15">
        <v>200</v>
      </c>
      <c r="I2" s="15">
        <f t="shared" ref="I2:I9" si="0">H2*G2</f>
        <v>200</v>
      </c>
      <c r="J2" s="15">
        <v>200</v>
      </c>
      <c r="K2" s="15">
        <f t="shared" ref="K2:K36" si="1">J2*G2</f>
        <v>200</v>
      </c>
      <c r="L2" s="15">
        <f t="shared" ref="L2:L36" si="2">J2+R2</f>
        <v>232</v>
      </c>
      <c r="M2" s="15">
        <f t="shared" ref="M2:M36" si="3">L2*G2</f>
        <v>232</v>
      </c>
      <c r="N2" s="15">
        <f t="shared" ref="N2:N36" si="4">J2+R2+P2+35</f>
        <v>306.8</v>
      </c>
      <c r="O2" s="15">
        <f t="shared" ref="O2:O36" si="5">N2*G2</f>
        <v>306.8</v>
      </c>
      <c r="P2" s="15">
        <f t="shared" ref="P2:P36" si="6">(L2*0.15)+5</f>
        <v>39.799999999999997</v>
      </c>
      <c r="Q2" s="15">
        <f t="shared" ref="Q2:Q36" si="7">P2*G2</f>
        <v>39.799999999999997</v>
      </c>
      <c r="R2" s="15">
        <f t="shared" ref="R2:R36" si="8">J2*0.16</f>
        <v>32</v>
      </c>
      <c r="S2" s="15">
        <f t="shared" ref="S2:S36" si="9">R2*G2</f>
        <v>32</v>
      </c>
      <c r="T2" s="15">
        <f t="shared" ref="T2:T36" si="10">L2-H2-R2</f>
        <v>0</v>
      </c>
      <c r="U2" s="15">
        <f t="shared" ref="U2:U36" si="11">T2*G2</f>
        <v>0</v>
      </c>
      <c r="V2" s="15">
        <f t="shared" ref="V2:V36" si="12">N2-H2-P2-R2-35</f>
        <v>0</v>
      </c>
      <c r="W2" s="16">
        <f t="shared" ref="W2:W36" si="13">V2*G2</f>
        <v>0</v>
      </c>
    </row>
    <row r="3" spans="1:23" ht="39.9" customHeight="1" x14ac:dyDescent="0.3">
      <c r="A3" s="18">
        <v>43939</v>
      </c>
      <c r="B3" s="12" t="s">
        <v>21</v>
      </c>
      <c r="C3" s="17" t="s">
        <v>50</v>
      </c>
      <c r="D3" s="19" t="s">
        <v>22</v>
      </c>
      <c r="E3" s="19"/>
      <c r="F3" s="19"/>
      <c r="G3" s="19">
        <v>1</v>
      </c>
      <c r="H3" s="15">
        <v>380</v>
      </c>
      <c r="I3" s="15">
        <f t="shared" si="0"/>
        <v>380</v>
      </c>
      <c r="J3" s="15">
        <v>380</v>
      </c>
      <c r="K3" s="15">
        <f t="shared" si="1"/>
        <v>380</v>
      </c>
      <c r="L3" s="15">
        <f t="shared" si="2"/>
        <v>440.8</v>
      </c>
      <c r="M3" s="15">
        <f t="shared" si="3"/>
        <v>440.8</v>
      </c>
      <c r="N3" s="15">
        <f t="shared" si="4"/>
        <v>546.92000000000007</v>
      </c>
      <c r="O3" s="15">
        <f t="shared" si="5"/>
        <v>546.92000000000007</v>
      </c>
      <c r="P3" s="15">
        <f t="shared" si="6"/>
        <v>71.12</v>
      </c>
      <c r="Q3" s="15">
        <f t="shared" si="7"/>
        <v>71.12</v>
      </c>
      <c r="R3" s="15">
        <f t="shared" si="8"/>
        <v>60.800000000000004</v>
      </c>
      <c r="S3" s="15">
        <f t="shared" si="9"/>
        <v>60.800000000000004</v>
      </c>
      <c r="T3" s="15">
        <f t="shared" si="10"/>
        <v>0</v>
      </c>
      <c r="U3" s="15">
        <f t="shared" si="11"/>
        <v>0</v>
      </c>
      <c r="V3" s="15">
        <f t="shared" si="12"/>
        <v>6.3948846218409017E-14</v>
      </c>
      <c r="W3" s="16">
        <f t="shared" si="13"/>
        <v>6.3948846218409017E-14</v>
      </c>
    </row>
    <row r="4" spans="1:23" ht="39.9" customHeight="1" x14ac:dyDescent="0.3">
      <c r="A4" s="18">
        <v>43840</v>
      </c>
      <c r="B4" s="12" t="s">
        <v>23</v>
      </c>
      <c r="C4" s="17" t="s">
        <v>51</v>
      </c>
      <c r="D4" s="19" t="s">
        <v>24</v>
      </c>
      <c r="E4" s="19"/>
      <c r="F4" s="19"/>
      <c r="G4" s="19">
        <v>1</v>
      </c>
      <c r="H4" s="15">
        <v>280</v>
      </c>
      <c r="I4" s="15">
        <f t="shared" si="0"/>
        <v>280</v>
      </c>
      <c r="J4" s="15">
        <v>280</v>
      </c>
      <c r="K4" s="15">
        <f t="shared" si="1"/>
        <v>280</v>
      </c>
      <c r="L4" s="15">
        <f t="shared" si="2"/>
        <v>324.8</v>
      </c>
      <c r="M4" s="15">
        <f t="shared" si="3"/>
        <v>324.8</v>
      </c>
      <c r="N4" s="15">
        <f t="shared" si="4"/>
        <v>413.52</v>
      </c>
      <c r="O4" s="15">
        <f t="shared" si="5"/>
        <v>413.52</v>
      </c>
      <c r="P4" s="15">
        <f t="shared" si="6"/>
        <v>53.72</v>
      </c>
      <c r="Q4" s="15">
        <f t="shared" si="7"/>
        <v>53.72</v>
      </c>
      <c r="R4" s="15">
        <f t="shared" si="8"/>
        <v>44.800000000000004</v>
      </c>
      <c r="S4" s="15">
        <f t="shared" si="9"/>
        <v>44.800000000000004</v>
      </c>
      <c r="T4" s="15">
        <f t="shared" si="10"/>
        <v>0</v>
      </c>
      <c r="U4" s="15">
        <f t="shared" si="11"/>
        <v>0</v>
      </c>
      <c r="V4" s="15">
        <f t="shared" si="12"/>
        <v>0</v>
      </c>
      <c r="W4" s="16">
        <f t="shared" si="13"/>
        <v>0</v>
      </c>
    </row>
    <row r="5" spans="1:23" ht="39.9" customHeight="1" x14ac:dyDescent="0.3">
      <c r="A5" s="21">
        <v>43846</v>
      </c>
      <c r="B5" s="20" t="s">
        <v>25</v>
      </c>
      <c r="C5" s="20" t="s">
        <v>75</v>
      </c>
      <c r="D5" s="22" t="s">
        <v>24</v>
      </c>
      <c r="E5" s="22"/>
      <c r="F5" s="22"/>
      <c r="G5" s="22">
        <v>1</v>
      </c>
      <c r="H5" s="15">
        <v>4111.59</v>
      </c>
      <c r="I5" s="15">
        <f t="shared" si="0"/>
        <v>4111.59</v>
      </c>
      <c r="J5" s="15">
        <v>5600</v>
      </c>
      <c r="K5" s="15">
        <f t="shared" si="1"/>
        <v>5600</v>
      </c>
      <c r="L5" s="15">
        <f t="shared" si="2"/>
        <v>6496</v>
      </c>
      <c r="M5" s="15">
        <f t="shared" si="3"/>
        <v>6496</v>
      </c>
      <c r="N5" s="15">
        <f t="shared" si="4"/>
        <v>7510.4</v>
      </c>
      <c r="O5" s="15">
        <f t="shared" si="5"/>
        <v>7510.4</v>
      </c>
      <c r="P5" s="15">
        <f t="shared" si="6"/>
        <v>979.4</v>
      </c>
      <c r="Q5" s="15">
        <f t="shared" si="7"/>
        <v>979.4</v>
      </c>
      <c r="R5" s="15">
        <f t="shared" si="8"/>
        <v>896</v>
      </c>
      <c r="S5" s="15">
        <f t="shared" si="9"/>
        <v>896</v>
      </c>
      <c r="T5" s="15">
        <f t="shared" si="10"/>
        <v>1488.4099999999999</v>
      </c>
      <c r="U5" s="15">
        <f t="shared" si="11"/>
        <v>1488.4099999999999</v>
      </c>
      <c r="V5" s="15">
        <f t="shared" si="12"/>
        <v>1488.4099999999994</v>
      </c>
      <c r="W5" s="16">
        <f t="shared" si="13"/>
        <v>1488.4099999999994</v>
      </c>
    </row>
    <row r="6" spans="1:23" ht="39.9" customHeight="1" x14ac:dyDescent="0.3">
      <c r="A6" s="13">
        <v>43902</v>
      </c>
      <c r="B6" s="12" t="s">
        <v>46</v>
      </c>
      <c r="C6" s="12" t="s">
        <v>74</v>
      </c>
      <c r="D6" s="14" t="s">
        <v>24</v>
      </c>
      <c r="E6" s="14"/>
      <c r="F6" s="14"/>
      <c r="G6" s="14">
        <v>1</v>
      </c>
      <c r="H6" s="15">
        <v>10508</v>
      </c>
      <c r="I6" s="15">
        <f t="shared" si="0"/>
        <v>10508</v>
      </c>
      <c r="J6" s="15">
        <v>13000</v>
      </c>
      <c r="K6" s="15">
        <f t="shared" si="1"/>
        <v>13000</v>
      </c>
      <c r="L6" s="15">
        <f t="shared" si="2"/>
        <v>15080</v>
      </c>
      <c r="M6" s="15">
        <f t="shared" si="3"/>
        <v>15080</v>
      </c>
      <c r="N6" s="15">
        <f t="shared" si="4"/>
        <v>17382</v>
      </c>
      <c r="O6" s="15">
        <f t="shared" si="5"/>
        <v>17382</v>
      </c>
      <c r="P6" s="15">
        <f t="shared" si="6"/>
        <v>2267</v>
      </c>
      <c r="Q6" s="15">
        <f t="shared" si="7"/>
        <v>2267</v>
      </c>
      <c r="R6" s="15">
        <f t="shared" si="8"/>
        <v>2080</v>
      </c>
      <c r="S6" s="15">
        <f t="shared" si="9"/>
        <v>2080</v>
      </c>
      <c r="T6" s="15">
        <f t="shared" si="10"/>
        <v>2492</v>
      </c>
      <c r="U6" s="15">
        <f t="shared" si="11"/>
        <v>2492</v>
      </c>
      <c r="V6" s="15">
        <f t="shared" si="12"/>
        <v>2492</v>
      </c>
      <c r="W6" s="16">
        <f t="shared" si="13"/>
        <v>2492</v>
      </c>
    </row>
    <row r="7" spans="1:23" ht="39.9" customHeight="1" x14ac:dyDescent="0.3">
      <c r="A7" s="30">
        <v>43984</v>
      </c>
      <c r="B7" s="29" t="s">
        <v>43</v>
      </c>
      <c r="C7" s="29" t="s">
        <v>44</v>
      </c>
      <c r="D7" s="31" t="s">
        <v>22</v>
      </c>
      <c r="E7" s="31"/>
      <c r="F7" s="31"/>
      <c r="G7" s="31">
        <v>1</v>
      </c>
      <c r="H7" s="15">
        <v>5990</v>
      </c>
      <c r="I7" s="15">
        <f t="shared" si="0"/>
        <v>5990</v>
      </c>
      <c r="J7" s="15">
        <v>15000</v>
      </c>
      <c r="K7" s="15">
        <f t="shared" si="1"/>
        <v>15000</v>
      </c>
      <c r="L7" s="15">
        <f t="shared" si="2"/>
        <v>17400</v>
      </c>
      <c r="M7" s="15">
        <f t="shared" si="3"/>
        <v>17400</v>
      </c>
      <c r="N7" s="15">
        <f t="shared" si="4"/>
        <v>20050</v>
      </c>
      <c r="O7" s="15">
        <f t="shared" si="5"/>
        <v>20050</v>
      </c>
      <c r="P7" s="15">
        <f t="shared" si="6"/>
        <v>2615</v>
      </c>
      <c r="Q7" s="15">
        <f t="shared" si="7"/>
        <v>2615</v>
      </c>
      <c r="R7" s="15">
        <f t="shared" si="8"/>
        <v>2400</v>
      </c>
      <c r="S7" s="15">
        <f t="shared" si="9"/>
        <v>2400</v>
      </c>
      <c r="T7" s="15">
        <f t="shared" si="10"/>
        <v>9010</v>
      </c>
      <c r="U7" s="15">
        <f t="shared" si="11"/>
        <v>9010</v>
      </c>
      <c r="V7" s="15">
        <f t="shared" si="12"/>
        <v>9010</v>
      </c>
      <c r="W7" s="16">
        <f t="shared" si="13"/>
        <v>9010</v>
      </c>
    </row>
    <row r="8" spans="1:23" ht="39.9" customHeight="1" x14ac:dyDescent="0.3">
      <c r="A8" s="18">
        <v>43837</v>
      </c>
      <c r="B8" s="12" t="s">
        <v>26</v>
      </c>
      <c r="C8" s="17" t="s">
        <v>76</v>
      </c>
      <c r="D8" s="19" t="s">
        <v>27</v>
      </c>
      <c r="E8" s="19"/>
      <c r="F8" s="19"/>
      <c r="G8" s="19">
        <v>61</v>
      </c>
      <c r="H8" s="15">
        <v>27</v>
      </c>
      <c r="I8" s="15">
        <f t="shared" si="0"/>
        <v>1647</v>
      </c>
      <c r="J8" s="15">
        <v>60</v>
      </c>
      <c r="K8" s="15">
        <f t="shared" si="1"/>
        <v>3660</v>
      </c>
      <c r="L8" s="15">
        <f t="shared" si="2"/>
        <v>69.599999999999994</v>
      </c>
      <c r="M8" s="15">
        <f t="shared" si="3"/>
        <v>4245.5999999999995</v>
      </c>
      <c r="N8" s="15">
        <f t="shared" si="4"/>
        <v>120.03999999999999</v>
      </c>
      <c r="O8" s="15">
        <f t="shared" si="5"/>
        <v>7322.44</v>
      </c>
      <c r="P8" s="15">
        <f t="shared" si="6"/>
        <v>15.44</v>
      </c>
      <c r="Q8" s="15">
        <f t="shared" si="7"/>
        <v>941.83999999999992</v>
      </c>
      <c r="R8" s="15">
        <f t="shared" si="8"/>
        <v>9.6</v>
      </c>
      <c r="S8" s="15">
        <f t="shared" si="9"/>
        <v>585.6</v>
      </c>
      <c r="T8" s="15">
        <f t="shared" si="10"/>
        <v>32.999999999999993</v>
      </c>
      <c r="U8" s="15">
        <f t="shared" si="11"/>
        <v>2012.9999999999995</v>
      </c>
      <c r="V8" s="15">
        <f t="shared" si="12"/>
        <v>33</v>
      </c>
      <c r="W8" s="16">
        <f t="shared" si="13"/>
        <v>2013</v>
      </c>
    </row>
    <row r="9" spans="1:23" ht="39.9" customHeight="1" x14ac:dyDescent="0.3">
      <c r="A9" s="18">
        <v>43853</v>
      </c>
      <c r="B9" s="12" t="s">
        <v>77</v>
      </c>
      <c r="C9" s="17" t="s">
        <v>86</v>
      </c>
      <c r="D9" s="19" t="s">
        <v>24</v>
      </c>
      <c r="E9" s="19" t="s">
        <v>28</v>
      </c>
      <c r="F9" s="19">
        <f>22950/18500</f>
        <v>1.2405405405405405</v>
      </c>
      <c r="G9" s="19">
        <v>1</v>
      </c>
      <c r="H9" s="15">
        <f>J9/F9</f>
        <v>1209.1503267973856</v>
      </c>
      <c r="I9" s="15">
        <f t="shared" si="0"/>
        <v>1209.1503267973856</v>
      </c>
      <c r="J9" s="15">
        <v>1500</v>
      </c>
      <c r="K9" s="15">
        <f t="shared" si="1"/>
        <v>1500</v>
      </c>
      <c r="L9" s="15">
        <f t="shared" si="2"/>
        <v>1740</v>
      </c>
      <c r="M9" s="15">
        <f t="shared" si="3"/>
        <v>1740</v>
      </c>
      <c r="N9" s="15">
        <f t="shared" si="4"/>
        <v>2041</v>
      </c>
      <c r="O9" s="15">
        <f t="shared" si="5"/>
        <v>2041</v>
      </c>
      <c r="P9" s="15">
        <f t="shared" si="6"/>
        <v>266</v>
      </c>
      <c r="Q9" s="15">
        <f t="shared" si="7"/>
        <v>266</v>
      </c>
      <c r="R9" s="15">
        <f t="shared" si="8"/>
        <v>240</v>
      </c>
      <c r="S9" s="15">
        <f t="shared" si="9"/>
        <v>240</v>
      </c>
      <c r="T9" s="15">
        <f t="shared" si="10"/>
        <v>290.84967320261444</v>
      </c>
      <c r="U9" s="15">
        <f t="shared" si="11"/>
        <v>290.84967320261444</v>
      </c>
      <c r="V9" s="15">
        <f t="shared" si="12"/>
        <v>290.84967320261444</v>
      </c>
      <c r="W9" s="16">
        <f t="shared" si="13"/>
        <v>290.84967320261444</v>
      </c>
    </row>
    <row r="10" spans="1:23" ht="39.9" customHeight="1" x14ac:dyDescent="0.3">
      <c r="A10" s="18">
        <v>44018</v>
      </c>
      <c r="B10" s="12" t="s">
        <v>48</v>
      </c>
      <c r="C10" s="17" t="s">
        <v>73</v>
      </c>
      <c r="D10" s="19" t="s">
        <v>24</v>
      </c>
      <c r="E10" s="19"/>
      <c r="F10" s="19"/>
      <c r="G10" s="19">
        <v>1</v>
      </c>
      <c r="H10" s="15">
        <v>300</v>
      </c>
      <c r="I10" s="15">
        <v>300</v>
      </c>
      <c r="J10" s="15">
        <v>300</v>
      </c>
      <c r="K10" s="15">
        <f t="shared" si="1"/>
        <v>300</v>
      </c>
      <c r="L10" s="15">
        <f t="shared" si="2"/>
        <v>348</v>
      </c>
      <c r="M10" s="15">
        <f t="shared" si="3"/>
        <v>348</v>
      </c>
      <c r="N10" s="15">
        <f t="shared" si="4"/>
        <v>440.2</v>
      </c>
      <c r="O10" s="15">
        <f t="shared" si="5"/>
        <v>440.2</v>
      </c>
      <c r="P10" s="15">
        <f t="shared" si="6"/>
        <v>57.199999999999996</v>
      </c>
      <c r="Q10" s="15">
        <f t="shared" si="7"/>
        <v>57.199999999999996</v>
      </c>
      <c r="R10" s="15">
        <f t="shared" si="8"/>
        <v>48</v>
      </c>
      <c r="S10" s="15">
        <f t="shared" si="9"/>
        <v>48</v>
      </c>
      <c r="T10" s="15">
        <f t="shared" si="10"/>
        <v>0</v>
      </c>
      <c r="U10" s="15">
        <f t="shared" si="11"/>
        <v>0</v>
      </c>
      <c r="V10" s="15">
        <f t="shared" si="12"/>
        <v>0</v>
      </c>
      <c r="W10" s="16">
        <f t="shared" si="13"/>
        <v>0</v>
      </c>
    </row>
    <row r="11" spans="1:23" ht="39.9" customHeight="1" x14ac:dyDescent="0.3">
      <c r="A11" s="18">
        <v>43853</v>
      </c>
      <c r="B11" s="12" t="s">
        <v>30</v>
      </c>
      <c r="C11" s="17" t="s">
        <v>89</v>
      </c>
      <c r="D11" s="19" t="s">
        <v>24</v>
      </c>
      <c r="E11" s="19" t="s">
        <v>28</v>
      </c>
      <c r="F11" s="19">
        <f>22950/18500</f>
        <v>1.2405405405405405</v>
      </c>
      <c r="G11" s="19">
        <v>1</v>
      </c>
      <c r="H11" s="15">
        <f>J11/F11</f>
        <v>322.44008714596953</v>
      </c>
      <c r="I11" s="15">
        <f t="shared" ref="I11:I36" si="14">H11*G11</f>
        <v>322.44008714596953</v>
      </c>
      <c r="J11" s="15">
        <v>400</v>
      </c>
      <c r="K11" s="15">
        <f t="shared" si="1"/>
        <v>400</v>
      </c>
      <c r="L11" s="15">
        <f t="shared" si="2"/>
        <v>464</v>
      </c>
      <c r="M11" s="15">
        <f t="shared" si="3"/>
        <v>464</v>
      </c>
      <c r="N11" s="15">
        <f t="shared" si="4"/>
        <v>573.6</v>
      </c>
      <c r="O11" s="15">
        <f t="shared" si="5"/>
        <v>573.6</v>
      </c>
      <c r="P11" s="15">
        <f t="shared" si="6"/>
        <v>74.599999999999994</v>
      </c>
      <c r="Q11" s="15">
        <f t="shared" si="7"/>
        <v>74.599999999999994</v>
      </c>
      <c r="R11" s="15">
        <f t="shared" si="8"/>
        <v>64</v>
      </c>
      <c r="S11" s="15">
        <f t="shared" si="9"/>
        <v>64</v>
      </c>
      <c r="T11" s="15">
        <f t="shared" si="10"/>
        <v>77.559912854030472</v>
      </c>
      <c r="U11" s="15">
        <f t="shared" si="11"/>
        <v>77.559912854030472</v>
      </c>
      <c r="V11" s="15">
        <f t="shared" si="12"/>
        <v>77.5599128540305</v>
      </c>
      <c r="W11" s="16">
        <f t="shared" si="13"/>
        <v>77.5599128540305</v>
      </c>
    </row>
    <row r="12" spans="1:23" ht="39.9" customHeight="1" x14ac:dyDescent="0.3">
      <c r="A12" s="18">
        <v>43837</v>
      </c>
      <c r="B12" s="12" t="s">
        <v>52</v>
      </c>
      <c r="C12" s="17" t="s">
        <v>87</v>
      </c>
      <c r="D12" s="19" t="s">
        <v>24</v>
      </c>
      <c r="E12" s="19" t="s">
        <v>29</v>
      </c>
      <c r="F12" s="19">
        <f>14600/7500</f>
        <v>1.9466666666666668</v>
      </c>
      <c r="G12" s="19">
        <v>1</v>
      </c>
      <c r="H12" s="15">
        <f>J12/F12</f>
        <v>179.79452054794518</v>
      </c>
      <c r="I12" s="15">
        <f t="shared" si="14"/>
        <v>179.79452054794518</v>
      </c>
      <c r="J12" s="15">
        <v>350</v>
      </c>
      <c r="K12" s="15">
        <f t="shared" si="1"/>
        <v>350</v>
      </c>
      <c r="L12" s="15">
        <f t="shared" si="2"/>
        <v>406</v>
      </c>
      <c r="M12" s="15">
        <f t="shared" si="3"/>
        <v>406</v>
      </c>
      <c r="N12" s="15">
        <f t="shared" si="4"/>
        <v>506.9</v>
      </c>
      <c r="O12" s="15">
        <f t="shared" si="5"/>
        <v>506.9</v>
      </c>
      <c r="P12" s="15">
        <f t="shared" si="6"/>
        <v>65.900000000000006</v>
      </c>
      <c r="Q12" s="15">
        <f t="shared" si="7"/>
        <v>65.900000000000006</v>
      </c>
      <c r="R12" s="15">
        <f t="shared" si="8"/>
        <v>56</v>
      </c>
      <c r="S12" s="15">
        <f t="shared" si="9"/>
        <v>56</v>
      </c>
      <c r="T12" s="15">
        <f t="shared" si="10"/>
        <v>170.20547945205482</v>
      </c>
      <c r="U12" s="15">
        <f t="shared" si="11"/>
        <v>170.20547945205482</v>
      </c>
      <c r="V12" s="15">
        <f t="shared" si="12"/>
        <v>170.20547945205476</v>
      </c>
      <c r="W12" s="16">
        <f t="shared" si="13"/>
        <v>170.20547945205476</v>
      </c>
    </row>
    <row r="13" spans="1:23" ht="39.9" customHeight="1" x14ac:dyDescent="0.3">
      <c r="A13" s="13">
        <v>44004</v>
      </c>
      <c r="B13" s="12" t="s">
        <v>78</v>
      </c>
      <c r="C13" s="12" t="s">
        <v>53</v>
      </c>
      <c r="D13" s="14" t="s">
        <v>24</v>
      </c>
      <c r="E13" s="14"/>
      <c r="F13" s="14"/>
      <c r="G13" s="14">
        <v>1</v>
      </c>
      <c r="H13" s="15">
        <v>650</v>
      </c>
      <c r="I13" s="15">
        <f t="shared" si="14"/>
        <v>650</v>
      </c>
      <c r="J13" s="15">
        <v>650</v>
      </c>
      <c r="K13" s="15">
        <f t="shared" si="1"/>
        <v>650</v>
      </c>
      <c r="L13" s="15">
        <f t="shared" si="2"/>
        <v>754</v>
      </c>
      <c r="M13" s="15">
        <f t="shared" si="3"/>
        <v>754</v>
      </c>
      <c r="N13" s="15">
        <f t="shared" si="4"/>
        <v>907.1</v>
      </c>
      <c r="O13" s="15">
        <f t="shared" si="5"/>
        <v>907.1</v>
      </c>
      <c r="P13" s="15">
        <f t="shared" si="6"/>
        <v>118.1</v>
      </c>
      <c r="Q13" s="15">
        <f t="shared" si="7"/>
        <v>118.1</v>
      </c>
      <c r="R13" s="15">
        <f t="shared" si="8"/>
        <v>104</v>
      </c>
      <c r="S13" s="15">
        <f t="shared" si="9"/>
        <v>104</v>
      </c>
      <c r="T13" s="15">
        <f t="shared" si="10"/>
        <v>0</v>
      </c>
      <c r="U13" s="15">
        <f t="shared" si="11"/>
        <v>0</v>
      </c>
      <c r="V13" s="15">
        <f t="shared" si="12"/>
        <v>0</v>
      </c>
      <c r="W13" s="16">
        <f t="shared" si="13"/>
        <v>0</v>
      </c>
    </row>
    <row r="14" spans="1:23" ht="39.9" customHeight="1" x14ac:dyDescent="0.3">
      <c r="A14" s="18">
        <v>43840</v>
      </c>
      <c r="B14" s="12" t="s">
        <v>79</v>
      </c>
      <c r="C14" s="17" t="s">
        <v>90</v>
      </c>
      <c r="D14" s="19" t="s">
        <v>24</v>
      </c>
      <c r="E14" s="19"/>
      <c r="F14" s="19"/>
      <c r="G14" s="19">
        <v>1</v>
      </c>
      <c r="H14" s="15">
        <v>450</v>
      </c>
      <c r="I14" s="15">
        <f t="shared" si="14"/>
        <v>450</v>
      </c>
      <c r="J14" s="15">
        <v>450</v>
      </c>
      <c r="K14" s="15">
        <f t="shared" si="1"/>
        <v>450</v>
      </c>
      <c r="L14" s="15">
        <f t="shared" si="2"/>
        <v>522</v>
      </c>
      <c r="M14" s="15">
        <f t="shared" si="3"/>
        <v>522</v>
      </c>
      <c r="N14" s="15">
        <f t="shared" si="4"/>
        <v>640.29999999999995</v>
      </c>
      <c r="O14" s="15">
        <f t="shared" si="5"/>
        <v>640.29999999999995</v>
      </c>
      <c r="P14" s="15">
        <f t="shared" si="6"/>
        <v>83.3</v>
      </c>
      <c r="Q14" s="15">
        <f t="shared" si="7"/>
        <v>83.3</v>
      </c>
      <c r="R14" s="15">
        <f t="shared" si="8"/>
        <v>72</v>
      </c>
      <c r="S14" s="15">
        <f t="shared" si="9"/>
        <v>72</v>
      </c>
      <c r="T14" s="15">
        <f t="shared" si="10"/>
        <v>0</v>
      </c>
      <c r="U14" s="15">
        <f t="shared" si="11"/>
        <v>0</v>
      </c>
      <c r="V14" s="15">
        <f t="shared" si="12"/>
        <v>0</v>
      </c>
      <c r="W14" s="16">
        <f t="shared" si="13"/>
        <v>0</v>
      </c>
    </row>
    <row r="15" spans="1:23" ht="39.9" customHeight="1" x14ac:dyDescent="0.3">
      <c r="A15" s="18">
        <v>43837</v>
      </c>
      <c r="B15" s="12" t="s">
        <v>31</v>
      </c>
      <c r="C15" s="17" t="s">
        <v>88</v>
      </c>
      <c r="D15" s="19" t="s">
        <v>24</v>
      </c>
      <c r="E15" s="19" t="s">
        <v>29</v>
      </c>
      <c r="F15" s="19">
        <f>14600/7500</f>
        <v>1.9466666666666668</v>
      </c>
      <c r="G15" s="19">
        <v>1</v>
      </c>
      <c r="H15" s="15">
        <f>J15/F15</f>
        <v>205.47945205479451</v>
      </c>
      <c r="I15" s="15">
        <f t="shared" si="14"/>
        <v>205.47945205479451</v>
      </c>
      <c r="J15" s="15">
        <v>400</v>
      </c>
      <c r="K15" s="15">
        <f t="shared" si="1"/>
        <v>400</v>
      </c>
      <c r="L15" s="15">
        <f t="shared" si="2"/>
        <v>464</v>
      </c>
      <c r="M15" s="15">
        <f t="shared" si="3"/>
        <v>464</v>
      </c>
      <c r="N15" s="15">
        <f t="shared" si="4"/>
        <v>573.6</v>
      </c>
      <c r="O15" s="15">
        <f t="shared" si="5"/>
        <v>573.6</v>
      </c>
      <c r="P15" s="15">
        <f t="shared" si="6"/>
        <v>74.599999999999994</v>
      </c>
      <c r="Q15" s="15">
        <f t="shared" si="7"/>
        <v>74.599999999999994</v>
      </c>
      <c r="R15" s="15">
        <f t="shared" si="8"/>
        <v>64</v>
      </c>
      <c r="S15" s="15">
        <f t="shared" si="9"/>
        <v>64</v>
      </c>
      <c r="T15" s="15">
        <f t="shared" si="10"/>
        <v>194.52054794520552</v>
      </c>
      <c r="U15" s="15">
        <f t="shared" si="11"/>
        <v>194.52054794520552</v>
      </c>
      <c r="V15" s="15">
        <f t="shared" si="12"/>
        <v>194.52054794520552</v>
      </c>
      <c r="W15" s="16">
        <f t="shared" si="13"/>
        <v>194.52054794520552</v>
      </c>
    </row>
    <row r="16" spans="1:23" ht="39.9" customHeight="1" x14ac:dyDescent="0.3">
      <c r="A16" s="18">
        <v>43847</v>
      </c>
      <c r="B16" s="12" t="s">
        <v>32</v>
      </c>
      <c r="C16" s="17" t="s">
        <v>91</v>
      </c>
      <c r="D16" s="19" t="s">
        <v>27</v>
      </c>
      <c r="E16" s="19"/>
      <c r="F16" s="19"/>
      <c r="G16" s="19">
        <v>195</v>
      </c>
      <c r="H16" s="15">
        <v>14.96</v>
      </c>
      <c r="I16" s="15">
        <f t="shared" si="14"/>
        <v>2917.2000000000003</v>
      </c>
      <c r="J16" s="15">
        <v>30</v>
      </c>
      <c r="K16" s="15">
        <f t="shared" si="1"/>
        <v>5850</v>
      </c>
      <c r="L16" s="15">
        <f t="shared" si="2"/>
        <v>34.799999999999997</v>
      </c>
      <c r="M16" s="15">
        <f t="shared" si="3"/>
        <v>6785.9999999999991</v>
      </c>
      <c r="N16" s="15">
        <f t="shared" si="4"/>
        <v>80.02</v>
      </c>
      <c r="O16" s="15">
        <f t="shared" si="5"/>
        <v>15603.9</v>
      </c>
      <c r="P16" s="15">
        <f t="shared" si="6"/>
        <v>10.219999999999999</v>
      </c>
      <c r="Q16" s="15">
        <f t="shared" si="7"/>
        <v>1992.8999999999999</v>
      </c>
      <c r="R16" s="15">
        <f t="shared" si="8"/>
        <v>4.8</v>
      </c>
      <c r="S16" s="15">
        <f t="shared" si="9"/>
        <v>936</v>
      </c>
      <c r="T16" s="15">
        <f t="shared" si="10"/>
        <v>15.039999999999996</v>
      </c>
      <c r="U16" s="15">
        <f t="shared" si="11"/>
        <v>2932.7999999999993</v>
      </c>
      <c r="V16" s="15">
        <f t="shared" si="12"/>
        <v>15.040000000000006</v>
      </c>
      <c r="W16" s="16">
        <f t="shared" si="13"/>
        <v>2932.8000000000011</v>
      </c>
    </row>
    <row r="17" spans="1:29" ht="39.9" customHeight="1" x14ac:dyDescent="0.3">
      <c r="A17" s="18">
        <v>43837</v>
      </c>
      <c r="B17" s="12" t="s">
        <v>92</v>
      </c>
      <c r="C17" s="17" t="s">
        <v>93</v>
      </c>
      <c r="D17" s="19" t="s">
        <v>24</v>
      </c>
      <c r="E17" s="19" t="s">
        <v>29</v>
      </c>
      <c r="F17" s="19">
        <f>14600/7500</f>
        <v>1.9466666666666668</v>
      </c>
      <c r="G17" s="19">
        <v>1</v>
      </c>
      <c r="H17" s="15">
        <f>J17/F17</f>
        <v>256.84931506849313</v>
      </c>
      <c r="I17" s="15">
        <f t="shared" si="14"/>
        <v>256.84931506849313</v>
      </c>
      <c r="J17" s="15">
        <v>500</v>
      </c>
      <c r="K17" s="15">
        <f t="shared" si="1"/>
        <v>500</v>
      </c>
      <c r="L17" s="15">
        <f t="shared" si="2"/>
        <v>580</v>
      </c>
      <c r="M17" s="15">
        <f t="shared" si="3"/>
        <v>580</v>
      </c>
      <c r="N17" s="15">
        <f t="shared" si="4"/>
        <v>707</v>
      </c>
      <c r="O17" s="15">
        <f t="shared" si="5"/>
        <v>707</v>
      </c>
      <c r="P17" s="15">
        <f t="shared" si="6"/>
        <v>92</v>
      </c>
      <c r="Q17" s="15">
        <f t="shared" si="7"/>
        <v>92</v>
      </c>
      <c r="R17" s="15">
        <f t="shared" si="8"/>
        <v>80</v>
      </c>
      <c r="S17" s="15">
        <f t="shared" si="9"/>
        <v>80</v>
      </c>
      <c r="T17" s="15">
        <f t="shared" si="10"/>
        <v>243.15068493150687</v>
      </c>
      <c r="U17" s="15">
        <f t="shared" si="11"/>
        <v>243.15068493150687</v>
      </c>
      <c r="V17" s="15">
        <f t="shared" si="12"/>
        <v>243.15068493150687</v>
      </c>
      <c r="W17" s="16">
        <f t="shared" si="13"/>
        <v>243.15068493150687</v>
      </c>
    </row>
    <row r="18" spans="1:29" ht="39.9" customHeight="1" x14ac:dyDescent="0.3">
      <c r="A18" s="18">
        <v>43837</v>
      </c>
      <c r="B18" s="12" t="s">
        <v>33</v>
      </c>
      <c r="C18" s="17" t="s">
        <v>54</v>
      </c>
      <c r="D18" s="19" t="s">
        <v>24</v>
      </c>
      <c r="E18" s="19" t="s">
        <v>29</v>
      </c>
      <c r="F18" s="19">
        <f>14600/7500</f>
        <v>1.9466666666666668</v>
      </c>
      <c r="G18" s="19">
        <v>1</v>
      </c>
      <c r="H18" s="15">
        <f>J18/F18</f>
        <v>77.054794520547944</v>
      </c>
      <c r="I18" s="15">
        <f t="shared" si="14"/>
        <v>77.054794520547944</v>
      </c>
      <c r="J18" s="15">
        <v>150</v>
      </c>
      <c r="K18" s="15">
        <f t="shared" si="1"/>
        <v>150</v>
      </c>
      <c r="L18" s="15">
        <f t="shared" si="2"/>
        <v>174</v>
      </c>
      <c r="M18" s="15">
        <f t="shared" si="3"/>
        <v>174</v>
      </c>
      <c r="N18" s="15">
        <f t="shared" si="4"/>
        <v>240.1</v>
      </c>
      <c r="O18" s="15">
        <f t="shared" si="5"/>
        <v>240.1</v>
      </c>
      <c r="P18" s="15">
        <f t="shared" si="6"/>
        <v>31.099999999999998</v>
      </c>
      <c r="Q18" s="15">
        <f t="shared" si="7"/>
        <v>31.099999999999998</v>
      </c>
      <c r="R18" s="15">
        <f t="shared" si="8"/>
        <v>24</v>
      </c>
      <c r="S18" s="15">
        <f t="shared" si="9"/>
        <v>24</v>
      </c>
      <c r="T18" s="15">
        <f t="shared" si="10"/>
        <v>72.945205479452056</v>
      </c>
      <c r="U18" s="15">
        <f t="shared" si="11"/>
        <v>72.945205479452056</v>
      </c>
      <c r="V18" s="15">
        <f t="shared" si="12"/>
        <v>72.945205479452056</v>
      </c>
      <c r="W18" s="16">
        <f t="shared" si="13"/>
        <v>72.945205479452056</v>
      </c>
    </row>
    <row r="19" spans="1:29" ht="39.9" customHeight="1" x14ac:dyDescent="0.3">
      <c r="A19" s="18">
        <v>43837</v>
      </c>
      <c r="B19" s="12" t="s">
        <v>34</v>
      </c>
      <c r="C19" s="17" t="s">
        <v>94</v>
      </c>
      <c r="D19" s="19" t="s">
        <v>27</v>
      </c>
      <c r="E19" s="19"/>
      <c r="F19" s="19"/>
      <c r="G19" s="19">
        <v>2</v>
      </c>
      <c r="H19" s="15">
        <v>50</v>
      </c>
      <c r="I19" s="15">
        <f t="shared" si="14"/>
        <v>100</v>
      </c>
      <c r="J19" s="15">
        <v>150</v>
      </c>
      <c r="K19" s="15">
        <f t="shared" si="1"/>
        <v>300</v>
      </c>
      <c r="L19" s="15">
        <f t="shared" si="2"/>
        <v>174</v>
      </c>
      <c r="M19" s="15">
        <f t="shared" si="3"/>
        <v>348</v>
      </c>
      <c r="N19" s="15">
        <f t="shared" si="4"/>
        <v>240.1</v>
      </c>
      <c r="O19" s="15">
        <f t="shared" si="5"/>
        <v>480.2</v>
      </c>
      <c r="P19" s="15">
        <f t="shared" si="6"/>
        <v>31.099999999999998</v>
      </c>
      <c r="Q19" s="15">
        <f t="shared" si="7"/>
        <v>62.199999999999996</v>
      </c>
      <c r="R19" s="15">
        <f t="shared" si="8"/>
        <v>24</v>
      </c>
      <c r="S19" s="15">
        <f t="shared" si="9"/>
        <v>48</v>
      </c>
      <c r="T19" s="15">
        <f t="shared" si="10"/>
        <v>100</v>
      </c>
      <c r="U19" s="15">
        <f t="shared" si="11"/>
        <v>200</v>
      </c>
      <c r="V19" s="15">
        <f t="shared" si="12"/>
        <v>100</v>
      </c>
      <c r="W19" s="16">
        <f t="shared" si="13"/>
        <v>200</v>
      </c>
    </row>
    <row r="20" spans="1:29" ht="39.9" customHeight="1" x14ac:dyDescent="0.3">
      <c r="A20" s="30">
        <v>43853</v>
      </c>
      <c r="B20" s="29" t="s">
        <v>35</v>
      </c>
      <c r="C20" s="29" t="s">
        <v>56</v>
      </c>
      <c r="D20" s="31" t="s">
        <v>24</v>
      </c>
      <c r="E20" s="31"/>
      <c r="F20" s="31"/>
      <c r="G20" s="31">
        <v>1</v>
      </c>
      <c r="H20" s="15">
        <v>300</v>
      </c>
      <c r="I20" s="15">
        <f t="shared" si="14"/>
        <v>300</v>
      </c>
      <c r="J20" s="15">
        <v>300</v>
      </c>
      <c r="K20" s="15">
        <f t="shared" si="1"/>
        <v>300</v>
      </c>
      <c r="L20" s="15">
        <f t="shared" si="2"/>
        <v>348</v>
      </c>
      <c r="M20" s="15">
        <f t="shared" si="3"/>
        <v>348</v>
      </c>
      <c r="N20" s="15">
        <f t="shared" si="4"/>
        <v>440.2</v>
      </c>
      <c r="O20" s="15">
        <f t="shared" si="5"/>
        <v>440.2</v>
      </c>
      <c r="P20" s="15">
        <f t="shared" si="6"/>
        <v>57.199999999999996</v>
      </c>
      <c r="Q20" s="15">
        <f t="shared" si="7"/>
        <v>57.199999999999996</v>
      </c>
      <c r="R20" s="15">
        <f t="shared" si="8"/>
        <v>48</v>
      </c>
      <c r="S20" s="15">
        <f t="shared" si="9"/>
        <v>48</v>
      </c>
      <c r="T20" s="15">
        <f t="shared" si="10"/>
        <v>0</v>
      </c>
      <c r="U20" s="15">
        <f t="shared" si="11"/>
        <v>0</v>
      </c>
      <c r="V20" s="15">
        <f t="shared" si="12"/>
        <v>0</v>
      </c>
      <c r="W20" s="16">
        <f t="shared" si="13"/>
        <v>0</v>
      </c>
    </row>
    <row r="21" spans="1:29" ht="39.9" customHeight="1" x14ac:dyDescent="0.3">
      <c r="A21" s="18">
        <v>43837</v>
      </c>
      <c r="B21" s="12" t="s">
        <v>80</v>
      </c>
      <c r="C21" s="17" t="s">
        <v>95</v>
      </c>
      <c r="D21" s="19" t="s">
        <v>24</v>
      </c>
      <c r="E21" s="19" t="s">
        <v>29</v>
      </c>
      <c r="F21" s="19">
        <f>14600/7500</f>
        <v>1.9466666666666668</v>
      </c>
      <c r="G21" s="19">
        <v>1</v>
      </c>
      <c r="H21" s="15">
        <f>J21/F21</f>
        <v>205.47945205479451</v>
      </c>
      <c r="I21" s="15">
        <f t="shared" si="14"/>
        <v>205.47945205479451</v>
      </c>
      <c r="J21" s="15">
        <v>400</v>
      </c>
      <c r="K21" s="15">
        <f t="shared" si="1"/>
        <v>400</v>
      </c>
      <c r="L21" s="15">
        <f t="shared" si="2"/>
        <v>464</v>
      </c>
      <c r="M21" s="15">
        <f t="shared" si="3"/>
        <v>464</v>
      </c>
      <c r="N21" s="15">
        <f t="shared" si="4"/>
        <v>573.6</v>
      </c>
      <c r="O21" s="15">
        <f t="shared" si="5"/>
        <v>573.6</v>
      </c>
      <c r="P21" s="15">
        <f t="shared" si="6"/>
        <v>74.599999999999994</v>
      </c>
      <c r="Q21" s="15">
        <f t="shared" si="7"/>
        <v>74.599999999999994</v>
      </c>
      <c r="R21" s="15">
        <f t="shared" si="8"/>
        <v>64</v>
      </c>
      <c r="S21" s="15">
        <f t="shared" si="9"/>
        <v>64</v>
      </c>
      <c r="T21" s="15">
        <f t="shared" si="10"/>
        <v>194.52054794520552</v>
      </c>
      <c r="U21" s="15">
        <f t="shared" si="11"/>
        <v>194.52054794520552</v>
      </c>
      <c r="V21" s="15">
        <f t="shared" si="12"/>
        <v>194.52054794520552</v>
      </c>
      <c r="W21" s="16">
        <f t="shared" si="13"/>
        <v>194.52054794520552</v>
      </c>
    </row>
    <row r="22" spans="1:29" ht="39.9" customHeight="1" x14ac:dyDescent="0.3">
      <c r="A22" s="18">
        <v>43843</v>
      </c>
      <c r="B22" s="12" t="s">
        <v>81</v>
      </c>
      <c r="C22" s="17" t="s">
        <v>55</v>
      </c>
      <c r="D22" s="19" t="s">
        <v>24</v>
      </c>
      <c r="E22" s="19"/>
      <c r="F22" s="19"/>
      <c r="G22" s="19">
        <v>1</v>
      </c>
      <c r="H22" s="15">
        <v>250</v>
      </c>
      <c r="I22" s="15">
        <f t="shared" si="14"/>
        <v>250</v>
      </c>
      <c r="J22" s="15">
        <v>250</v>
      </c>
      <c r="K22" s="15">
        <f t="shared" si="1"/>
        <v>250</v>
      </c>
      <c r="L22" s="15">
        <f t="shared" si="2"/>
        <v>290</v>
      </c>
      <c r="M22" s="15">
        <f t="shared" si="3"/>
        <v>290</v>
      </c>
      <c r="N22" s="15">
        <f t="shared" si="4"/>
        <v>373.5</v>
      </c>
      <c r="O22" s="15">
        <f t="shared" si="5"/>
        <v>373.5</v>
      </c>
      <c r="P22" s="15">
        <f t="shared" si="6"/>
        <v>48.5</v>
      </c>
      <c r="Q22" s="15">
        <f t="shared" si="7"/>
        <v>48.5</v>
      </c>
      <c r="R22" s="15">
        <f t="shared" si="8"/>
        <v>40</v>
      </c>
      <c r="S22" s="15">
        <f t="shared" si="9"/>
        <v>40</v>
      </c>
      <c r="T22" s="15">
        <f t="shared" si="10"/>
        <v>0</v>
      </c>
      <c r="U22" s="15">
        <f t="shared" si="11"/>
        <v>0</v>
      </c>
      <c r="V22" s="15">
        <f t="shared" si="12"/>
        <v>0</v>
      </c>
      <c r="W22" s="16">
        <f t="shared" si="13"/>
        <v>0</v>
      </c>
    </row>
    <row r="23" spans="1:29" ht="39.9" customHeight="1" x14ac:dyDescent="0.3">
      <c r="A23" s="18">
        <v>43843</v>
      </c>
      <c r="B23" s="12" t="s">
        <v>82</v>
      </c>
      <c r="C23" s="17" t="s">
        <v>57</v>
      </c>
      <c r="D23" s="19" t="s">
        <v>24</v>
      </c>
      <c r="E23" s="19" t="s">
        <v>29</v>
      </c>
      <c r="F23" s="19">
        <f>14600/7500</f>
        <v>1.9466666666666668</v>
      </c>
      <c r="G23" s="19">
        <v>1</v>
      </c>
      <c r="H23" s="15">
        <f>J23/F23</f>
        <v>128.42465753424656</v>
      </c>
      <c r="I23" s="15">
        <f t="shared" si="14"/>
        <v>128.42465753424656</v>
      </c>
      <c r="J23" s="15">
        <v>250</v>
      </c>
      <c r="K23" s="15">
        <f t="shared" si="1"/>
        <v>250</v>
      </c>
      <c r="L23" s="15">
        <f t="shared" si="2"/>
        <v>290</v>
      </c>
      <c r="M23" s="15">
        <f t="shared" si="3"/>
        <v>290</v>
      </c>
      <c r="N23" s="15">
        <f t="shared" si="4"/>
        <v>373.5</v>
      </c>
      <c r="O23" s="15">
        <f t="shared" si="5"/>
        <v>373.5</v>
      </c>
      <c r="P23" s="15">
        <f t="shared" si="6"/>
        <v>48.5</v>
      </c>
      <c r="Q23" s="15">
        <f t="shared" si="7"/>
        <v>48.5</v>
      </c>
      <c r="R23" s="15">
        <f t="shared" si="8"/>
        <v>40</v>
      </c>
      <c r="S23" s="15">
        <f t="shared" si="9"/>
        <v>40</v>
      </c>
      <c r="T23" s="15">
        <f t="shared" si="10"/>
        <v>121.57534246575344</v>
      </c>
      <c r="U23" s="15">
        <f t="shared" si="11"/>
        <v>121.57534246575344</v>
      </c>
      <c r="V23" s="15">
        <f t="shared" si="12"/>
        <v>121.57534246575344</v>
      </c>
      <c r="W23" s="16">
        <f t="shared" si="13"/>
        <v>121.57534246575344</v>
      </c>
    </row>
    <row r="24" spans="1:29" ht="39.9" customHeight="1" x14ac:dyDescent="0.3">
      <c r="A24" s="18">
        <v>43843</v>
      </c>
      <c r="B24" s="12" t="s">
        <v>83</v>
      </c>
      <c r="C24" s="17" t="s">
        <v>84</v>
      </c>
      <c r="D24" s="19" t="s">
        <v>24</v>
      </c>
      <c r="E24" s="19"/>
      <c r="F24" s="19"/>
      <c r="G24" s="19">
        <v>2</v>
      </c>
      <c r="H24" s="15">
        <v>400</v>
      </c>
      <c r="I24" s="15">
        <f t="shared" si="14"/>
        <v>800</v>
      </c>
      <c r="J24" s="15">
        <v>400</v>
      </c>
      <c r="K24" s="15">
        <f t="shared" si="1"/>
        <v>800</v>
      </c>
      <c r="L24" s="15">
        <f t="shared" si="2"/>
        <v>464</v>
      </c>
      <c r="M24" s="15">
        <f t="shared" si="3"/>
        <v>928</v>
      </c>
      <c r="N24" s="15">
        <f t="shared" si="4"/>
        <v>573.6</v>
      </c>
      <c r="O24" s="15">
        <f t="shared" si="5"/>
        <v>1147.2</v>
      </c>
      <c r="P24" s="15">
        <f t="shared" si="6"/>
        <v>74.599999999999994</v>
      </c>
      <c r="Q24" s="15">
        <f t="shared" si="7"/>
        <v>149.19999999999999</v>
      </c>
      <c r="R24" s="15">
        <f t="shared" si="8"/>
        <v>64</v>
      </c>
      <c r="S24" s="15">
        <f t="shared" si="9"/>
        <v>128</v>
      </c>
      <c r="T24" s="15">
        <f t="shared" si="10"/>
        <v>0</v>
      </c>
      <c r="U24" s="15">
        <f t="shared" si="11"/>
        <v>0</v>
      </c>
      <c r="V24" s="15">
        <f t="shared" si="12"/>
        <v>0</v>
      </c>
      <c r="W24" s="16">
        <f t="shared" si="13"/>
        <v>0</v>
      </c>
    </row>
    <row r="25" spans="1:29" ht="39.9" customHeight="1" x14ac:dyDescent="0.3">
      <c r="A25" s="13">
        <v>44008</v>
      </c>
      <c r="B25" s="12" t="s">
        <v>85</v>
      </c>
      <c r="C25" s="12" t="s">
        <v>96</v>
      </c>
      <c r="D25" s="14" t="s">
        <v>22</v>
      </c>
      <c r="E25" s="14"/>
      <c r="F25" s="14"/>
      <c r="G25" s="14">
        <v>2</v>
      </c>
      <c r="H25" s="15">
        <v>212.5</v>
      </c>
      <c r="I25" s="15">
        <f t="shared" si="14"/>
        <v>425</v>
      </c>
      <c r="J25" s="15">
        <v>700</v>
      </c>
      <c r="K25" s="15">
        <f t="shared" si="1"/>
        <v>1400</v>
      </c>
      <c r="L25" s="15">
        <f t="shared" si="2"/>
        <v>812</v>
      </c>
      <c r="M25" s="15">
        <f t="shared" si="3"/>
        <v>1624</v>
      </c>
      <c r="N25" s="15">
        <f t="shared" si="4"/>
        <v>973.8</v>
      </c>
      <c r="O25" s="15">
        <f t="shared" si="5"/>
        <v>1947.6</v>
      </c>
      <c r="P25" s="15">
        <f t="shared" si="6"/>
        <v>126.8</v>
      </c>
      <c r="Q25" s="15">
        <f t="shared" si="7"/>
        <v>253.6</v>
      </c>
      <c r="R25" s="15">
        <f t="shared" si="8"/>
        <v>112</v>
      </c>
      <c r="S25" s="15">
        <f t="shared" si="9"/>
        <v>224</v>
      </c>
      <c r="T25" s="15">
        <f t="shared" si="10"/>
        <v>487.5</v>
      </c>
      <c r="U25" s="15">
        <f t="shared" si="11"/>
        <v>975</v>
      </c>
      <c r="V25" s="15">
        <f t="shared" si="12"/>
        <v>487.5</v>
      </c>
      <c r="W25" s="16">
        <f t="shared" si="13"/>
        <v>975</v>
      </c>
    </row>
    <row r="26" spans="1:29" ht="39.9" customHeight="1" x14ac:dyDescent="0.3">
      <c r="A26" s="18">
        <v>43837</v>
      </c>
      <c r="B26" s="12" t="s">
        <v>36</v>
      </c>
      <c r="C26" s="17" t="s">
        <v>58</v>
      </c>
      <c r="D26" s="19" t="s">
        <v>24</v>
      </c>
      <c r="E26" s="19" t="s">
        <v>29</v>
      </c>
      <c r="F26" s="19">
        <f>14600/7500</f>
        <v>1.9466666666666668</v>
      </c>
      <c r="G26" s="19">
        <v>1</v>
      </c>
      <c r="H26" s="15">
        <f t="shared" ref="H26:H32" si="15">J26/F26</f>
        <v>256.84931506849313</v>
      </c>
      <c r="I26" s="15">
        <f t="shared" si="14"/>
        <v>256.84931506849313</v>
      </c>
      <c r="J26" s="15">
        <v>500</v>
      </c>
      <c r="K26" s="15">
        <f t="shared" si="1"/>
        <v>500</v>
      </c>
      <c r="L26" s="15">
        <f t="shared" si="2"/>
        <v>580</v>
      </c>
      <c r="M26" s="15">
        <f t="shared" si="3"/>
        <v>580</v>
      </c>
      <c r="N26" s="15">
        <f t="shared" si="4"/>
        <v>707</v>
      </c>
      <c r="O26" s="15">
        <f t="shared" si="5"/>
        <v>707</v>
      </c>
      <c r="P26" s="15">
        <f t="shared" si="6"/>
        <v>92</v>
      </c>
      <c r="Q26" s="15">
        <f t="shared" si="7"/>
        <v>92</v>
      </c>
      <c r="R26" s="15">
        <f t="shared" si="8"/>
        <v>80</v>
      </c>
      <c r="S26" s="15">
        <f t="shared" si="9"/>
        <v>80</v>
      </c>
      <c r="T26" s="15">
        <f t="shared" si="10"/>
        <v>243.15068493150687</v>
      </c>
      <c r="U26" s="15">
        <f t="shared" si="11"/>
        <v>243.15068493150687</v>
      </c>
      <c r="V26" s="15">
        <f t="shared" si="12"/>
        <v>243.15068493150687</v>
      </c>
      <c r="W26" s="16">
        <f t="shared" si="13"/>
        <v>243.15068493150687</v>
      </c>
      <c r="AC26" s="6"/>
    </row>
    <row r="27" spans="1:29" ht="39.9" customHeight="1" x14ac:dyDescent="0.3">
      <c r="A27" s="18">
        <v>43853</v>
      </c>
      <c r="B27" s="12" t="s">
        <v>37</v>
      </c>
      <c r="C27" s="17" t="s">
        <v>59</v>
      </c>
      <c r="D27" s="19" t="s">
        <v>24</v>
      </c>
      <c r="E27" s="19" t="s">
        <v>28</v>
      </c>
      <c r="F27" s="19">
        <f>22950/18500</f>
        <v>1.2405405405405405</v>
      </c>
      <c r="G27" s="19">
        <v>1</v>
      </c>
      <c r="H27" s="15">
        <f t="shared" si="15"/>
        <v>282.13507625272331</v>
      </c>
      <c r="I27" s="15">
        <f t="shared" si="14"/>
        <v>282.13507625272331</v>
      </c>
      <c r="J27" s="15">
        <v>350</v>
      </c>
      <c r="K27" s="15">
        <f t="shared" si="1"/>
        <v>350</v>
      </c>
      <c r="L27" s="15">
        <f t="shared" si="2"/>
        <v>406</v>
      </c>
      <c r="M27" s="15">
        <f t="shared" si="3"/>
        <v>406</v>
      </c>
      <c r="N27" s="15">
        <f t="shared" si="4"/>
        <v>506.9</v>
      </c>
      <c r="O27" s="15">
        <f t="shared" si="5"/>
        <v>506.9</v>
      </c>
      <c r="P27" s="15">
        <f t="shared" si="6"/>
        <v>65.900000000000006</v>
      </c>
      <c r="Q27" s="15">
        <f t="shared" si="7"/>
        <v>65.900000000000006</v>
      </c>
      <c r="R27" s="15">
        <f t="shared" si="8"/>
        <v>56</v>
      </c>
      <c r="S27" s="15">
        <f t="shared" si="9"/>
        <v>56</v>
      </c>
      <c r="T27" s="15">
        <f t="shared" si="10"/>
        <v>67.864923747276691</v>
      </c>
      <c r="U27" s="15">
        <f t="shared" si="11"/>
        <v>67.864923747276691</v>
      </c>
      <c r="V27" s="15">
        <f t="shared" si="12"/>
        <v>67.864923747276663</v>
      </c>
      <c r="W27" s="16">
        <f t="shared" si="13"/>
        <v>67.864923747276663</v>
      </c>
    </row>
    <row r="28" spans="1:29" ht="39.9" customHeight="1" x14ac:dyDescent="0.3">
      <c r="A28" s="18">
        <v>43837</v>
      </c>
      <c r="B28" s="12" t="s">
        <v>38</v>
      </c>
      <c r="C28" s="17" t="s">
        <v>60</v>
      </c>
      <c r="D28" s="19" t="s">
        <v>24</v>
      </c>
      <c r="E28" s="19" t="s">
        <v>29</v>
      </c>
      <c r="F28" s="19">
        <f>14600/7500</f>
        <v>1.9466666666666668</v>
      </c>
      <c r="G28" s="19">
        <v>1</v>
      </c>
      <c r="H28" s="15">
        <f t="shared" si="15"/>
        <v>128.42465753424656</v>
      </c>
      <c r="I28" s="15">
        <f t="shared" si="14"/>
        <v>128.42465753424656</v>
      </c>
      <c r="J28" s="15">
        <v>250</v>
      </c>
      <c r="K28" s="15">
        <f t="shared" si="1"/>
        <v>250</v>
      </c>
      <c r="L28" s="15">
        <f t="shared" si="2"/>
        <v>290</v>
      </c>
      <c r="M28" s="15">
        <f t="shared" si="3"/>
        <v>290</v>
      </c>
      <c r="N28" s="15">
        <f t="shared" si="4"/>
        <v>373.5</v>
      </c>
      <c r="O28" s="15">
        <f t="shared" si="5"/>
        <v>373.5</v>
      </c>
      <c r="P28" s="15">
        <f t="shared" si="6"/>
        <v>48.5</v>
      </c>
      <c r="Q28" s="15">
        <f t="shared" si="7"/>
        <v>48.5</v>
      </c>
      <c r="R28" s="15">
        <f t="shared" si="8"/>
        <v>40</v>
      </c>
      <c r="S28" s="15">
        <f t="shared" si="9"/>
        <v>40</v>
      </c>
      <c r="T28" s="15">
        <f t="shared" si="10"/>
        <v>121.57534246575344</v>
      </c>
      <c r="U28" s="15">
        <f t="shared" si="11"/>
        <v>121.57534246575344</v>
      </c>
      <c r="V28" s="15">
        <f t="shared" si="12"/>
        <v>121.57534246575344</v>
      </c>
      <c r="W28" s="16">
        <f t="shared" si="13"/>
        <v>121.57534246575344</v>
      </c>
    </row>
    <row r="29" spans="1:29" ht="39.9" customHeight="1" x14ac:dyDescent="0.3">
      <c r="A29" s="18">
        <v>43853</v>
      </c>
      <c r="B29" s="12" t="s">
        <v>39</v>
      </c>
      <c r="C29" s="17" t="s">
        <v>61</v>
      </c>
      <c r="D29" s="19" t="s">
        <v>24</v>
      </c>
      <c r="E29" s="19" t="s">
        <v>28</v>
      </c>
      <c r="F29" s="19">
        <f>22950/18500</f>
        <v>1.2405405405405405</v>
      </c>
      <c r="G29" s="19">
        <v>1</v>
      </c>
      <c r="H29" s="15">
        <f t="shared" si="15"/>
        <v>483.66013071895424</v>
      </c>
      <c r="I29" s="15">
        <f t="shared" si="14"/>
        <v>483.66013071895424</v>
      </c>
      <c r="J29" s="15">
        <v>600</v>
      </c>
      <c r="K29" s="15">
        <f t="shared" si="1"/>
        <v>600</v>
      </c>
      <c r="L29" s="15">
        <f t="shared" si="2"/>
        <v>696</v>
      </c>
      <c r="M29" s="15">
        <f t="shared" si="3"/>
        <v>696</v>
      </c>
      <c r="N29" s="15">
        <f t="shared" si="4"/>
        <v>840.4</v>
      </c>
      <c r="O29" s="15">
        <f t="shared" si="5"/>
        <v>840.4</v>
      </c>
      <c r="P29" s="15">
        <f t="shared" si="6"/>
        <v>109.39999999999999</v>
      </c>
      <c r="Q29" s="15">
        <f t="shared" si="7"/>
        <v>109.39999999999999</v>
      </c>
      <c r="R29" s="15">
        <f t="shared" si="8"/>
        <v>96</v>
      </c>
      <c r="S29" s="15">
        <f t="shared" si="9"/>
        <v>96</v>
      </c>
      <c r="T29" s="15">
        <f t="shared" si="10"/>
        <v>116.33986928104576</v>
      </c>
      <c r="U29" s="15">
        <f t="shared" si="11"/>
        <v>116.33986928104576</v>
      </c>
      <c r="V29" s="15">
        <f t="shared" si="12"/>
        <v>116.33986928104576</v>
      </c>
      <c r="W29" s="16">
        <f t="shared" si="13"/>
        <v>116.33986928104576</v>
      </c>
    </row>
    <row r="30" spans="1:29" ht="39.9" customHeight="1" x14ac:dyDescent="0.3">
      <c r="A30" s="18">
        <v>43837</v>
      </c>
      <c r="B30" s="12" t="s">
        <v>40</v>
      </c>
      <c r="C30" s="17" t="s">
        <v>62</v>
      </c>
      <c r="D30" s="19" t="s">
        <v>24</v>
      </c>
      <c r="E30" s="19" t="s">
        <v>29</v>
      </c>
      <c r="F30" s="19">
        <f>14600/7500</f>
        <v>1.9466666666666668</v>
      </c>
      <c r="G30" s="19">
        <v>1</v>
      </c>
      <c r="H30" s="15">
        <f t="shared" si="15"/>
        <v>128.42465753424656</v>
      </c>
      <c r="I30" s="15">
        <f t="shared" si="14"/>
        <v>128.42465753424656</v>
      </c>
      <c r="J30" s="15">
        <v>250</v>
      </c>
      <c r="K30" s="15">
        <f t="shared" si="1"/>
        <v>250</v>
      </c>
      <c r="L30" s="15">
        <f t="shared" si="2"/>
        <v>290</v>
      </c>
      <c r="M30" s="15">
        <f t="shared" si="3"/>
        <v>290</v>
      </c>
      <c r="N30" s="15">
        <f t="shared" si="4"/>
        <v>373.5</v>
      </c>
      <c r="O30" s="15">
        <f t="shared" si="5"/>
        <v>373.5</v>
      </c>
      <c r="P30" s="15">
        <f t="shared" si="6"/>
        <v>48.5</v>
      </c>
      <c r="Q30" s="15">
        <f t="shared" si="7"/>
        <v>48.5</v>
      </c>
      <c r="R30" s="15">
        <f t="shared" si="8"/>
        <v>40</v>
      </c>
      <c r="S30" s="15">
        <f t="shared" si="9"/>
        <v>40</v>
      </c>
      <c r="T30" s="15">
        <f t="shared" si="10"/>
        <v>121.57534246575344</v>
      </c>
      <c r="U30" s="15">
        <f t="shared" si="11"/>
        <v>121.57534246575344</v>
      </c>
      <c r="V30" s="15">
        <f t="shared" si="12"/>
        <v>121.57534246575344</v>
      </c>
      <c r="W30" s="16">
        <f t="shared" si="13"/>
        <v>121.57534246575344</v>
      </c>
    </row>
    <row r="31" spans="1:29" ht="39.9" customHeight="1" x14ac:dyDescent="0.3">
      <c r="A31" s="18">
        <v>43853</v>
      </c>
      <c r="B31" s="12" t="s">
        <v>41</v>
      </c>
      <c r="C31" s="17" t="s">
        <v>63</v>
      </c>
      <c r="D31" s="19" t="s">
        <v>24</v>
      </c>
      <c r="E31" s="19" t="s">
        <v>28</v>
      </c>
      <c r="F31" s="19">
        <f>22950/18500</f>
        <v>1.2405405405405405</v>
      </c>
      <c r="G31" s="19">
        <v>1</v>
      </c>
      <c r="H31" s="15">
        <f t="shared" si="15"/>
        <v>403.05010893246185</v>
      </c>
      <c r="I31" s="15">
        <f t="shared" si="14"/>
        <v>403.05010893246185</v>
      </c>
      <c r="J31" s="15">
        <v>500</v>
      </c>
      <c r="K31" s="15">
        <f t="shared" si="1"/>
        <v>500</v>
      </c>
      <c r="L31" s="15">
        <f t="shared" si="2"/>
        <v>580</v>
      </c>
      <c r="M31" s="15">
        <f t="shared" si="3"/>
        <v>580</v>
      </c>
      <c r="N31" s="15">
        <f t="shared" si="4"/>
        <v>707</v>
      </c>
      <c r="O31" s="15">
        <f t="shared" si="5"/>
        <v>707</v>
      </c>
      <c r="P31" s="15">
        <f t="shared" si="6"/>
        <v>92</v>
      </c>
      <c r="Q31" s="15">
        <f t="shared" si="7"/>
        <v>92</v>
      </c>
      <c r="R31" s="15">
        <f t="shared" si="8"/>
        <v>80</v>
      </c>
      <c r="S31" s="15">
        <f t="shared" si="9"/>
        <v>80</v>
      </c>
      <c r="T31" s="15">
        <f t="shared" si="10"/>
        <v>96.949891067538147</v>
      </c>
      <c r="U31" s="15">
        <f t="shared" si="11"/>
        <v>96.949891067538147</v>
      </c>
      <c r="V31" s="15">
        <f t="shared" si="12"/>
        <v>96.949891067538147</v>
      </c>
      <c r="W31" s="16">
        <f t="shared" si="13"/>
        <v>96.949891067538147</v>
      </c>
    </row>
    <row r="32" spans="1:29" ht="39.9" customHeight="1" x14ac:dyDescent="0.3">
      <c r="A32" s="18">
        <v>43853</v>
      </c>
      <c r="B32" s="12" t="s">
        <v>64</v>
      </c>
      <c r="C32" s="17" t="s">
        <v>65</v>
      </c>
      <c r="D32" s="19" t="s">
        <v>24</v>
      </c>
      <c r="E32" s="19" t="s">
        <v>28</v>
      </c>
      <c r="F32" s="19">
        <f>22950/18500</f>
        <v>1.2405405405405405</v>
      </c>
      <c r="G32" s="19">
        <v>1</v>
      </c>
      <c r="H32" s="15">
        <f t="shared" si="15"/>
        <v>967.32026143790847</v>
      </c>
      <c r="I32" s="15">
        <f t="shared" si="14"/>
        <v>967.32026143790847</v>
      </c>
      <c r="J32" s="15">
        <v>1200</v>
      </c>
      <c r="K32" s="15">
        <f t="shared" si="1"/>
        <v>1200</v>
      </c>
      <c r="L32" s="15">
        <f t="shared" si="2"/>
        <v>1392</v>
      </c>
      <c r="M32" s="15">
        <f t="shared" si="3"/>
        <v>1392</v>
      </c>
      <c r="N32" s="15">
        <f t="shared" si="4"/>
        <v>1640.8</v>
      </c>
      <c r="O32" s="15">
        <f t="shared" si="5"/>
        <v>1640.8</v>
      </c>
      <c r="P32" s="15">
        <f t="shared" si="6"/>
        <v>213.79999999999998</v>
      </c>
      <c r="Q32" s="15">
        <f t="shared" si="7"/>
        <v>213.79999999999998</v>
      </c>
      <c r="R32" s="15">
        <f t="shared" si="8"/>
        <v>192</v>
      </c>
      <c r="S32" s="15">
        <f t="shared" si="9"/>
        <v>192</v>
      </c>
      <c r="T32" s="15">
        <f t="shared" si="10"/>
        <v>232.67973856209153</v>
      </c>
      <c r="U32" s="15">
        <f t="shared" si="11"/>
        <v>232.67973856209153</v>
      </c>
      <c r="V32" s="15">
        <f t="shared" si="12"/>
        <v>232.67973856209153</v>
      </c>
      <c r="W32" s="16">
        <f t="shared" si="13"/>
        <v>232.67973856209153</v>
      </c>
    </row>
    <row r="33" spans="1:23" ht="39.9" customHeight="1" x14ac:dyDescent="0.3">
      <c r="A33" s="30">
        <v>43853</v>
      </c>
      <c r="B33" s="29" t="s">
        <v>66</v>
      </c>
      <c r="C33" s="29" t="s">
        <v>67</v>
      </c>
      <c r="D33" s="31" t="s">
        <v>24</v>
      </c>
      <c r="E33" s="31"/>
      <c r="F33" s="31"/>
      <c r="G33" s="31">
        <v>1</v>
      </c>
      <c r="H33" s="15">
        <v>2500</v>
      </c>
      <c r="I33" s="15">
        <f t="shared" si="14"/>
        <v>2500</v>
      </c>
      <c r="J33" s="15">
        <v>2500</v>
      </c>
      <c r="K33" s="15">
        <f t="shared" si="1"/>
        <v>2500</v>
      </c>
      <c r="L33" s="15">
        <f t="shared" si="2"/>
        <v>2900</v>
      </c>
      <c r="M33" s="15">
        <f t="shared" si="3"/>
        <v>2900</v>
      </c>
      <c r="N33" s="15">
        <f t="shared" si="4"/>
        <v>3375</v>
      </c>
      <c r="O33" s="15">
        <f t="shared" si="5"/>
        <v>3375</v>
      </c>
      <c r="P33" s="15">
        <f t="shared" si="6"/>
        <v>440</v>
      </c>
      <c r="Q33" s="15">
        <f t="shared" si="7"/>
        <v>440</v>
      </c>
      <c r="R33" s="15">
        <f t="shared" si="8"/>
        <v>400</v>
      </c>
      <c r="S33" s="15">
        <f t="shared" si="9"/>
        <v>400</v>
      </c>
      <c r="T33" s="15">
        <f t="shared" si="10"/>
        <v>0</v>
      </c>
      <c r="U33" s="15">
        <f t="shared" si="11"/>
        <v>0</v>
      </c>
      <c r="V33" s="15">
        <f t="shared" si="12"/>
        <v>0</v>
      </c>
      <c r="W33" s="16">
        <f t="shared" si="13"/>
        <v>0</v>
      </c>
    </row>
    <row r="34" spans="1:23" ht="39.9" customHeight="1" x14ac:dyDescent="0.3">
      <c r="A34" s="18">
        <v>43837</v>
      </c>
      <c r="B34" s="12" t="s">
        <v>42</v>
      </c>
      <c r="C34" s="17" t="s">
        <v>68</v>
      </c>
      <c r="D34" s="19" t="s">
        <v>24</v>
      </c>
      <c r="E34" s="19" t="s">
        <v>29</v>
      </c>
      <c r="F34" s="19">
        <f>14600/7500</f>
        <v>1.9466666666666668</v>
      </c>
      <c r="G34" s="19">
        <v>1</v>
      </c>
      <c r="H34" s="15">
        <f>J34/F34</f>
        <v>1130.1369863013699</v>
      </c>
      <c r="I34" s="15">
        <f t="shared" si="14"/>
        <v>1130.1369863013699</v>
      </c>
      <c r="J34" s="15">
        <v>2200</v>
      </c>
      <c r="K34" s="15">
        <f t="shared" si="1"/>
        <v>2200</v>
      </c>
      <c r="L34" s="15">
        <f t="shared" si="2"/>
        <v>2552</v>
      </c>
      <c r="M34" s="15">
        <f t="shared" si="3"/>
        <v>2552</v>
      </c>
      <c r="N34" s="15">
        <f t="shared" si="4"/>
        <v>2974.8</v>
      </c>
      <c r="O34" s="15">
        <f t="shared" si="5"/>
        <v>2974.8</v>
      </c>
      <c r="P34" s="15">
        <f t="shared" si="6"/>
        <v>387.8</v>
      </c>
      <c r="Q34" s="15">
        <f t="shared" si="7"/>
        <v>387.8</v>
      </c>
      <c r="R34" s="15">
        <f t="shared" si="8"/>
        <v>352</v>
      </c>
      <c r="S34" s="15">
        <f t="shared" si="9"/>
        <v>352</v>
      </c>
      <c r="T34" s="15">
        <f t="shared" si="10"/>
        <v>1069.8630136986301</v>
      </c>
      <c r="U34" s="15">
        <f t="shared" si="11"/>
        <v>1069.8630136986301</v>
      </c>
      <c r="V34" s="15">
        <f t="shared" si="12"/>
        <v>1069.8630136986303</v>
      </c>
      <c r="W34" s="16">
        <f t="shared" si="13"/>
        <v>1069.8630136986303</v>
      </c>
    </row>
    <row r="35" spans="1:23" ht="39.9" customHeight="1" x14ac:dyDescent="0.3">
      <c r="A35" s="18">
        <v>43853</v>
      </c>
      <c r="B35" s="12" t="s">
        <v>72</v>
      </c>
      <c r="C35" s="17" t="s">
        <v>69</v>
      </c>
      <c r="D35" s="19" t="s">
        <v>24</v>
      </c>
      <c r="E35" s="19" t="s">
        <v>28</v>
      </c>
      <c r="F35" s="19">
        <f>22950/18500</f>
        <v>1.2405405405405405</v>
      </c>
      <c r="G35" s="19">
        <v>1</v>
      </c>
      <c r="H35" s="15">
        <f>J35/F35</f>
        <v>403.05010893246185</v>
      </c>
      <c r="I35" s="15">
        <f t="shared" si="14"/>
        <v>403.05010893246185</v>
      </c>
      <c r="J35" s="15">
        <v>500</v>
      </c>
      <c r="K35" s="15">
        <f t="shared" si="1"/>
        <v>500</v>
      </c>
      <c r="L35" s="15">
        <f t="shared" si="2"/>
        <v>580</v>
      </c>
      <c r="M35" s="15">
        <f t="shared" si="3"/>
        <v>580</v>
      </c>
      <c r="N35" s="15">
        <f t="shared" si="4"/>
        <v>707</v>
      </c>
      <c r="O35" s="15">
        <f t="shared" si="5"/>
        <v>707</v>
      </c>
      <c r="P35" s="15">
        <f t="shared" si="6"/>
        <v>92</v>
      </c>
      <c r="Q35" s="15">
        <f t="shared" si="7"/>
        <v>92</v>
      </c>
      <c r="R35" s="15">
        <f t="shared" si="8"/>
        <v>80</v>
      </c>
      <c r="S35" s="15">
        <f t="shared" si="9"/>
        <v>80</v>
      </c>
      <c r="T35" s="15">
        <f t="shared" si="10"/>
        <v>96.949891067538147</v>
      </c>
      <c r="U35" s="15">
        <f t="shared" si="11"/>
        <v>96.949891067538147</v>
      </c>
      <c r="V35" s="15">
        <f t="shared" si="12"/>
        <v>96.949891067538147</v>
      </c>
      <c r="W35" s="16">
        <f t="shared" si="13"/>
        <v>96.949891067538147</v>
      </c>
    </row>
    <row r="36" spans="1:23" ht="39.9" customHeight="1" x14ac:dyDescent="0.3">
      <c r="A36" s="18">
        <v>43837</v>
      </c>
      <c r="B36" s="12" t="s">
        <v>71</v>
      </c>
      <c r="C36" s="17" t="s">
        <v>70</v>
      </c>
      <c r="D36" s="19" t="s">
        <v>24</v>
      </c>
      <c r="E36" s="19" t="s">
        <v>29</v>
      </c>
      <c r="F36" s="19">
        <f>14600/7500</f>
        <v>1.9466666666666668</v>
      </c>
      <c r="G36" s="19">
        <v>1</v>
      </c>
      <c r="H36" s="15">
        <f>J36/F36</f>
        <v>205.47945205479451</v>
      </c>
      <c r="I36" s="15">
        <f t="shared" si="14"/>
        <v>205.47945205479451</v>
      </c>
      <c r="J36" s="15">
        <v>400</v>
      </c>
      <c r="K36" s="15">
        <f t="shared" si="1"/>
        <v>400</v>
      </c>
      <c r="L36" s="15">
        <f t="shared" si="2"/>
        <v>464</v>
      </c>
      <c r="M36" s="15">
        <f t="shared" si="3"/>
        <v>464</v>
      </c>
      <c r="N36" s="15">
        <f t="shared" si="4"/>
        <v>573.6</v>
      </c>
      <c r="O36" s="15">
        <f t="shared" si="5"/>
        <v>573.6</v>
      </c>
      <c r="P36" s="15">
        <f t="shared" si="6"/>
        <v>74.599999999999994</v>
      </c>
      <c r="Q36" s="15">
        <f t="shared" si="7"/>
        <v>74.599999999999994</v>
      </c>
      <c r="R36" s="15">
        <f t="shared" si="8"/>
        <v>64</v>
      </c>
      <c r="S36" s="15">
        <f t="shared" si="9"/>
        <v>64</v>
      </c>
      <c r="T36" s="15">
        <f t="shared" si="10"/>
        <v>194.52054794520552</v>
      </c>
      <c r="U36" s="15">
        <f t="shared" si="11"/>
        <v>194.52054794520552</v>
      </c>
      <c r="V36" s="15">
        <f t="shared" si="12"/>
        <v>194.52054794520552</v>
      </c>
      <c r="W36" s="16">
        <f t="shared" si="13"/>
        <v>194.52054794520552</v>
      </c>
    </row>
    <row r="37" spans="1:23" ht="14.4" x14ac:dyDescent="0.3">
      <c r="A37" t="s">
        <v>99</v>
      </c>
      <c r="B37" t="s">
        <v>97</v>
      </c>
      <c r="C37" t="s">
        <v>98</v>
      </c>
      <c r="D37" t="s">
        <v>100</v>
      </c>
      <c r="E37" t="s">
        <v>101</v>
      </c>
      <c r="F37" t="s">
        <v>102</v>
      </c>
      <c r="G37" t="s">
        <v>103</v>
      </c>
      <c r="H37" t="s">
        <v>104</v>
      </c>
    </row>
    <row r="38" spans="1:23" ht="39.9" customHeight="1" x14ac:dyDescent="0.3">
      <c r="A38" s="24"/>
      <c r="B38" s="23"/>
      <c r="C38" s="24"/>
      <c r="D38" s="25"/>
      <c r="E38" s="25"/>
      <c r="F38" s="25"/>
      <c r="G38" s="25"/>
      <c r="H38" s="26"/>
      <c r="I38" s="26">
        <f>SUM(I2:I36)</f>
        <v>38781.993360491833</v>
      </c>
      <c r="J38" s="26"/>
      <c r="K38" s="26">
        <f>SUM(K2:K36)</f>
        <v>61620</v>
      </c>
      <c r="L38" s="26"/>
      <c r="M38" s="26">
        <f>SUM(M2:M36)</f>
        <v>71479.199999999997</v>
      </c>
      <c r="N38" s="26"/>
      <c r="O38" s="26">
        <f>SUM(O2:O36)</f>
        <v>93881.08</v>
      </c>
      <c r="P38" s="26"/>
      <c r="Q38" s="26">
        <f>SUM(Q2:Q36)</f>
        <v>12181.880000000003</v>
      </c>
      <c r="R38" s="26"/>
      <c r="S38" s="26">
        <f>SUM(S2:S36)</f>
        <v>9859.2000000000007</v>
      </c>
      <c r="T38" s="26"/>
      <c r="U38" s="26">
        <f>SUM(U2:U36)</f>
        <v>22838.006639508163</v>
      </c>
      <c r="V38" s="26"/>
      <c r="W38" s="27">
        <f>SUM(W2:W36)</f>
        <v>22838.006639508167</v>
      </c>
    </row>
    <row r="39" spans="1:23" ht="39.9" customHeight="1" x14ac:dyDescent="0.3">
      <c r="A39" s="3"/>
      <c r="B39" s="1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</row>
    <row r="40" spans="1:23" ht="39.9" customHeight="1" x14ac:dyDescent="0.3">
      <c r="A40" s="3"/>
      <c r="B40" s="3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9.9" customHeight="1" x14ac:dyDescent="0.3">
      <c r="A41" s="3"/>
      <c r="B41" s="3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9.9" customHeight="1" x14ac:dyDescent="0.3">
      <c r="A42" s="3"/>
      <c r="B42" s="3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9.9" customHeight="1" x14ac:dyDescent="0.3">
      <c r="A43" s="3"/>
      <c r="B43" s="3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" customHeight="1" x14ac:dyDescent="0.3">
      <c r="A44" s="3"/>
      <c r="B44" s="3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" customHeight="1" x14ac:dyDescent="0.3">
      <c r="A45" s="3"/>
      <c r="B45" s="3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" customHeight="1" x14ac:dyDescent="0.3">
      <c r="A46" s="3"/>
      <c r="B46" s="3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" customHeight="1" x14ac:dyDescent="0.3">
      <c r="A47" s="3"/>
      <c r="B47" s="3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" customHeight="1" x14ac:dyDescent="0.3">
      <c r="A48" s="3"/>
      <c r="B48" s="3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" customHeight="1" x14ac:dyDescent="0.3">
      <c r="A49" s="3"/>
      <c r="B49" s="3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" customHeight="1" x14ac:dyDescent="0.3">
      <c r="A50" s="3"/>
      <c r="B50" s="3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" customHeight="1" x14ac:dyDescent="0.3">
      <c r="A51" s="3"/>
      <c r="B51" s="3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" customHeight="1" x14ac:dyDescent="0.3">
      <c r="A52" s="3"/>
      <c r="B52" s="3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" customHeight="1" x14ac:dyDescent="0.3">
      <c r="A53" s="3"/>
      <c r="B53" s="3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" customHeight="1" x14ac:dyDescent="0.3">
      <c r="A54" s="3"/>
      <c r="B54" s="3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" customHeight="1" x14ac:dyDescent="0.3">
      <c r="A55" s="3"/>
      <c r="B55" s="3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" customHeight="1" x14ac:dyDescent="0.3">
      <c r="A56" s="3"/>
      <c r="B56" s="3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" customHeight="1" x14ac:dyDescent="0.3">
      <c r="A57" s="3"/>
      <c r="B57" s="3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" customHeight="1" x14ac:dyDescent="0.3">
      <c r="A58" s="3"/>
      <c r="B58" s="3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" customHeight="1" x14ac:dyDescent="0.3">
      <c r="A59" s="3"/>
      <c r="B59" s="3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" customHeight="1" x14ac:dyDescent="0.3">
      <c r="A60" s="3"/>
      <c r="B60" s="3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" customHeight="1" x14ac:dyDescent="0.3">
      <c r="A61" s="3"/>
      <c r="B61" s="3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" customHeight="1" x14ac:dyDescent="0.3">
      <c r="A62" s="3"/>
      <c r="B62" s="3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" customHeight="1" x14ac:dyDescent="0.3">
      <c r="A63" s="3"/>
      <c r="B63" s="3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" customHeight="1" x14ac:dyDescent="0.3">
      <c r="A64" s="3"/>
      <c r="B64" s="3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" customHeight="1" x14ac:dyDescent="0.3">
      <c r="A65" s="3"/>
      <c r="B65" s="3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" customHeight="1" x14ac:dyDescent="0.3">
      <c r="A66" s="3"/>
      <c r="B66" s="3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" customHeight="1" x14ac:dyDescent="0.3">
      <c r="A67" s="3"/>
      <c r="B67" s="3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" customHeight="1" x14ac:dyDescent="0.3">
      <c r="A68" s="3"/>
      <c r="B68" s="3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" customHeight="1" x14ac:dyDescent="0.3">
      <c r="A69" s="3"/>
      <c r="B69" s="3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" customHeight="1" x14ac:dyDescent="0.3">
      <c r="A70" s="3"/>
      <c r="B70" s="3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" customHeight="1" x14ac:dyDescent="0.3">
      <c r="A71" s="3"/>
      <c r="B71" s="3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" customHeight="1" x14ac:dyDescent="0.3">
      <c r="A72" s="3"/>
      <c r="B72" s="3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" customHeight="1" x14ac:dyDescent="0.3">
      <c r="A73" s="3"/>
      <c r="B73" s="3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" customHeight="1" x14ac:dyDescent="0.3">
      <c r="A74" s="3"/>
      <c r="B74" s="3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" customHeight="1" x14ac:dyDescent="0.3">
      <c r="A75" s="3"/>
      <c r="B75" s="3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" customHeight="1" x14ac:dyDescent="0.3">
      <c r="A76" s="3"/>
      <c r="B76" s="3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" customHeight="1" x14ac:dyDescent="0.3">
      <c r="A77" s="3"/>
      <c r="B77" s="3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" customHeight="1" x14ac:dyDescent="0.3">
      <c r="A78" s="3"/>
      <c r="B78" s="3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" customHeight="1" x14ac:dyDescent="0.3">
      <c r="A79" s="3"/>
      <c r="B79" s="3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" customHeight="1" x14ac:dyDescent="0.3">
      <c r="A80" s="3"/>
      <c r="B80" s="3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" customHeight="1" x14ac:dyDescent="0.3">
      <c r="A81" s="3"/>
      <c r="B81" s="3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" customHeight="1" x14ac:dyDescent="0.3">
      <c r="A82" s="3"/>
      <c r="B82" s="3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" customHeight="1" x14ac:dyDescent="0.3">
      <c r="A83" s="3"/>
      <c r="B83" s="3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" customHeight="1" x14ac:dyDescent="0.3">
      <c r="A84" s="3"/>
      <c r="B84" s="3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" customHeight="1" x14ac:dyDescent="0.3">
      <c r="A85" s="3"/>
      <c r="B85" s="3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" customHeight="1" x14ac:dyDescent="0.3">
      <c r="A86" s="3"/>
      <c r="B86" s="3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" customHeight="1" x14ac:dyDescent="0.3">
      <c r="A87" s="3"/>
      <c r="B87" s="3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" customHeight="1" x14ac:dyDescent="0.3">
      <c r="A88" s="3"/>
      <c r="B88" s="3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" customHeight="1" x14ac:dyDescent="0.3">
      <c r="A89" s="3"/>
      <c r="B89" s="3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" customHeight="1" x14ac:dyDescent="0.3">
      <c r="A90" s="3"/>
      <c r="B90" s="3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" customHeight="1" x14ac:dyDescent="0.3">
      <c r="A91" s="3"/>
      <c r="B91" s="3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" customHeight="1" x14ac:dyDescent="0.3">
      <c r="A92" s="3"/>
      <c r="B92" s="3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39.9" customHeight="1" x14ac:dyDescent="0.3">
      <c r="A93" s="3"/>
      <c r="B93" s="3"/>
      <c r="C93" s="2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39.9" customHeight="1" x14ac:dyDescent="0.3">
      <c r="A94" s="3"/>
      <c r="B94" s="3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39.9" customHeight="1" x14ac:dyDescent="0.3">
      <c r="A95" s="3"/>
      <c r="B95" s="3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39.9" customHeight="1" x14ac:dyDescent="0.3">
      <c r="A96" s="3"/>
      <c r="B96" s="3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39.9" customHeight="1" x14ac:dyDescent="0.3">
      <c r="A97" s="3"/>
      <c r="B97" s="3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39.9" customHeight="1" x14ac:dyDescent="0.3">
      <c r="A98" s="3"/>
      <c r="B98" s="3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39.9" customHeight="1" x14ac:dyDescent="0.3">
      <c r="A99" s="3"/>
      <c r="B99" s="3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39.9" customHeight="1" x14ac:dyDescent="0.3">
      <c r="A100" s="3"/>
      <c r="B100" s="3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3">
      <c r="A101" s="3"/>
      <c r="B101" s="3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3">
      <c r="A102" s="3"/>
      <c r="B102" s="3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3">
      <c r="A103" s="3"/>
      <c r="B103" s="3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3">
      <c r="A104" s="3"/>
      <c r="B104" s="3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3">
      <c r="A105" s="3"/>
      <c r="B105" s="3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3">
      <c r="A106" s="3"/>
      <c r="B106" s="3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3">
      <c r="A107" s="3"/>
      <c r="B107" s="3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3">
      <c r="A108" s="3"/>
      <c r="B108" s="3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3">
      <c r="A109" s="3"/>
      <c r="B109" s="3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3">
      <c r="A110" s="3"/>
      <c r="B110" s="3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3">
      <c r="A111" s="3"/>
      <c r="B111" s="3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3">
      <c r="A112" s="3"/>
      <c r="B112" s="3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3">
      <c r="A113" s="3"/>
      <c r="B113" s="3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3">
      <c r="A114" s="3"/>
      <c r="B114" s="3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3">
      <c r="A115" s="3"/>
      <c r="B115" s="3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3">
      <c r="A116" s="3"/>
      <c r="B116" s="3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3">
      <c r="A117" s="3"/>
      <c r="B117" s="3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3">
      <c r="A118" s="3"/>
      <c r="B118" s="3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3">
      <c r="A119" s="3"/>
      <c r="B119" s="3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3">
      <c r="A120" s="3"/>
      <c r="B120" s="3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3">
      <c r="A121" s="3"/>
      <c r="B121" s="3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3">
      <c r="A122" s="3"/>
      <c r="B122" s="3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3">
      <c r="A123" s="3"/>
      <c r="B123" s="3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3">
      <c r="A124" s="3"/>
      <c r="B124" s="3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3">
      <c r="A125" s="3"/>
      <c r="B125" s="3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3">
      <c r="A126" s="3"/>
      <c r="B126" s="3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3">
      <c r="A127" s="3"/>
      <c r="B127" s="3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3">
      <c r="A128" s="3"/>
      <c r="B128" s="3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3">
      <c r="A129" s="3"/>
      <c r="B129" s="3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3">
      <c r="A130" s="3"/>
      <c r="B130" s="3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3">
      <c r="A131" s="3"/>
      <c r="B131" s="3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3">
      <c r="A132" s="3"/>
      <c r="B132" s="3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3">
      <c r="A133" s="3"/>
      <c r="B133" s="3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3">
      <c r="A134" s="3"/>
      <c r="B134" s="3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3">
      <c r="A135" s="3"/>
      <c r="B135" s="3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3">
      <c r="A136" s="3"/>
      <c r="B136" s="3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3">
      <c r="A137" s="3"/>
      <c r="B137" s="3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3">
      <c r="A138" s="3"/>
      <c r="B138" s="3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3">
      <c r="A139" s="3"/>
      <c r="B139" s="3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3">
      <c r="A140" s="3"/>
      <c r="B140" s="3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3">
      <c r="A141" s="3"/>
      <c r="B141" s="3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3">
      <c r="A142" s="3"/>
      <c r="B142" s="3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3">
      <c r="A143" s="3"/>
      <c r="B143" s="3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3">
      <c r="A144" s="3"/>
      <c r="B144" s="3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3">
      <c r="A145" s="3"/>
      <c r="B145" s="3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3">
      <c r="A146" s="3"/>
      <c r="B146" s="3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3">
      <c r="A147" s="3"/>
      <c r="B147" s="3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3">
      <c r="A148" s="3"/>
      <c r="B148" s="3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3">
      <c r="A149" s="3"/>
      <c r="B149" s="3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3">
      <c r="A150" s="3"/>
      <c r="B150" s="3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3">
      <c r="A151" s="3"/>
      <c r="B151" s="3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3">
      <c r="A152" s="3"/>
      <c r="B152" s="3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3">
      <c r="A153" s="3"/>
      <c r="B153" s="3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3">
      <c r="A154" s="3"/>
      <c r="B154" s="3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3">
      <c r="A155" s="3"/>
      <c r="B155" s="3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3">
      <c r="A156" s="3"/>
      <c r="B156" s="3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3">
      <c r="A157" s="3"/>
      <c r="B157" s="3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3">
      <c r="A158" s="3"/>
      <c r="B158" s="3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3">
      <c r="A159" s="3"/>
      <c r="B159" s="3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3">
      <c r="A160" s="3"/>
      <c r="B160" s="3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3">
      <c r="A161" s="3"/>
      <c r="B161" s="3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3">
      <c r="A162" s="3"/>
      <c r="B162" s="3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3">
      <c r="A163" s="3"/>
      <c r="B163" s="3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3">
      <c r="A164" s="3"/>
      <c r="B164" s="3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3">
      <c r="A165" s="3"/>
      <c r="B165" s="3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3">
      <c r="A166" s="3"/>
      <c r="B166" s="3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3">
      <c r="A167" s="3"/>
      <c r="B167" s="3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3">
      <c r="A168" s="3"/>
      <c r="B168" s="3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3">
      <c r="A169" s="3"/>
      <c r="B169" s="3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3">
      <c r="A170" s="3"/>
      <c r="B170" s="3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3">
      <c r="A171" s="3"/>
      <c r="B171" s="3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3">
      <c r="A172" s="3"/>
      <c r="B172" s="3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3">
      <c r="A173" s="3"/>
      <c r="B173" s="3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3">
      <c r="A174" s="3"/>
      <c r="B174" s="3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3">
      <c r="A175" s="3"/>
      <c r="B175" s="3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3">
      <c r="A176" s="3"/>
      <c r="B176" s="3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3">
      <c r="A177" s="3"/>
      <c r="B177" s="3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3">
      <c r="A178" s="3"/>
      <c r="B178" s="3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3">
      <c r="A179" s="3"/>
      <c r="B179" s="3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3">
      <c r="A180" s="3"/>
      <c r="B180" s="3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3">
      <c r="A181" s="3"/>
      <c r="B181" s="3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3">
      <c r="A182" s="3"/>
      <c r="B182" s="3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3">
      <c r="A183" s="3"/>
      <c r="B183" s="3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3">
      <c r="A184" s="3"/>
      <c r="B184" s="3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3">
      <c r="A185" s="3"/>
      <c r="B185" s="3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3">
      <c r="A186" s="3"/>
      <c r="B186" s="3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3">
      <c r="A187" s="3"/>
      <c r="B187" s="3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3">
      <c r="A188" s="3"/>
      <c r="B188" s="3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3">
      <c r="A189" s="3"/>
      <c r="B189" s="3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3">
      <c r="A190" s="3"/>
      <c r="B190" s="3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3">
      <c r="A191" s="3"/>
      <c r="B191" s="3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3">
      <c r="A192" s="3"/>
      <c r="B192" s="3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3">
      <c r="A193" s="3"/>
      <c r="B193" s="3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3">
      <c r="A194" s="3"/>
      <c r="B194" s="3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3">
      <c r="A195" s="3"/>
      <c r="B195" s="3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3">
      <c r="A196" s="3"/>
      <c r="B196" s="3"/>
      <c r="C196" s="2"/>
      <c r="D196" s="3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2"/>
    </row>
    <row r="197" spans="1:23" ht="60" customHeight="1" x14ac:dyDescent="0.3">
      <c r="A197" s="3"/>
      <c r="B197" s="3"/>
      <c r="C197" s="2"/>
      <c r="D197" s="3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2"/>
    </row>
    <row r="198" spans="1:23" ht="60" customHeight="1" x14ac:dyDescent="0.3">
      <c r="A198" s="3"/>
      <c r="B198" s="3"/>
      <c r="C198" s="2"/>
      <c r="D198" s="3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2"/>
    </row>
    <row r="199" spans="1:23" ht="60" customHeight="1" x14ac:dyDescent="0.3">
      <c r="A199" s="3"/>
      <c r="B199" s="3"/>
      <c r="C199" s="2"/>
      <c r="D199" s="3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2"/>
    </row>
    <row r="200" spans="1:23" ht="60" customHeight="1" x14ac:dyDescent="0.3">
      <c r="A200" s="3"/>
      <c r="B200" s="3"/>
      <c r="C200" s="2"/>
      <c r="D200" s="3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2"/>
    </row>
    <row r="201" spans="1:23" ht="60" customHeight="1" x14ac:dyDescent="0.3">
      <c r="A201" s="3"/>
      <c r="B201" s="3"/>
      <c r="C201" s="2"/>
      <c r="D201" s="3"/>
      <c r="E201" s="3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2"/>
    </row>
    <row r="202" spans="1:23" ht="60" customHeight="1" x14ac:dyDescent="0.3">
      <c r="A202" s="3"/>
      <c r="B202" s="3"/>
      <c r="C202" s="2"/>
      <c r="D202" s="3"/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2"/>
    </row>
    <row r="203" spans="1:23" ht="60" customHeight="1" x14ac:dyDescent="0.3">
      <c r="A203" s="3"/>
      <c r="B203" s="3"/>
      <c r="C203" s="2"/>
      <c r="D203" s="3"/>
      <c r="E203" s="3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2"/>
    </row>
    <row r="204" spans="1:23" ht="60" customHeight="1" x14ac:dyDescent="0.3">
      <c r="A204" s="3"/>
      <c r="B204" s="3"/>
      <c r="C204" s="2"/>
      <c r="D204" s="3"/>
      <c r="E204" s="3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2"/>
    </row>
    <row r="205" spans="1:23" ht="60" customHeight="1" x14ac:dyDescent="0.3">
      <c r="A205" s="3"/>
      <c r="B205" s="3"/>
      <c r="C205" s="2"/>
      <c r="D205" s="3"/>
      <c r="E205" s="3"/>
      <c r="F205" s="3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3"/>
      <c r="W205" s="2"/>
    </row>
    <row r="206" spans="1:23" ht="60" customHeight="1" x14ac:dyDescent="0.3">
      <c r="A206" s="3"/>
      <c r="B206" s="3"/>
      <c r="C206" s="2"/>
      <c r="D206" s="3"/>
      <c r="E206" s="3"/>
      <c r="F206" s="3"/>
      <c r="G206" s="3"/>
      <c r="H206" s="3"/>
      <c r="I206" s="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3"/>
      <c r="W206" s="2"/>
    </row>
    <row r="207" spans="1:23" ht="60" customHeight="1" x14ac:dyDescent="0.3">
      <c r="A207" s="3"/>
      <c r="B207" s="3"/>
      <c r="C207" s="2"/>
      <c r="D207" s="3"/>
      <c r="E207" s="3"/>
      <c r="F207" s="3"/>
      <c r="G207" s="3"/>
      <c r="H207" s="3"/>
      <c r="I207" s="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3"/>
      <c r="W207" s="2"/>
    </row>
    <row r="208" spans="1:23" ht="60" customHeight="1" x14ac:dyDescent="0.3">
      <c r="A208" s="3"/>
      <c r="B208" s="3"/>
      <c r="C208" s="2"/>
      <c r="D208" s="3"/>
      <c r="E208" s="3"/>
      <c r="F208" s="3"/>
      <c r="G208" s="3"/>
      <c r="H208" s="3"/>
      <c r="I208" s="3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3"/>
      <c r="W208" s="2"/>
    </row>
    <row r="209" spans="1:23" ht="60" customHeight="1" x14ac:dyDescent="0.3">
      <c r="A209" s="3"/>
      <c r="B209" s="3"/>
      <c r="C209" s="2"/>
      <c r="D209" s="3"/>
      <c r="E209" s="3"/>
      <c r="F209" s="3"/>
      <c r="G209" s="3"/>
      <c r="H209" s="3"/>
      <c r="I209" s="3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3"/>
      <c r="W209" s="2"/>
    </row>
    <row r="210" spans="1:23" ht="60" customHeight="1" x14ac:dyDescent="0.3">
      <c r="A210" s="3"/>
      <c r="B210" s="3"/>
      <c r="C210" s="2"/>
      <c r="D210" s="3"/>
      <c r="E210" s="3"/>
      <c r="F210" s="3"/>
      <c r="G210" s="3"/>
      <c r="H210" s="3"/>
      <c r="I210" s="3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3"/>
      <c r="W210" s="2"/>
    </row>
    <row r="211" spans="1:23" ht="60" customHeight="1" x14ac:dyDescent="0.3"/>
    <row r="212" spans="1:23" ht="45" customHeight="1" x14ac:dyDescent="0.3"/>
  </sheetData>
  <sortState xmlns:xlrd2="http://schemas.microsoft.com/office/spreadsheetml/2017/richdata2" ref="B2:W36">
    <sortCondition ref="B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Arvizo</dc:creator>
  <cp:lastModifiedBy>Erick Ivan</cp:lastModifiedBy>
  <dcterms:created xsi:type="dcterms:W3CDTF">2020-01-07T04:06:55Z</dcterms:created>
  <dcterms:modified xsi:type="dcterms:W3CDTF">2020-07-23T17:34:52Z</dcterms:modified>
</cp:coreProperties>
</file>