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43A3931E-1FE7-4120-8F58-CF6ED7223A88}" xr6:coauthVersionLast="45" xr6:coauthVersionMax="45" xr10:uidLastSave="{00000000-0000-0000-0000-000000000000}"/>
  <bookViews>
    <workbookView xWindow="780" yWindow="780" windowWidth="26055" windowHeight="14310" firstSheet="6" activeTab="7" xr2:uid="{00000000-000D-0000-FFFF-FFFF00000000}"/>
  </bookViews>
  <sheets>
    <sheet name="ENERO" sheetId="1" r:id="rId1"/>
    <sheet name="FEBRERO" sheetId="2" r:id="rId2"/>
    <sheet name="MARZO" sheetId="3" r:id="rId3"/>
    <sheet name="ABRIL" sheetId="4" r:id="rId4"/>
    <sheet name="MAYO" sheetId="5" r:id="rId5"/>
    <sheet name="JUNIO" sheetId="6" r:id="rId6"/>
    <sheet name="JULIO" sheetId="7" r:id="rId7"/>
    <sheet name="AGOSTO" sheetId="8" r:id="rId8"/>
    <sheet name="SEPTIEMBRE" sheetId="9" r:id="rId9"/>
    <sheet name="OCTUBRE" sheetId="10" r:id="rId10"/>
    <sheet name="NOVIEMBRE" sheetId="11" r:id="rId11"/>
    <sheet name="DICIEMBRE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5" i="7" l="1"/>
  <c r="K5" i="7"/>
  <c r="F5" i="7"/>
  <c r="H5" i="7" s="1"/>
  <c r="I5" i="7" s="1"/>
  <c r="L5" i="7" l="1"/>
  <c r="S5" i="7"/>
  <c r="R4" i="7"/>
  <c r="K4" i="7"/>
  <c r="F4" i="7"/>
  <c r="H4" i="7" s="1"/>
  <c r="I4" i="7" s="1"/>
  <c r="R3" i="7"/>
  <c r="K3" i="7"/>
  <c r="I3" i="7"/>
  <c r="R2" i="7"/>
  <c r="K2" i="7"/>
  <c r="F2" i="7"/>
  <c r="H2" i="7" s="1"/>
  <c r="I2" i="7" s="1"/>
  <c r="K6" i="7" l="1"/>
  <c r="I6" i="7"/>
  <c r="M5" i="7"/>
  <c r="P5" i="7"/>
  <c r="T5" i="7"/>
  <c r="U5" i="7" s="1"/>
  <c r="S4" i="7"/>
  <c r="L4" i="7"/>
  <c r="S3" i="7"/>
  <c r="L3" i="7"/>
  <c r="L2" i="7"/>
  <c r="S2" i="7"/>
  <c r="Q2" i="6"/>
  <c r="Q3" i="6" s="1"/>
  <c r="S2" i="6"/>
  <c r="S3" i="6" s="1"/>
  <c r="O3" i="6"/>
  <c r="M3" i="6"/>
  <c r="O2" i="6"/>
  <c r="M2" i="6"/>
  <c r="K2" i="6"/>
  <c r="I2" i="6"/>
  <c r="Q5" i="7" l="1"/>
  <c r="N5" i="7"/>
  <c r="S6" i="7"/>
  <c r="M4" i="7"/>
  <c r="T4" i="7"/>
  <c r="U4" i="7" s="1"/>
  <c r="P4" i="7"/>
  <c r="M3" i="7"/>
  <c r="T3" i="7"/>
  <c r="U3" i="7" s="1"/>
  <c r="P3" i="7"/>
  <c r="M2" i="7"/>
  <c r="T2" i="7"/>
  <c r="U2" i="7" s="1"/>
  <c r="P2" i="7"/>
  <c r="I3" i="6"/>
  <c r="U6" i="7" l="1"/>
  <c r="M6" i="7"/>
  <c r="V5" i="7"/>
  <c r="W5" i="7" s="1"/>
  <c r="O5" i="7"/>
  <c r="Q4" i="7"/>
  <c r="N4" i="7"/>
  <c r="Q3" i="7"/>
  <c r="N3" i="7"/>
  <c r="Q2" i="7"/>
  <c r="N2" i="7"/>
  <c r="K3" i="6"/>
  <c r="J7" i="5"/>
  <c r="L7" i="5" s="1"/>
  <c r="M7" i="5" s="1"/>
  <c r="I7" i="5"/>
  <c r="G7" i="5"/>
  <c r="J6" i="5"/>
  <c r="L6" i="5" s="1"/>
  <c r="M6" i="5" s="1"/>
  <c r="I6" i="5"/>
  <c r="G6" i="5"/>
  <c r="Q6" i="7" l="1"/>
  <c r="V4" i="7"/>
  <c r="W4" i="7" s="1"/>
  <c r="O4" i="7"/>
  <c r="O3" i="7"/>
  <c r="V3" i="7"/>
  <c r="W3" i="7" s="1"/>
  <c r="V2" i="7"/>
  <c r="W2" i="7" s="1"/>
  <c r="O2" i="7"/>
  <c r="O6" i="7" s="1"/>
  <c r="K7" i="5"/>
  <c r="K6" i="5"/>
  <c r="O5" i="5"/>
  <c r="H5" i="5" s="1"/>
  <c r="J5" i="5"/>
  <c r="K5" i="5" s="1"/>
  <c r="G5" i="5"/>
  <c r="W6" i="7" l="1"/>
  <c r="L5" i="5"/>
  <c r="M5" i="5" s="1"/>
  <c r="I5" i="5"/>
  <c r="O4" i="5"/>
  <c r="J4" i="5"/>
  <c r="L4" i="5" s="1"/>
  <c r="M4" i="5" s="1"/>
  <c r="I4" i="5"/>
  <c r="G4" i="5"/>
  <c r="K4" i="5" l="1"/>
  <c r="O3" i="5" l="1"/>
  <c r="H3" i="5" s="1"/>
  <c r="J3" i="5"/>
  <c r="K3" i="5" s="1"/>
  <c r="G3" i="5"/>
  <c r="L3" i="5" l="1"/>
  <c r="M3" i="5" s="1"/>
  <c r="I3" i="5"/>
  <c r="O2" i="5"/>
  <c r="J2" i="5"/>
  <c r="L2" i="5" s="1"/>
  <c r="M2" i="5" s="1"/>
  <c r="I2" i="5"/>
  <c r="I8" i="5" s="1"/>
  <c r="G2" i="5"/>
  <c r="G8" i="5" s="1"/>
  <c r="M8" i="5" l="1"/>
  <c r="K2" i="5"/>
  <c r="K8" i="5" s="1"/>
  <c r="J5" i="4"/>
  <c r="K5" i="4" s="1"/>
  <c r="I5" i="4"/>
  <c r="G5" i="4"/>
  <c r="M4" i="4"/>
  <c r="H4" i="4" s="1"/>
  <c r="G4" i="4"/>
  <c r="J4" i="4" l="1"/>
  <c r="K4" i="4" s="1"/>
  <c r="I4" i="4"/>
  <c r="M3" i="4"/>
  <c r="H3" i="4" s="1"/>
  <c r="J3" i="4" s="1"/>
  <c r="K3" i="4" s="1"/>
  <c r="G3" i="4"/>
  <c r="I3" i="4" l="1"/>
  <c r="G2" i="4"/>
  <c r="G6" i="4" s="1"/>
  <c r="J2" i="4" l="1"/>
  <c r="K2" i="4" s="1"/>
  <c r="K6" i="4" s="1"/>
  <c r="I2" i="4"/>
  <c r="I6" i="4" s="1"/>
  <c r="N2" i="3" l="1"/>
  <c r="H2" i="3" s="1"/>
  <c r="G2" i="3"/>
  <c r="G3" i="3" s="1"/>
  <c r="N7" i="2"/>
  <c r="H7" i="2" s="1"/>
  <c r="G7" i="2"/>
  <c r="I2" i="3" l="1"/>
  <c r="I3" i="3" s="1"/>
  <c r="J2" i="3"/>
  <c r="K2" i="3" s="1"/>
  <c r="K3" i="3" s="1"/>
  <c r="I7" i="2"/>
  <c r="J7" i="2"/>
  <c r="K7" i="2" s="1"/>
  <c r="N4" i="2" l="1"/>
  <c r="H4" i="2" s="1"/>
  <c r="N6" i="2" l="1"/>
  <c r="H6" i="2" s="1"/>
  <c r="J6" i="2" s="1"/>
  <c r="K6" i="2" s="1"/>
  <c r="G6" i="2"/>
  <c r="I6" i="2" l="1"/>
  <c r="J5" i="2"/>
  <c r="K5" i="2" s="1"/>
  <c r="I5" i="2"/>
  <c r="G5" i="2"/>
  <c r="J3" i="2" l="1"/>
  <c r="K3" i="2" s="1"/>
  <c r="J4" i="2"/>
  <c r="K4" i="2" s="1"/>
  <c r="I3" i="2"/>
  <c r="I4" i="2"/>
  <c r="G3" i="2"/>
  <c r="G4" i="2"/>
  <c r="J2" i="2" l="1"/>
  <c r="K2" i="2" s="1"/>
  <c r="K8" i="2" s="1"/>
  <c r="I2" i="2"/>
  <c r="I8" i="2" s="1"/>
  <c r="G2" i="2"/>
  <c r="G8" i="2" s="1"/>
  <c r="I12" i="1"/>
  <c r="J12" i="1"/>
  <c r="K12" i="1" s="1"/>
  <c r="G12" i="1"/>
  <c r="J11" i="1" l="1"/>
  <c r="K11" i="1" s="1"/>
  <c r="I11" i="1"/>
  <c r="G11" i="1"/>
  <c r="I10" i="1"/>
  <c r="J10" i="1"/>
  <c r="K10" i="1" s="1"/>
  <c r="G10" i="1"/>
  <c r="J9" i="1" l="1"/>
  <c r="K9" i="1" s="1"/>
  <c r="I9" i="1"/>
  <c r="G9" i="1"/>
  <c r="N8" i="1" l="1"/>
  <c r="H8" i="1" s="1"/>
  <c r="J8" i="1" s="1"/>
  <c r="K8" i="1" s="1"/>
  <c r="G8" i="1"/>
  <c r="I8" i="1" l="1"/>
  <c r="J6" i="1" l="1"/>
  <c r="K6" i="1" s="1"/>
  <c r="I6" i="1"/>
  <c r="G6" i="1"/>
  <c r="G5" i="1"/>
  <c r="N5" i="1"/>
  <c r="H5" i="1" s="1"/>
  <c r="I5" i="1" l="1"/>
  <c r="J5" i="1"/>
  <c r="K5" i="1" s="1"/>
  <c r="J7" i="1"/>
  <c r="K7" i="1" s="1"/>
  <c r="I7" i="1"/>
  <c r="G7" i="1"/>
  <c r="N4" i="1"/>
  <c r="H4" i="1" s="1"/>
  <c r="I4" i="1" s="1"/>
  <c r="G4" i="1"/>
  <c r="N3" i="1"/>
  <c r="H3" i="1" s="1"/>
  <c r="J3" i="1" s="1"/>
  <c r="K3" i="1" s="1"/>
  <c r="G3" i="1"/>
  <c r="J2" i="1"/>
  <c r="K2" i="1" s="1"/>
  <c r="I2" i="1"/>
  <c r="G2" i="1"/>
  <c r="G13" i="1" l="1"/>
  <c r="I3" i="1"/>
  <c r="I13" i="1" s="1"/>
  <c r="J4" i="1"/>
  <c r="K4" i="1" s="1"/>
  <c r="K13" i="1" s="1"/>
</calcChain>
</file>

<file path=xl/sharedStrings.xml><?xml version="1.0" encoding="utf-8"?>
<sst xmlns="http://schemas.openxmlformats.org/spreadsheetml/2006/main" count="494" uniqueCount="166">
  <si>
    <t>PRUDUCTO</t>
  </si>
  <si>
    <t>DESCRIPCIÓN</t>
  </si>
  <si>
    <t>UNIDADES</t>
  </si>
  <si>
    <t>CONDICIÓN</t>
  </si>
  <si>
    <t>PRECIO X UNIDAD</t>
  </si>
  <si>
    <t>PRECIOS NETOS</t>
  </si>
  <si>
    <t>COSTO X UNIDAD</t>
  </si>
  <si>
    <t>COSTO NETO</t>
  </si>
  <si>
    <t>GANANCIA NETA</t>
  </si>
  <si>
    <t xml:space="preserve">PACK </t>
  </si>
  <si>
    <t>T.I.G</t>
  </si>
  <si>
    <t xml:space="preserve">GRIPS PIVOT </t>
  </si>
  <si>
    <t>CON TORNILLO DE SUJECIÓN</t>
  </si>
  <si>
    <t>NUEVOS</t>
  </si>
  <si>
    <t>GANANCIA X UNIDAD</t>
  </si>
  <si>
    <t>SHOCK FOX FLOAT</t>
  </si>
  <si>
    <t>DETALLE EN BLOQUEO</t>
  </si>
  <si>
    <t>USADO</t>
  </si>
  <si>
    <t>ORANGE</t>
  </si>
  <si>
    <t>HORQUILLA ROCK SHOX 26"</t>
  </si>
  <si>
    <t>100mm - AIRE/HIDRAHULICO</t>
  </si>
  <si>
    <t>BUFF</t>
  </si>
  <si>
    <t>BANDANA MULTIFUNCIONAL - VARIOS MODELOS Y COLORES</t>
  </si>
  <si>
    <t>NUEVO</t>
  </si>
  <si>
    <t>PLATOS, CENTRO Y PEDALIER</t>
  </si>
  <si>
    <t>RACE FACE</t>
  </si>
  <si>
    <t>SERVICIO DE COMPRA</t>
  </si>
  <si>
    <t>TALADRO PAPA</t>
  </si>
  <si>
    <t>FRENO TRASERO HOPE</t>
  </si>
  <si>
    <t>BALATAS EN BUEN ESTADO - RECIEN PURGADO</t>
  </si>
  <si>
    <t>ASIENTO NEGRO KONA</t>
  </si>
  <si>
    <t>ASIENTO ANTERIOR</t>
  </si>
  <si>
    <t xml:space="preserve">VALVULA FRANCESA </t>
  </si>
  <si>
    <t>PARA TUBELESS</t>
  </si>
  <si>
    <t>TUBELIZACIÓN</t>
  </si>
  <si>
    <t>SEÑOR OSCAR</t>
  </si>
  <si>
    <t>CHUMEL SALCIDO</t>
  </si>
  <si>
    <t>RECARGA LIQUIDO</t>
  </si>
  <si>
    <t>CICLISTA DE LA PRI</t>
  </si>
  <si>
    <t>RIN DT SWISS</t>
  </si>
  <si>
    <t>TRASERO ROD. 29"</t>
  </si>
  <si>
    <t>DESVIADOR DE RUTA DELANTERO DEORE</t>
  </si>
  <si>
    <t>DESVIADOR DELANTERO PARA 2 PLATOS RUTA</t>
  </si>
  <si>
    <t>CUADRO ORANGE SUB 5</t>
  </si>
  <si>
    <t>RODADO 26"- TALLA M - TAZAS KING</t>
  </si>
  <si>
    <t>CAMBER 29"</t>
  </si>
  <si>
    <t>DESTINO</t>
  </si>
  <si>
    <t>IZTAPALAPA, DISTRITO FEDERAL</t>
  </si>
  <si>
    <t>HIDALGO DEL PARRAL</t>
  </si>
  <si>
    <t>GUADALAJARA, OBRERA, GUADALAJARA,JALISCO</t>
  </si>
  <si>
    <t>TEXCOCO, ESTADO DE MEXICO</t>
  </si>
  <si>
    <t>NEZAHUALCOYOTL, ESTADO DE MEXICO</t>
  </si>
  <si>
    <t>ATIZAPAN DE ZARAGOZA, ESTADO DE MEXICO</t>
  </si>
  <si>
    <t>NAUCALPAN, ESTADO DE MEXICO</t>
  </si>
  <si>
    <t>BENITO JUAREZ, DISTRITO FEDERAL</t>
  </si>
  <si>
    <t>CUADRO CAMBER 29"</t>
  </si>
  <si>
    <t>TALLA XL ROD 29"</t>
  </si>
  <si>
    <t>AGUASCALIENTES, AGUASCALIENTES</t>
  </si>
  <si>
    <t>LIQUIDO</t>
  </si>
  <si>
    <t>SELLAMILK</t>
  </si>
  <si>
    <t>PARRAL, CHIH.</t>
  </si>
  <si>
    <t>FRENOS HIDRAHULICOS TECTRO GEMINI SL</t>
  </si>
  <si>
    <t>TECTRO GEMINI SL - DETALLE EN PALANCA - PASTILLAS EN EXCELENTES CONDICIONES</t>
  </si>
  <si>
    <t>CHIHUAHUA, CHIH.</t>
  </si>
  <si>
    <t>MANUBRIO SPECIALIZED</t>
  </si>
  <si>
    <t>MEDIDA 31.8 Y UN LARGO DE 78cm</t>
  </si>
  <si>
    <t>FRENOS HIDRAHULICOS SHIMANO</t>
  </si>
  <si>
    <t xml:space="preserve">BLANCOS - UN PAR </t>
  </si>
  <si>
    <t>COMISIÒN 6.5%</t>
  </si>
  <si>
    <t>COMISIÒN NETA 6.5%</t>
  </si>
  <si>
    <t>ASIENTO C9 AIR FLOW</t>
  </si>
  <si>
    <t xml:space="preserve">COMODIDAD EXCEPCIONAL </t>
  </si>
  <si>
    <t>CHIHUAHUA, CHIH</t>
  </si>
  <si>
    <t>DESVIADOR TRASERO SHIMANO DEORE</t>
  </si>
  <si>
    <t xml:space="preserve"> 10 VELOCIDADES</t>
  </si>
  <si>
    <t>TULANCINGO DE BRAVO, HGO.</t>
  </si>
  <si>
    <t>ASIENTO SPECIALIZED</t>
  </si>
  <si>
    <t>BIOGEOMETRY</t>
  </si>
  <si>
    <t>MORELIA, MICHOACAN</t>
  </si>
  <si>
    <t>SUSPENSIÒN ROCK SHOX 29"</t>
  </si>
  <si>
    <t>XC 32 CON 110mm DE RECORRIDO</t>
  </si>
  <si>
    <t>MONTERREY, NVO. LEON</t>
  </si>
  <si>
    <t>EPIC OIL 60ML</t>
  </si>
  <si>
    <t>LUBRICANTE DE ALTO RENDIMIENTO EN CADENA, DESVIADORES, FUNDAS DE CABLE, ETC</t>
  </si>
  <si>
    <t>PIE DE APOYO HUFFY</t>
  </si>
  <si>
    <t>ALTURA REGULABLE</t>
  </si>
  <si>
    <t>PARRAL</t>
  </si>
  <si>
    <t xml:space="preserve">COSTO NETO </t>
  </si>
  <si>
    <t>PRECIO BASE X UNIDAD</t>
  </si>
  <si>
    <t>PRECIO BASE NETO</t>
  </si>
  <si>
    <t>IVA X UNIDAD</t>
  </si>
  <si>
    <t>CONDICIÒN</t>
  </si>
  <si>
    <t>PACK</t>
  </si>
  <si>
    <t>PRECIO COBRADO X UNIDAD</t>
  </si>
  <si>
    <t>PRECIO COBRADO NETO</t>
  </si>
  <si>
    <t>COMISIONES X UNIDAD</t>
  </si>
  <si>
    <t>COMISIONES NETAS</t>
  </si>
  <si>
    <t>UTILIDAD X UNIDAD</t>
  </si>
  <si>
    <t>UTILIDAD NETA</t>
  </si>
  <si>
    <t>IVA NETO</t>
  </si>
  <si>
    <t>FECHA DE REGISTRO</t>
  </si>
  <si>
    <t>PRECIO ML NETO</t>
  </si>
  <si>
    <t>COMISIÒN ML X UNIDAD</t>
  </si>
  <si>
    <t>COMISIÒN ML NETO</t>
  </si>
  <si>
    <t>IVA NETA</t>
  </si>
  <si>
    <t>UTILIDAD ML NETA</t>
  </si>
  <si>
    <t>MEDIO DE VENTA</t>
  </si>
  <si>
    <t>DESVIADOR TRASERO XTR</t>
  </si>
  <si>
    <t xml:space="preserve">PARA 9s - DETALLES ESTETICOS  - USADO </t>
  </si>
  <si>
    <t>MERCADO LIBRE</t>
  </si>
  <si>
    <t>COYUCA DE BENITEZ, GUERRERO</t>
  </si>
  <si>
    <t>DESVIADOR TRAERO SLX 10s</t>
  </si>
  <si>
    <t>PARA 9s Y 10s - MUY PRECISO - DETALLES ESTETICOS - USADO</t>
  </si>
  <si>
    <t>SHIFTERS XT 3x9</t>
  </si>
  <si>
    <t>SHIFTERS DE GATILLO - 3x9 - DETALLES ESTETICOS - UN PAR - USADO</t>
  </si>
  <si>
    <t>MEXPOST</t>
  </si>
  <si>
    <t>T.I.G.</t>
  </si>
  <si>
    <t xml:space="preserve">PRECIO ML UNIDAD </t>
  </si>
  <si>
    <t>UTILIDAD ML UNIDAD</t>
  </si>
  <si>
    <t>UTILIDAD SHOP NETA</t>
  </si>
  <si>
    <t>UTILIDAD SHOP UNIDAD</t>
  </si>
  <si>
    <t xml:space="preserve">PRECIO SHOP UNIDAD </t>
  </si>
  <si>
    <t>PRECIO SHOP NETO</t>
  </si>
  <si>
    <t>PEDALES DUALES</t>
  </si>
  <si>
    <t>SISTEMA DE PEDAL AUTOMATICO Y PLANO - SEMINUEVO</t>
  </si>
  <si>
    <t>06  agosto</t>
  </si>
  <si>
    <t/>
  </si>
  <si>
    <t>Mercado Libre</t>
  </si>
  <si>
    <t>MORELIA, MICHOACÀN</t>
  </si>
  <si>
    <t>ADAPTADOR DE CALIPER A 203mm</t>
  </si>
  <si>
    <t>PARA DISCOS DE 203mm - INCLUYE 4 TORNILLOS ALLEN - SEMINUEVO</t>
  </si>
  <si>
    <t>SEMINUEVO</t>
  </si>
  <si>
    <t>ASIENTO GT</t>
  </si>
  <si>
    <t>TALLA 144mm - MUY COMODO - SEMINUEVO</t>
  </si>
  <si>
    <t>Local</t>
  </si>
  <si>
    <t>ASIENTO WTB ROCKET</t>
  </si>
  <si>
    <t>TALLA 125mm - PARA MUJER - USADO</t>
  </si>
  <si>
    <t>BICI FUJI ABSOLUTE</t>
  </si>
  <si>
    <t>BICI PARA CIUDAD - LLANTAS NUEVAS 700x38 - TALLA S - FRENOS DE DISCO TEKTRO - TRANSMISION 3x8 - CAMBIOS DE GATILLO - RECIEN ALINEADA - SEMINUEVA</t>
  </si>
  <si>
    <t>BICI RUTA SCHWINN</t>
  </si>
  <si>
    <t xml:space="preserve">TALLA L </t>
  </si>
  <si>
    <t>BANDANA MULTIFUNCIONAL - VARIOS MODELOS Y COLORES - ABSORBENTE - FACIL DE LAVAR - NUEVOS</t>
  </si>
  <si>
    <t>CRANK SHIMANO DEORE</t>
  </si>
  <si>
    <t>CRANK DE 3 PLATOS - BOTTOM BRACKET NUEVO - PLATO 2 NUEVO - EJE HUECO - 104 CBD - USADO</t>
  </si>
  <si>
    <t xml:space="preserve">DESVIADOR DELANTERO SHIMANO SLX </t>
  </si>
  <si>
    <t>PARA 3 PLATOS - E-TYPE - ANCLAJE A 2 TORNILLOS - USADO</t>
  </si>
  <si>
    <t>DESVIADOR DELANTERO XT</t>
  </si>
  <si>
    <t>PARA 3 PLATOS - PARA JALON ARRIBA - USADO</t>
  </si>
  <si>
    <t>LUBRICANTE DE ALTO RENDIMIENTO - PARA: CADENA, DESVIADORES, FUNDAS DE CABLE, ETC. - FACIL APLICACIÓN - TIPO GOTERO - NUEVO</t>
  </si>
  <si>
    <t>07  agosto</t>
  </si>
  <si>
    <t>08  agosto</t>
  </si>
  <si>
    <t>11  agosto</t>
  </si>
  <si>
    <t>FOLIO</t>
  </si>
  <si>
    <t>0.0</t>
  </si>
  <si>
    <t>1</t>
  </si>
  <si>
    <t>4111.59</t>
  </si>
  <si>
    <t>5600.0</t>
  </si>
  <si>
    <t>BICI FUJI RUTA</t>
  </si>
  <si>
    <t>BICI PARA RUTA - TALLA 56 - LLANTAS 700x38 - DOBLE ENCINTADO - RECIEN ARMADA Y ALINEADA - TRANSMISION 2x8 - TRANSMISION COMPLETA CLARIS - FRENOS ULTEGRA DE ZAPATAS DE REPUESTOS - POTENCIA Y POSTE THOMSON ELITE - MUY RAPIDA - INCLUYE VELOCIMETRO - INCLUYE ESPEJO RETROVISOR - SEMINUEVA</t>
  </si>
  <si>
    <t>10508.0</t>
  </si>
  <si>
    <t>13000.0</t>
  </si>
  <si>
    <t>5990.0</t>
  </si>
  <si>
    <t>15000.0</t>
  </si>
  <si>
    <t>1.2405405405405405</t>
  </si>
  <si>
    <t>1209.1503267973856</t>
  </si>
  <si>
    <t>1500.0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</si>
</sst>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\$#,##0.00"/>
    <numFmt numFmtId="166" formatCode="$#,#0.00"/>
  </numFmts>
  <fonts count="69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rgb="FF3F3F3F"/>
      <name val="Calibri"/>
      <family val="2"/>
    </font>
    <font>
      <b/>
      <sz val="12"/>
      <color rgb="FF3F3F3F"/>
      <name val="Calibri"/>
      <family val="2"/>
    </font>
    <font>
      <b/>
      <sz val="12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3DF7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2F2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3DF7B"/>
        <bgColor rgb="FF03DF7B"/>
      </patternFill>
    </fill>
    <fill>
      <patternFill patternType="solid">
        <fgColor rgb="FFBFBFBF"/>
        <bgColor rgb="FFBFBFBF"/>
      </patternFill>
    </fill>
    <fill>
      <patternFill patternType="solid">
        <fgColor rgb="FF03DF7B"/>
        <bgColor rgb="FFBFBFBF"/>
      </patternFill>
    </fill>
    <fill>
      <patternFill patternType="solid">
        <fgColor theme="0" tint="-0.249977111117893"/>
        <bgColor rgb="FF03DF7B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rgb="FFF2F2F2"/>
        <bgColor rgb="FFF2F2F2"/>
      </patternFill>
    </fill>
    <fill>
      <patternFill patternType="solid">
        <fgColor rgb="FFEEEEEE"/>
      </patternFill>
    </fill>
    <fill>
      <patternFill patternType="solid">
        <fgColor rgb="FF03DF7B"/>
      </patternFill>
    </fill>
    <fill>
      <patternFill patternType="none">
        <fgColor rgb="EEEEEE"/>
      </patternFill>
    </fill>
    <fill>
      <patternFill patternType="none">
        <fgColor rgb="03DF7B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1" applyNumberFormat="0" applyAlignment="0" applyProtection="0"/>
  </cellStyleXfs>
  <cellXfs count="739">
    <xf numFmtId="0" fontId="0" fillId="0" borderId="0" xfId="0"/>
    <xf numFmtId="0" fontId="1" fillId="0" borderId="1" xfId="1" applyFill="1" applyAlignment="1">
      <alignment horizontal="center" vertical="center" wrapText="1"/>
    </xf>
    <xf numFmtId="0" fontId="2" fillId="3" borderId="1" xfId="1" applyFont="1" applyFill="1" applyAlignment="1">
      <alignment horizontal="center" vertical="center" wrapText="1"/>
    </xf>
    <xf numFmtId="0" fontId="2" fillId="4" borderId="1" xfId="1" applyFont="1" applyFill="1" applyAlignment="1">
      <alignment horizontal="center" vertical="center" wrapText="1"/>
    </xf>
    <xf numFmtId="0" fontId="2" fillId="5" borderId="1" xfId="1" applyFont="1" applyFill="1" applyAlignment="1">
      <alignment horizontal="center" vertical="center" wrapText="1"/>
    </xf>
    <xf numFmtId="164" fontId="1" fillId="4" borderId="1" xfId="1" applyNumberFormat="1" applyFill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1" fillId="5" borderId="1" xfId="1" applyFill="1" applyAlignment="1">
      <alignment horizontal="center" vertical="center" wrapText="1"/>
    </xf>
    <xf numFmtId="164" fontId="1" fillId="5" borderId="1" xfId="1" applyNumberFormat="1" applyFill="1" applyAlignment="1">
      <alignment horizontal="center" vertical="center" wrapText="1"/>
    </xf>
    <xf numFmtId="15" fontId="1" fillId="5" borderId="1" xfId="1" applyNumberFormat="1" applyFill="1" applyAlignment="1">
      <alignment horizontal="center" vertical="center" wrapText="1"/>
    </xf>
    <xf numFmtId="15" fontId="1" fillId="5" borderId="1" xfId="1" applyNumberFormat="1" applyFill="1" applyAlignment="1">
      <alignment horizontal="center" vertical="center"/>
    </xf>
    <xf numFmtId="0" fontId="1" fillId="5" borderId="1" xfId="1" applyFill="1" applyAlignment="1">
      <alignment horizontal="center" vertical="center"/>
    </xf>
    <xf numFmtId="164" fontId="1" fillId="5" borderId="1" xfId="1" applyNumberFormat="1" applyFill="1" applyAlignment="1">
      <alignment horizontal="center" vertical="center"/>
    </xf>
    <xf numFmtId="15" fontId="3" fillId="5" borderId="1" xfId="1" applyNumberFormat="1" applyFont="1" applyFill="1" applyAlignment="1">
      <alignment horizontal="center" vertical="center"/>
    </xf>
    <xf numFmtId="0" fontId="3" fillId="5" borderId="1" xfId="1" applyFont="1" applyFill="1" applyAlignment="1">
      <alignment horizontal="center" vertical="center" wrapText="1"/>
    </xf>
    <xf numFmtId="0" fontId="3" fillId="5" borderId="1" xfId="1" applyFont="1" applyFill="1" applyAlignment="1">
      <alignment horizontal="center" vertical="center"/>
    </xf>
    <xf numFmtId="164" fontId="3" fillId="5" borderId="1" xfId="1" applyNumberFormat="1" applyFont="1" applyFill="1" applyAlignment="1">
      <alignment horizontal="center" vertical="center"/>
    </xf>
    <xf numFmtId="0" fontId="4" fillId="5" borderId="1" xfId="1" applyFont="1" applyFill="1" applyAlignment="1">
      <alignment horizontal="center" vertical="center"/>
    </xf>
    <xf numFmtId="15" fontId="1" fillId="2" borderId="1" xfId="1" applyNumberFormat="1" applyAlignment="1">
      <alignment horizontal="center" vertical="center"/>
    </xf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 vertical="center"/>
    </xf>
    <xf numFmtId="164" fontId="1" fillId="2" borderId="1" xfId="1" applyNumberFormat="1" applyAlignment="1">
      <alignment horizontal="center" vertical="center"/>
    </xf>
    <xf numFmtId="164" fontId="1" fillId="2" borderId="1" xfId="1" applyNumberFormat="1" applyAlignment="1">
      <alignment horizontal="center" vertical="center" wrapText="1"/>
    </xf>
    <xf numFmtId="0" fontId="2" fillId="3" borderId="1" xfId="1" applyFont="1" applyFill="1" applyAlignment="1">
      <alignment horizontal="center" vertical="center"/>
    </xf>
    <xf numFmtId="0" fontId="1" fillId="4" borderId="1" xfId="1" applyFill="1"/>
    <xf numFmtId="0" fontId="1" fillId="2" borderId="1" xfId="1"/>
    <xf numFmtId="15" fontId="1" fillId="6" borderId="1" xfId="1" applyNumberFormat="1" applyFill="1" applyAlignment="1">
      <alignment horizontal="center" vertical="center" wrapText="1"/>
    </xf>
    <xf numFmtId="0" fontId="1" fillId="6" borderId="1" xfId="1" applyFill="1" applyAlignment="1">
      <alignment horizontal="center" vertical="center" wrapText="1"/>
    </xf>
    <xf numFmtId="164" fontId="1" fillId="6" borderId="1" xfId="1" applyNumberFormat="1" applyFill="1" applyAlignment="1">
      <alignment horizontal="center" vertical="center" wrapText="1"/>
    </xf>
    <xf numFmtId="15" fontId="1" fillId="6" borderId="1" xfId="1" applyNumberFormat="1" applyFill="1" applyAlignment="1">
      <alignment horizontal="center" vertical="center"/>
    </xf>
    <xf numFmtId="0" fontId="1" fillId="6" borderId="1" xfId="1" applyFill="1" applyAlignment="1">
      <alignment horizontal="center" vertical="center"/>
    </xf>
    <xf numFmtId="164" fontId="1" fillId="6" borderId="1" xfId="1" applyNumberFormat="1" applyFill="1" applyAlignment="1">
      <alignment horizontal="center" vertical="center"/>
    </xf>
    <xf numFmtId="0" fontId="1" fillId="2" borderId="1" xfId="1" applyNumberFormat="1" applyAlignment="1">
      <alignment horizontal="center" vertical="center"/>
    </xf>
    <xf numFmtId="0" fontId="1" fillId="4" borderId="1" xfId="1" applyNumberFormat="1" applyFill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15" fontId="6" fillId="12" borderId="1" xfId="0" applyNumberFormat="1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164" fontId="6" fillId="13" borderId="1" xfId="0" applyNumberFormat="1" applyFont="1" applyFill="1" applyBorder="1" applyAlignment="1">
      <alignment horizontal="center" vertical="center"/>
    </xf>
    <xf numFmtId="164" fontId="6" fillId="13" borderId="1" xfId="0" applyNumberFormat="1" applyFont="1" applyFill="1" applyBorder="1" applyAlignment="1">
      <alignment horizontal="center" vertical="center" wrapText="1"/>
    </xf>
    <xf numFmtId="0" fontId="8" fillId="3" borderId="1" xfId="1" applyFont="1" applyFill="1" applyAlignment="1">
      <alignment horizontal="center" vertical="center" wrapText="1"/>
    </xf>
    <xf numFmtId="0" fontId="6" fillId="13" borderId="1" xfId="0" applyFont="1" applyFill="1" applyBorder="1" applyAlignment="1">
      <alignment horizontal="center" vertical="center" wrapText="1"/>
    </xf>
    <xf numFmtId="15" fontId="6" fillId="13" borderId="1" xfId="0" applyNumberFormat="1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7" fillId="2" borderId="1" xfId="1" applyFont="1" applyAlignment="1">
      <alignment horizontal="center" vertical="center" wrapText="1"/>
    </xf>
    <xf numFmtId="0" fontId="7" fillId="4" borderId="1" xfId="1" applyFont="1" applyFill="1" applyAlignment="1">
      <alignment horizontal="center" vertical="center" wrapText="1"/>
    </xf>
    <xf numFmtId="164" fontId="7" fillId="4" borderId="1" xfId="1" applyNumberFormat="1" applyFont="1" applyFill="1" applyAlignment="1">
      <alignment horizontal="center" vertical="center" wrapText="1"/>
    </xf>
    <xf numFmtId="0" fontId="9" fillId="14" borderId="4" xfId="0" applyFont="1" applyFill="1" applyBorder="1" applyAlignment="1">
      <alignment horizontal="center" vertical="center"/>
    </xf>
    <xf numFmtId="0" fontId="10" fillId="14" borderId="4" xfId="0" applyFont="1" applyFill="1" applyBorder="1" applyAlignment="1">
      <alignment horizontal="center" vertical="center"/>
    </xf>
    <xf numFmtId="0" fontId="11" fillId="14" borderId="4" xfId="0" applyFont="1" applyFill="1" applyBorder="1" applyAlignment="1">
      <alignment horizontal="center" vertical="center"/>
    </xf>
    <xf numFmtId="0" fontId="12" fillId="14" borderId="4" xfId="0" applyFont="1" applyFill="1" applyBorder="1" applyAlignment="1">
      <alignment horizontal="center" vertical="center"/>
    </xf>
    <xf numFmtId="0" fontId="13" fillId="14" borderId="4" xfId="0" applyFont="1" applyFill="1" applyBorder="1" applyAlignment="1">
      <alignment horizontal="center" vertical="center"/>
    </xf>
    <xf numFmtId="0" fontId="14" fillId="14" borderId="4" xfId="0" applyFont="1" applyFill="1" applyBorder="1" applyAlignment="1">
      <alignment horizontal="center" vertical="center"/>
    </xf>
    <xf numFmtId="165" fontId="15" fillId="14" borderId="4" xfId="0" applyNumberFormat="1" applyFont="1" applyFill="1" applyBorder="1" applyAlignment="1">
      <alignment horizontal="center" vertical="center"/>
    </xf>
    <xf numFmtId="165" fontId="16" fillId="14" borderId="4" xfId="0" applyNumberFormat="1" applyFont="1" applyFill="1" applyBorder="1" applyAlignment="1">
      <alignment horizontal="center" vertical="center"/>
    </xf>
    <xf numFmtId="165" fontId="17" fillId="14" borderId="4" xfId="0" applyNumberFormat="1" applyFont="1" applyFill="1" applyBorder="1" applyAlignment="1">
      <alignment horizontal="center" vertical="center"/>
    </xf>
    <xf numFmtId="165" fontId="18" fillId="14" borderId="4" xfId="0" applyNumberFormat="1" applyFont="1" applyFill="1" applyBorder="1" applyAlignment="1">
      <alignment horizontal="center" vertical="center"/>
    </xf>
    <xf numFmtId="165" fontId="19" fillId="14" borderId="4" xfId="0" applyNumberFormat="1" applyFont="1" applyFill="1" applyBorder="1" applyAlignment="1">
      <alignment horizontal="center" vertical="center"/>
    </xf>
    <xf numFmtId="165" fontId="20" fillId="14" borderId="4" xfId="0" applyNumberFormat="1" applyFont="1" applyFill="1" applyBorder="1" applyAlignment="1">
      <alignment horizontal="center" vertical="center"/>
    </xf>
    <xf numFmtId="165" fontId="21" fillId="14" borderId="4" xfId="0" applyNumberFormat="1" applyFont="1" applyFill="1" applyBorder="1" applyAlignment="1">
      <alignment horizontal="center" vertical="center"/>
    </xf>
    <xf numFmtId="165" fontId="22" fillId="14" borderId="4" xfId="0" applyNumberFormat="1" applyFont="1" applyFill="1" applyBorder="1" applyAlignment="1">
      <alignment horizontal="center" vertical="center"/>
    </xf>
    <xf numFmtId="165" fontId="23" fillId="14" borderId="4" xfId="0" applyNumberFormat="1" applyFont="1" applyFill="1" applyBorder="1" applyAlignment="1">
      <alignment horizontal="center" vertical="center"/>
    </xf>
    <xf numFmtId="165" fontId="24" fillId="14" borderId="4" xfId="0" applyNumberFormat="1" applyFont="1" applyFill="1" applyBorder="1" applyAlignment="1">
      <alignment horizontal="center" vertical="center"/>
    </xf>
    <xf numFmtId="165" fontId="25" fillId="14" borderId="4" xfId="0" applyNumberFormat="1" applyFont="1" applyFill="1" applyBorder="1" applyAlignment="1">
      <alignment horizontal="center" vertical="center"/>
    </xf>
    <xf numFmtId="165" fontId="26" fillId="14" borderId="4" xfId="0" applyNumberFormat="1" applyFont="1" applyFill="1" applyBorder="1" applyAlignment="1">
      <alignment horizontal="center" vertical="center"/>
    </xf>
    <xf numFmtId="165" fontId="27" fillId="14" borderId="4" xfId="0" applyNumberFormat="1" applyFont="1" applyFill="1" applyBorder="1" applyAlignment="1">
      <alignment horizontal="center" vertical="center"/>
    </xf>
    <xf numFmtId="165" fontId="28" fillId="14" borderId="4" xfId="0" applyNumberFormat="1" applyFont="1" applyFill="1" applyBorder="1" applyAlignment="1">
      <alignment horizontal="center" vertical="center"/>
    </xf>
    <xf numFmtId="165" fontId="29" fillId="14" borderId="4" xfId="0" applyNumberFormat="1" applyFont="1" applyFill="1" applyBorder="1" applyAlignment="1">
      <alignment horizontal="center" vertical="center"/>
    </xf>
    <xf numFmtId="0" fontId="30" fillId="14" borderId="4" xfId="0" applyFont="1" applyFill="1" applyBorder="1" applyAlignment="1">
      <alignment horizontal="center" vertical="center"/>
    </xf>
    <xf numFmtId="0" fontId="31" fillId="14" borderId="4" xfId="0" applyFont="1" applyFill="1" applyBorder="1" applyAlignment="1">
      <alignment horizontal="center" vertical="center"/>
    </xf>
    <xf numFmtId="0" fontId="32" fillId="14" borderId="4" xfId="0" applyFont="1" applyFill="1" applyBorder="1" applyAlignment="1">
      <alignment horizontal="center" vertical="center"/>
    </xf>
    <xf numFmtId="0" fontId="33" fillId="14" borderId="4" xfId="0" applyFont="1" applyFill="1" applyBorder="1" applyAlignment="1">
      <alignment horizontal="center" vertical="center"/>
    </xf>
    <xf numFmtId="0" fontId="34" fillId="14" borderId="4" xfId="0" applyFont="1" applyFill="1" applyBorder="1" applyAlignment="1">
      <alignment horizontal="center" vertical="center"/>
    </xf>
    <xf numFmtId="0" fontId="35" fillId="14" borderId="4" xfId="0" applyFont="1" applyFill="1" applyBorder="1" applyAlignment="1">
      <alignment horizontal="center" vertical="center"/>
    </xf>
    <xf numFmtId="0" fontId="36" fillId="14" borderId="4" xfId="0" applyFont="1" applyFill="1" applyBorder="1" applyAlignment="1">
      <alignment horizontal="center" vertical="center"/>
    </xf>
    <xf numFmtId="0" fontId="37" fillId="14" borderId="4" xfId="0" applyFont="1" applyFill="1" applyBorder="1" applyAlignment="1">
      <alignment horizontal="center" vertical="center"/>
    </xf>
    <xf numFmtId="165" fontId="38" fillId="14" borderId="4" xfId="0" applyNumberFormat="1" applyFont="1" applyFill="1" applyBorder="1" applyAlignment="1">
      <alignment horizontal="center" vertical="center"/>
    </xf>
    <xf numFmtId="165" fontId="39" fillId="14" borderId="4" xfId="0" applyNumberFormat="1" applyFont="1" applyFill="1" applyBorder="1" applyAlignment="1">
      <alignment horizontal="center" vertical="center"/>
    </xf>
    <xf numFmtId="165" fontId="40" fillId="14" borderId="4" xfId="0" applyNumberFormat="1" applyFont="1" applyFill="1" applyBorder="1" applyAlignment="1">
      <alignment horizontal="center" vertical="center"/>
    </xf>
    <xf numFmtId="165" fontId="41" fillId="14" borderId="4" xfId="0" applyNumberFormat="1" applyFont="1" applyFill="1" applyBorder="1" applyAlignment="1">
      <alignment horizontal="center" vertical="center"/>
    </xf>
    <xf numFmtId="165" fontId="42" fillId="14" borderId="4" xfId="0" applyNumberFormat="1" applyFont="1" applyFill="1" applyBorder="1" applyAlignment="1">
      <alignment horizontal="center" vertical="center"/>
    </xf>
    <xf numFmtId="165" fontId="43" fillId="14" borderId="4" xfId="0" applyNumberFormat="1" applyFont="1" applyFill="1" applyBorder="1" applyAlignment="1">
      <alignment horizontal="center" vertical="center"/>
    </xf>
    <xf numFmtId="165" fontId="44" fillId="14" borderId="4" xfId="0" applyNumberFormat="1" applyFont="1" applyFill="1" applyBorder="1" applyAlignment="1">
      <alignment horizontal="center" vertical="center"/>
    </xf>
    <xf numFmtId="165" fontId="45" fillId="14" borderId="4" xfId="0" applyNumberFormat="1" applyFont="1" applyFill="1" applyBorder="1" applyAlignment="1">
      <alignment horizontal="center" vertical="center"/>
    </xf>
    <xf numFmtId="165" fontId="46" fillId="14" borderId="4" xfId="0" applyNumberFormat="1" applyFont="1" applyFill="1" applyBorder="1" applyAlignment="1">
      <alignment horizontal="center" vertical="center"/>
    </xf>
    <xf numFmtId="165" fontId="47" fillId="14" borderId="4" xfId="0" applyNumberFormat="1" applyFont="1" applyFill="1" applyBorder="1" applyAlignment="1">
      <alignment horizontal="center" vertical="center"/>
    </xf>
    <xf numFmtId="165" fontId="48" fillId="14" borderId="4" xfId="0" applyNumberFormat="1" applyFont="1" applyFill="1" applyBorder="1" applyAlignment="1">
      <alignment horizontal="center" vertical="center"/>
    </xf>
    <xf numFmtId="165" fontId="49" fillId="14" borderId="4" xfId="0" applyNumberFormat="1" applyFont="1" applyFill="1" applyBorder="1" applyAlignment="1">
      <alignment horizontal="center" vertical="center"/>
    </xf>
    <xf numFmtId="165" fontId="50" fillId="14" borderId="4" xfId="0" applyNumberFormat="1" applyFont="1" applyFill="1" applyBorder="1" applyAlignment="1">
      <alignment horizontal="center" vertical="center"/>
    </xf>
    <xf numFmtId="165" fontId="51" fillId="14" borderId="4" xfId="0" applyNumberFormat="1" applyFont="1" applyFill="1" applyBorder="1" applyAlignment="1">
      <alignment horizontal="center" vertical="center"/>
    </xf>
    <xf numFmtId="165" fontId="52" fillId="14" borderId="4" xfId="0" applyNumberFormat="1" applyFont="1" applyFill="1" applyBorder="1" applyAlignment="1">
      <alignment horizontal="center" vertical="center"/>
    </xf>
    <xf numFmtId="0" fontId="53" fillId="14" borderId="4" xfId="0" applyFont="1" applyFill="1" applyBorder="1" applyAlignment="1">
      <alignment horizontal="center" vertical="center"/>
    </xf>
    <xf numFmtId="0" fontId="54" fillId="14" borderId="4" xfId="0" applyFont="1" applyFill="1" applyBorder="1" applyAlignment="1">
      <alignment horizontal="center" vertical="center"/>
    </xf>
    <xf numFmtId="0" fontId="55" fillId="14" borderId="4" xfId="0" applyFont="1" applyFill="1" applyBorder="1" applyAlignment="1">
      <alignment horizontal="center" vertical="center"/>
    </xf>
    <xf numFmtId="0" fontId="56" fillId="14" borderId="4" xfId="0" applyFont="1" applyFill="1" applyBorder="1" applyAlignment="1">
      <alignment horizontal="center" vertical="center"/>
    </xf>
    <xf numFmtId="0" fontId="57" fillId="14" borderId="4" xfId="0" applyFont="1" applyFill="1" applyBorder="1" applyAlignment="1">
      <alignment horizontal="center" vertical="center"/>
    </xf>
    <xf numFmtId="0" fontId="58" fillId="14" borderId="4" xfId="0" applyFont="1" applyFill="1" applyBorder="1" applyAlignment="1">
      <alignment horizontal="center" vertical="center"/>
    </xf>
    <xf numFmtId="0" fontId="59" fillId="14" borderId="4" xfId="0" applyFont="1" applyFill="1" applyBorder="1" applyAlignment="1">
      <alignment horizontal="center" vertical="center"/>
    </xf>
    <xf numFmtId="0" fontId="60" fillId="14" borderId="4" xfId="0" applyFont="1" applyFill="1" applyBorder="1" applyAlignment="1">
      <alignment horizontal="center" vertical="center"/>
    </xf>
    <xf numFmtId="165" fontId="61" fillId="14" borderId="4" xfId="0" applyNumberFormat="1" applyFont="1" applyFill="1" applyBorder="1" applyAlignment="1">
      <alignment horizontal="center" vertical="center"/>
    </xf>
    <xf numFmtId="165" fontId="62" fillId="14" borderId="4" xfId="0" applyNumberFormat="1" applyFont="1" applyFill="1" applyBorder="1" applyAlignment="1">
      <alignment horizontal="center" vertical="center"/>
    </xf>
    <xf numFmtId="165" fontId="63" fillId="14" borderId="4" xfId="0" applyNumberFormat="1" applyFont="1" applyFill="1" applyBorder="1" applyAlignment="1">
      <alignment horizontal="center" vertical="center"/>
    </xf>
    <xf numFmtId="165" fontId="64" fillId="14" borderId="4" xfId="0" applyNumberFormat="1" applyFont="1" applyFill="1" applyBorder="1" applyAlignment="1">
      <alignment horizontal="center" vertical="center"/>
    </xf>
    <xf numFmtId="165" fontId="65" fillId="14" borderId="4" xfId="0" applyNumberFormat="1" applyFont="1" applyFill="1" applyBorder="1" applyAlignment="1">
      <alignment horizontal="center" vertical="center"/>
    </xf>
    <xf numFmtId="165" fontId="66" fillId="14" borderId="4" xfId="0" applyNumberFormat="1" applyFont="1" applyFill="1" applyBorder="1" applyAlignment="1">
      <alignment horizontal="center" vertical="center"/>
    </xf>
    <xf numFmtId="165" fontId="67" fillId="14" borderId="4" xfId="0" applyNumberFormat="1" applyFont="1" applyFill="1" applyBorder="1" applyAlignment="1">
      <alignment horizontal="center" vertical="center"/>
    </xf>
    <xf numFmtId="165" fontId="68" fillId="14" borderId="4" xfId="0" applyNumberFormat="1" applyFont="1" applyFill="1" applyBorder="1" applyAlignment="1">
      <alignment horizontal="center" vertical="center"/>
    </xf>
    <xf numFmtId="165" fontId="69" fillId="14" borderId="4" xfId="0" applyNumberFormat="1" applyFont="1" applyFill="1" applyBorder="1" applyAlignment="1">
      <alignment horizontal="center" vertical="center"/>
    </xf>
    <xf numFmtId="165" fontId="70" fillId="14" borderId="4" xfId="0" applyNumberFormat="1" applyFont="1" applyFill="1" applyBorder="1" applyAlignment="1">
      <alignment horizontal="center" vertical="center"/>
    </xf>
    <xf numFmtId="165" fontId="71" fillId="14" borderId="4" xfId="0" applyNumberFormat="1" applyFont="1" applyFill="1" applyBorder="1" applyAlignment="1">
      <alignment horizontal="center" vertical="center"/>
    </xf>
    <xf numFmtId="165" fontId="72" fillId="14" borderId="4" xfId="0" applyNumberFormat="1" applyFont="1" applyFill="1" applyBorder="1" applyAlignment="1">
      <alignment horizontal="center" vertical="center"/>
    </xf>
    <xf numFmtId="165" fontId="73" fillId="14" borderId="4" xfId="0" applyNumberFormat="1" applyFont="1" applyFill="1" applyBorder="1" applyAlignment="1">
      <alignment horizontal="center" vertical="center"/>
    </xf>
    <xf numFmtId="165" fontId="74" fillId="14" borderId="4" xfId="0" applyNumberFormat="1" applyFont="1" applyFill="1" applyBorder="1" applyAlignment="1">
      <alignment horizontal="center" vertical="center"/>
    </xf>
    <xf numFmtId="165" fontId="75" fillId="14" borderId="4" xfId="0" applyNumberFormat="1" applyFont="1" applyFill="1" applyBorder="1" applyAlignment="1">
      <alignment horizontal="center" vertical="center"/>
    </xf>
    <xf numFmtId="0" fontId="76" fillId="14" borderId="4" xfId="0" applyFont="1" applyFill="1" applyBorder="1" applyAlignment="1">
      <alignment horizontal="center" vertical="center"/>
    </xf>
    <xf numFmtId="0" fontId="77" fillId="14" borderId="4" xfId="0" applyFont="1" applyFill="1" applyBorder="1" applyAlignment="1">
      <alignment horizontal="center" vertical="center"/>
    </xf>
    <xf numFmtId="0" fontId="78" fillId="14" borderId="4" xfId="0" applyFont="1" applyFill="1" applyBorder="1" applyAlignment="1">
      <alignment horizontal="center" vertical="center"/>
    </xf>
    <xf numFmtId="0" fontId="79" fillId="14" borderId="4" xfId="0" applyFont="1" applyFill="1" applyBorder="1" applyAlignment="1">
      <alignment horizontal="center" vertical="center"/>
    </xf>
    <xf numFmtId="0" fontId="80" fillId="14" borderId="4" xfId="0" applyFont="1" applyFill="1" applyBorder="1" applyAlignment="1">
      <alignment horizontal="center" vertical="center"/>
    </xf>
    <xf numFmtId="0" fontId="81" fillId="14" borderId="4" xfId="0" applyFont="1" applyFill="1" applyBorder="1" applyAlignment="1">
      <alignment horizontal="center" vertical="center"/>
    </xf>
    <xf numFmtId="0" fontId="82" fillId="14" borderId="4" xfId="0" applyFont="1" applyFill="1" applyBorder="1" applyAlignment="1">
      <alignment horizontal="center" vertical="center"/>
    </xf>
    <xf numFmtId="0" fontId="83" fillId="14" borderId="4" xfId="0" applyFont="1" applyFill="1" applyBorder="1" applyAlignment="1">
      <alignment horizontal="center" vertical="center"/>
    </xf>
    <xf numFmtId="165" fontId="84" fillId="14" borderId="4" xfId="0" applyNumberFormat="1" applyFont="1" applyFill="1" applyBorder="1" applyAlignment="1">
      <alignment horizontal="center" vertical="center"/>
    </xf>
    <xf numFmtId="165" fontId="85" fillId="14" borderId="4" xfId="0" applyNumberFormat="1" applyFont="1" applyFill="1" applyBorder="1" applyAlignment="1">
      <alignment horizontal="center" vertical="center"/>
    </xf>
    <xf numFmtId="165" fontId="86" fillId="14" borderId="4" xfId="0" applyNumberFormat="1" applyFont="1" applyFill="1" applyBorder="1" applyAlignment="1">
      <alignment horizontal="center" vertical="center"/>
    </xf>
    <xf numFmtId="165" fontId="87" fillId="14" borderId="4" xfId="0" applyNumberFormat="1" applyFont="1" applyFill="1" applyBorder="1" applyAlignment="1">
      <alignment horizontal="center" vertical="center"/>
    </xf>
    <xf numFmtId="165" fontId="88" fillId="14" borderId="4" xfId="0" applyNumberFormat="1" applyFont="1" applyFill="1" applyBorder="1" applyAlignment="1">
      <alignment horizontal="center" vertical="center"/>
    </xf>
    <xf numFmtId="165" fontId="89" fillId="14" borderId="4" xfId="0" applyNumberFormat="1" applyFont="1" applyFill="1" applyBorder="1" applyAlignment="1">
      <alignment horizontal="center" vertical="center"/>
    </xf>
    <xf numFmtId="165" fontId="90" fillId="14" borderId="4" xfId="0" applyNumberFormat="1" applyFont="1" applyFill="1" applyBorder="1" applyAlignment="1">
      <alignment horizontal="center" vertical="center"/>
    </xf>
    <xf numFmtId="165" fontId="91" fillId="14" borderId="4" xfId="0" applyNumberFormat="1" applyFont="1" applyFill="1" applyBorder="1" applyAlignment="1">
      <alignment horizontal="center" vertical="center"/>
    </xf>
    <xf numFmtId="165" fontId="92" fillId="14" borderId="4" xfId="0" applyNumberFormat="1" applyFont="1" applyFill="1" applyBorder="1" applyAlignment="1">
      <alignment horizontal="center" vertical="center"/>
    </xf>
    <xf numFmtId="165" fontId="93" fillId="14" borderId="4" xfId="0" applyNumberFormat="1" applyFont="1" applyFill="1" applyBorder="1" applyAlignment="1">
      <alignment horizontal="center" vertical="center"/>
    </xf>
    <xf numFmtId="165" fontId="94" fillId="14" borderId="4" xfId="0" applyNumberFormat="1" applyFont="1" applyFill="1" applyBorder="1" applyAlignment="1">
      <alignment horizontal="center" vertical="center"/>
    </xf>
    <xf numFmtId="165" fontId="95" fillId="14" borderId="4" xfId="0" applyNumberFormat="1" applyFont="1" applyFill="1" applyBorder="1" applyAlignment="1">
      <alignment horizontal="center" vertical="center"/>
    </xf>
    <xf numFmtId="165" fontId="96" fillId="14" borderId="4" xfId="0" applyNumberFormat="1" applyFont="1" applyFill="1" applyBorder="1" applyAlignment="1">
      <alignment horizontal="center" vertical="center"/>
    </xf>
    <xf numFmtId="165" fontId="97" fillId="14" borderId="4" xfId="0" applyNumberFormat="1" applyFont="1" applyFill="1" applyBorder="1" applyAlignment="1">
      <alignment horizontal="center" vertical="center"/>
    </xf>
    <xf numFmtId="165" fontId="98" fillId="14" borderId="4" xfId="0" applyNumberFormat="1" applyFont="1" applyFill="1" applyBorder="1" applyAlignment="1">
      <alignment horizontal="center" vertical="center"/>
    </xf>
    <xf numFmtId="0" fontId="99" fillId="14" borderId="4" xfId="0" applyFont="1" applyFill="1" applyBorder="1" applyAlignment="1">
      <alignment horizontal="center" vertical="center"/>
    </xf>
    <xf numFmtId="0" fontId="100" fillId="14" borderId="4" xfId="0" applyFont="1" applyFill="1" applyBorder="1" applyAlignment="1">
      <alignment horizontal="center" vertical="center"/>
    </xf>
    <xf numFmtId="0" fontId="101" fillId="14" borderId="4" xfId="0" applyFont="1" applyFill="1" applyBorder="1" applyAlignment="1">
      <alignment horizontal="center" vertical="center"/>
    </xf>
    <xf numFmtId="0" fontId="102" fillId="14" borderId="4" xfId="0" applyFont="1" applyFill="1" applyBorder="1" applyAlignment="1">
      <alignment horizontal="center" vertical="center"/>
    </xf>
    <xf numFmtId="0" fontId="103" fillId="14" borderId="4" xfId="0" applyFont="1" applyFill="1" applyBorder="1" applyAlignment="1">
      <alignment horizontal="center" vertical="center"/>
    </xf>
    <xf numFmtId="0" fontId="104" fillId="14" borderId="4" xfId="0" applyFont="1" applyFill="1" applyBorder="1" applyAlignment="1">
      <alignment horizontal="center" vertical="center"/>
    </xf>
    <xf numFmtId="0" fontId="105" fillId="14" borderId="4" xfId="0" applyFont="1" applyFill="1" applyBorder="1" applyAlignment="1">
      <alignment horizontal="center" vertical="center"/>
    </xf>
    <xf numFmtId="0" fontId="106" fillId="14" borderId="4" xfId="0" applyFont="1" applyFill="1" applyBorder="1" applyAlignment="1">
      <alignment horizontal="center" vertical="center"/>
    </xf>
    <xf numFmtId="165" fontId="107" fillId="14" borderId="4" xfId="0" applyNumberFormat="1" applyFont="1" applyFill="1" applyBorder="1" applyAlignment="1">
      <alignment horizontal="center" vertical="center"/>
    </xf>
    <xf numFmtId="165" fontId="108" fillId="14" borderId="4" xfId="0" applyNumberFormat="1" applyFont="1" applyFill="1" applyBorder="1" applyAlignment="1">
      <alignment horizontal="center" vertical="center"/>
    </xf>
    <xf numFmtId="165" fontId="109" fillId="14" borderId="4" xfId="0" applyNumberFormat="1" applyFont="1" applyFill="1" applyBorder="1" applyAlignment="1">
      <alignment horizontal="center" vertical="center"/>
    </xf>
    <xf numFmtId="165" fontId="110" fillId="14" borderId="4" xfId="0" applyNumberFormat="1" applyFont="1" applyFill="1" applyBorder="1" applyAlignment="1">
      <alignment horizontal="center" vertical="center"/>
    </xf>
    <xf numFmtId="165" fontId="111" fillId="14" borderId="4" xfId="0" applyNumberFormat="1" applyFont="1" applyFill="1" applyBorder="1" applyAlignment="1">
      <alignment horizontal="center" vertical="center"/>
    </xf>
    <xf numFmtId="165" fontId="112" fillId="14" borderId="4" xfId="0" applyNumberFormat="1" applyFont="1" applyFill="1" applyBorder="1" applyAlignment="1">
      <alignment horizontal="center" vertical="center"/>
    </xf>
    <xf numFmtId="165" fontId="113" fillId="14" borderId="4" xfId="0" applyNumberFormat="1" applyFont="1" applyFill="1" applyBorder="1" applyAlignment="1">
      <alignment horizontal="center" vertical="center"/>
    </xf>
    <xf numFmtId="165" fontId="114" fillId="14" borderId="4" xfId="0" applyNumberFormat="1" applyFont="1" applyFill="1" applyBorder="1" applyAlignment="1">
      <alignment horizontal="center" vertical="center"/>
    </xf>
    <xf numFmtId="165" fontId="115" fillId="14" borderId="4" xfId="0" applyNumberFormat="1" applyFont="1" applyFill="1" applyBorder="1" applyAlignment="1">
      <alignment horizontal="center" vertical="center"/>
    </xf>
    <xf numFmtId="165" fontId="116" fillId="14" borderId="4" xfId="0" applyNumberFormat="1" applyFont="1" applyFill="1" applyBorder="1" applyAlignment="1">
      <alignment horizontal="center" vertical="center"/>
    </xf>
    <xf numFmtId="165" fontId="117" fillId="14" borderId="4" xfId="0" applyNumberFormat="1" applyFont="1" applyFill="1" applyBorder="1" applyAlignment="1">
      <alignment horizontal="center" vertical="center"/>
    </xf>
    <xf numFmtId="165" fontId="118" fillId="14" borderId="4" xfId="0" applyNumberFormat="1" applyFont="1" applyFill="1" applyBorder="1" applyAlignment="1">
      <alignment horizontal="center" vertical="center"/>
    </xf>
    <xf numFmtId="165" fontId="119" fillId="14" borderId="4" xfId="0" applyNumberFormat="1" applyFont="1" applyFill="1" applyBorder="1" applyAlignment="1">
      <alignment horizontal="center" vertical="center"/>
    </xf>
    <xf numFmtId="165" fontId="120" fillId="14" borderId="4" xfId="0" applyNumberFormat="1" applyFont="1" applyFill="1" applyBorder="1" applyAlignment="1">
      <alignment horizontal="center" vertical="center"/>
    </xf>
    <xf numFmtId="165" fontId="121" fillId="14" borderId="4" xfId="0" applyNumberFormat="1" applyFont="1" applyFill="1" applyBorder="1" applyAlignment="1">
      <alignment horizontal="center" vertical="center"/>
    </xf>
    <xf numFmtId="0" fontId="122" fillId="14" borderId="4" xfId="0" applyFont="1" applyFill="1" applyBorder="1" applyAlignment="1">
      <alignment horizontal="center" vertical="center"/>
    </xf>
    <xf numFmtId="0" fontId="123" fillId="14" borderId="4" xfId="0" applyFont="1" applyFill="1" applyBorder="1" applyAlignment="1">
      <alignment horizontal="center" vertical="center"/>
    </xf>
    <xf numFmtId="0" fontId="124" fillId="14" borderId="4" xfId="0" applyFont="1" applyFill="1" applyBorder="1" applyAlignment="1">
      <alignment horizontal="center" vertical="center"/>
    </xf>
    <xf numFmtId="0" fontId="125" fillId="14" borderId="4" xfId="0" applyFont="1" applyFill="1" applyBorder="1" applyAlignment="1">
      <alignment horizontal="center" vertical="center"/>
    </xf>
    <xf numFmtId="0" fontId="126" fillId="14" borderId="4" xfId="0" applyFont="1" applyFill="1" applyBorder="1" applyAlignment="1">
      <alignment horizontal="center" vertical="center"/>
    </xf>
    <xf numFmtId="0" fontId="127" fillId="14" borderId="4" xfId="0" applyFont="1" applyFill="1" applyBorder="1" applyAlignment="1">
      <alignment horizontal="center" vertical="center"/>
    </xf>
    <xf numFmtId="0" fontId="128" fillId="14" borderId="4" xfId="0" applyFont="1" applyFill="1" applyBorder="1" applyAlignment="1">
      <alignment horizontal="center" vertical="center"/>
    </xf>
    <xf numFmtId="0" fontId="129" fillId="14" borderId="4" xfId="0" applyFont="1" applyFill="1" applyBorder="1" applyAlignment="1">
      <alignment horizontal="center" vertical="center"/>
    </xf>
    <xf numFmtId="165" fontId="130" fillId="14" borderId="4" xfId="0" applyNumberFormat="1" applyFont="1" applyFill="1" applyBorder="1" applyAlignment="1">
      <alignment horizontal="center" vertical="center"/>
    </xf>
    <xf numFmtId="165" fontId="131" fillId="14" borderId="4" xfId="0" applyNumberFormat="1" applyFont="1" applyFill="1" applyBorder="1" applyAlignment="1">
      <alignment horizontal="center" vertical="center"/>
    </xf>
    <xf numFmtId="165" fontId="132" fillId="14" borderId="4" xfId="0" applyNumberFormat="1" applyFont="1" applyFill="1" applyBorder="1" applyAlignment="1">
      <alignment horizontal="center" vertical="center"/>
    </xf>
    <xf numFmtId="165" fontId="133" fillId="14" borderId="4" xfId="0" applyNumberFormat="1" applyFont="1" applyFill="1" applyBorder="1" applyAlignment="1">
      <alignment horizontal="center" vertical="center"/>
    </xf>
    <xf numFmtId="165" fontId="134" fillId="14" borderId="4" xfId="0" applyNumberFormat="1" applyFont="1" applyFill="1" applyBorder="1" applyAlignment="1">
      <alignment horizontal="center" vertical="center"/>
    </xf>
    <xf numFmtId="165" fontId="135" fillId="14" borderId="4" xfId="0" applyNumberFormat="1" applyFont="1" applyFill="1" applyBorder="1" applyAlignment="1">
      <alignment horizontal="center" vertical="center"/>
    </xf>
    <xf numFmtId="165" fontId="136" fillId="14" borderId="4" xfId="0" applyNumberFormat="1" applyFont="1" applyFill="1" applyBorder="1" applyAlignment="1">
      <alignment horizontal="center" vertical="center"/>
    </xf>
    <xf numFmtId="165" fontId="137" fillId="14" borderId="4" xfId="0" applyNumberFormat="1" applyFont="1" applyFill="1" applyBorder="1" applyAlignment="1">
      <alignment horizontal="center" vertical="center"/>
    </xf>
    <xf numFmtId="165" fontId="138" fillId="14" borderId="4" xfId="0" applyNumberFormat="1" applyFont="1" applyFill="1" applyBorder="1" applyAlignment="1">
      <alignment horizontal="center" vertical="center"/>
    </xf>
    <xf numFmtId="165" fontId="139" fillId="14" borderId="4" xfId="0" applyNumberFormat="1" applyFont="1" applyFill="1" applyBorder="1" applyAlignment="1">
      <alignment horizontal="center" vertical="center"/>
    </xf>
    <xf numFmtId="165" fontId="140" fillId="14" borderId="4" xfId="0" applyNumberFormat="1" applyFont="1" applyFill="1" applyBorder="1" applyAlignment="1">
      <alignment horizontal="center" vertical="center"/>
    </xf>
    <xf numFmtId="165" fontId="141" fillId="14" borderId="4" xfId="0" applyNumberFormat="1" applyFont="1" applyFill="1" applyBorder="1" applyAlignment="1">
      <alignment horizontal="center" vertical="center"/>
    </xf>
    <xf numFmtId="165" fontId="142" fillId="14" borderId="4" xfId="0" applyNumberFormat="1" applyFont="1" applyFill="1" applyBorder="1" applyAlignment="1">
      <alignment horizontal="center" vertical="center"/>
    </xf>
    <xf numFmtId="165" fontId="143" fillId="14" borderId="4" xfId="0" applyNumberFormat="1" applyFont="1" applyFill="1" applyBorder="1" applyAlignment="1">
      <alignment horizontal="center" vertical="center"/>
    </xf>
    <xf numFmtId="165" fontId="144" fillId="14" borderId="4" xfId="0" applyNumberFormat="1" applyFont="1" applyFill="1" applyBorder="1" applyAlignment="1">
      <alignment horizontal="center" vertical="center"/>
    </xf>
    <xf numFmtId="0" fontId="145" fillId="14" borderId="4" xfId="0" applyFont="1" applyFill="1" applyBorder="1" applyAlignment="1">
      <alignment horizontal="center" vertical="center"/>
    </xf>
    <xf numFmtId="0" fontId="146" fillId="14" borderId="4" xfId="0" applyFont="1" applyFill="1" applyBorder="1" applyAlignment="1">
      <alignment horizontal="center" vertical="center"/>
    </xf>
    <xf numFmtId="0" fontId="147" fillId="14" borderId="4" xfId="0" applyFont="1" applyFill="1" applyBorder="1" applyAlignment="1">
      <alignment horizontal="center" vertical="center"/>
    </xf>
    <xf numFmtId="0" fontId="148" fillId="14" borderId="4" xfId="0" applyFont="1" applyFill="1" applyBorder="1" applyAlignment="1">
      <alignment horizontal="center" vertical="center"/>
    </xf>
    <xf numFmtId="0" fontId="149" fillId="14" borderId="4" xfId="0" applyFont="1" applyFill="1" applyBorder="1" applyAlignment="1">
      <alignment horizontal="center" vertical="center"/>
    </xf>
    <xf numFmtId="0" fontId="150" fillId="14" borderId="4" xfId="0" applyFont="1" applyFill="1" applyBorder="1" applyAlignment="1">
      <alignment horizontal="center" vertical="center"/>
    </xf>
    <xf numFmtId="0" fontId="151" fillId="14" borderId="4" xfId="0" applyFont="1" applyFill="1" applyBorder="1" applyAlignment="1">
      <alignment horizontal="center" vertical="center"/>
    </xf>
    <xf numFmtId="0" fontId="152" fillId="14" borderId="4" xfId="0" applyFont="1" applyFill="1" applyBorder="1" applyAlignment="1">
      <alignment horizontal="center" vertical="center"/>
    </xf>
    <xf numFmtId="165" fontId="153" fillId="14" borderId="4" xfId="0" applyNumberFormat="1" applyFont="1" applyFill="1" applyBorder="1" applyAlignment="1">
      <alignment horizontal="center" vertical="center"/>
    </xf>
    <xf numFmtId="165" fontId="154" fillId="14" borderId="4" xfId="0" applyNumberFormat="1" applyFont="1" applyFill="1" applyBorder="1" applyAlignment="1">
      <alignment horizontal="center" vertical="center"/>
    </xf>
    <xf numFmtId="165" fontId="155" fillId="14" borderId="4" xfId="0" applyNumberFormat="1" applyFont="1" applyFill="1" applyBorder="1" applyAlignment="1">
      <alignment horizontal="center" vertical="center"/>
    </xf>
    <xf numFmtId="165" fontId="156" fillId="14" borderId="4" xfId="0" applyNumberFormat="1" applyFont="1" applyFill="1" applyBorder="1" applyAlignment="1">
      <alignment horizontal="center" vertical="center"/>
    </xf>
    <xf numFmtId="165" fontId="157" fillId="14" borderId="4" xfId="0" applyNumberFormat="1" applyFont="1" applyFill="1" applyBorder="1" applyAlignment="1">
      <alignment horizontal="center" vertical="center"/>
    </xf>
    <xf numFmtId="165" fontId="158" fillId="14" borderId="4" xfId="0" applyNumberFormat="1" applyFont="1" applyFill="1" applyBorder="1" applyAlignment="1">
      <alignment horizontal="center" vertical="center"/>
    </xf>
    <xf numFmtId="165" fontId="159" fillId="14" borderId="4" xfId="0" applyNumberFormat="1" applyFont="1" applyFill="1" applyBorder="1" applyAlignment="1">
      <alignment horizontal="center" vertical="center"/>
    </xf>
    <xf numFmtId="165" fontId="160" fillId="14" borderId="4" xfId="0" applyNumberFormat="1" applyFont="1" applyFill="1" applyBorder="1" applyAlignment="1">
      <alignment horizontal="center" vertical="center"/>
    </xf>
    <xf numFmtId="165" fontId="161" fillId="14" borderId="4" xfId="0" applyNumberFormat="1" applyFont="1" applyFill="1" applyBorder="1" applyAlignment="1">
      <alignment horizontal="center" vertical="center"/>
    </xf>
    <xf numFmtId="165" fontId="162" fillId="14" borderId="4" xfId="0" applyNumberFormat="1" applyFont="1" applyFill="1" applyBorder="1" applyAlignment="1">
      <alignment horizontal="center" vertical="center"/>
    </xf>
    <xf numFmtId="165" fontId="163" fillId="14" borderId="4" xfId="0" applyNumberFormat="1" applyFont="1" applyFill="1" applyBorder="1" applyAlignment="1">
      <alignment horizontal="center" vertical="center"/>
    </xf>
    <xf numFmtId="165" fontId="164" fillId="14" borderId="4" xfId="0" applyNumberFormat="1" applyFont="1" applyFill="1" applyBorder="1" applyAlignment="1">
      <alignment horizontal="center" vertical="center"/>
    </xf>
    <xf numFmtId="165" fontId="165" fillId="14" borderId="4" xfId="0" applyNumberFormat="1" applyFont="1" applyFill="1" applyBorder="1" applyAlignment="1">
      <alignment horizontal="center" vertical="center"/>
    </xf>
    <xf numFmtId="165" fontId="166" fillId="14" borderId="4" xfId="0" applyNumberFormat="1" applyFont="1" applyFill="1" applyBorder="1" applyAlignment="1">
      <alignment horizontal="center" vertical="center"/>
    </xf>
    <xf numFmtId="165" fontId="167" fillId="14" borderId="4" xfId="0" applyNumberFormat="1" applyFont="1" applyFill="1" applyBorder="1" applyAlignment="1">
      <alignment horizontal="center" vertical="center"/>
    </xf>
    <xf numFmtId="0" fontId="168" fillId="14" borderId="4" xfId="0" applyFont="1" applyFill="1" applyBorder="1" applyAlignment="1">
      <alignment horizontal="center" vertical="center"/>
    </xf>
    <xf numFmtId="0" fontId="169" fillId="14" borderId="4" xfId="0" applyFont="1" applyFill="1" applyBorder="1" applyAlignment="1">
      <alignment horizontal="center" vertical="center"/>
    </xf>
    <xf numFmtId="0" fontId="170" fillId="14" borderId="4" xfId="0" applyFont="1" applyFill="1" applyBorder="1" applyAlignment="1">
      <alignment horizontal="center" vertical="center"/>
    </xf>
    <xf numFmtId="0" fontId="171" fillId="14" borderId="4" xfId="0" applyFont="1" applyFill="1" applyBorder="1" applyAlignment="1">
      <alignment horizontal="center" vertical="center"/>
    </xf>
    <xf numFmtId="0" fontId="172" fillId="14" borderId="4" xfId="0" applyFont="1" applyFill="1" applyBorder="1" applyAlignment="1">
      <alignment horizontal="center" vertical="center"/>
    </xf>
    <xf numFmtId="0" fontId="173" fillId="14" borderId="4" xfId="0" applyFont="1" applyFill="1" applyBorder="1" applyAlignment="1">
      <alignment horizontal="center" vertical="center"/>
    </xf>
    <xf numFmtId="0" fontId="174" fillId="14" borderId="4" xfId="0" applyFont="1" applyFill="1" applyBorder="1" applyAlignment="1">
      <alignment horizontal="center" vertical="center"/>
    </xf>
    <xf numFmtId="0" fontId="175" fillId="14" borderId="4" xfId="0" applyFont="1" applyFill="1" applyBorder="1" applyAlignment="1">
      <alignment horizontal="center" vertical="center"/>
    </xf>
    <xf numFmtId="165" fontId="176" fillId="14" borderId="4" xfId="0" applyNumberFormat="1" applyFont="1" applyFill="1" applyBorder="1" applyAlignment="1">
      <alignment horizontal="center" vertical="center"/>
    </xf>
    <xf numFmtId="165" fontId="177" fillId="14" borderId="4" xfId="0" applyNumberFormat="1" applyFont="1" applyFill="1" applyBorder="1" applyAlignment="1">
      <alignment horizontal="center" vertical="center"/>
    </xf>
    <xf numFmtId="165" fontId="178" fillId="14" borderId="4" xfId="0" applyNumberFormat="1" applyFont="1" applyFill="1" applyBorder="1" applyAlignment="1">
      <alignment horizontal="center" vertical="center"/>
    </xf>
    <xf numFmtId="165" fontId="179" fillId="14" borderId="4" xfId="0" applyNumberFormat="1" applyFont="1" applyFill="1" applyBorder="1" applyAlignment="1">
      <alignment horizontal="center" vertical="center"/>
    </xf>
    <xf numFmtId="165" fontId="180" fillId="14" borderId="4" xfId="0" applyNumberFormat="1" applyFont="1" applyFill="1" applyBorder="1" applyAlignment="1">
      <alignment horizontal="center" vertical="center"/>
    </xf>
    <xf numFmtId="165" fontId="181" fillId="14" borderId="4" xfId="0" applyNumberFormat="1" applyFont="1" applyFill="1" applyBorder="1" applyAlignment="1">
      <alignment horizontal="center" vertical="center"/>
    </xf>
    <xf numFmtId="165" fontId="182" fillId="14" borderId="4" xfId="0" applyNumberFormat="1" applyFont="1" applyFill="1" applyBorder="1" applyAlignment="1">
      <alignment horizontal="center" vertical="center"/>
    </xf>
    <xf numFmtId="165" fontId="183" fillId="14" borderId="4" xfId="0" applyNumberFormat="1" applyFont="1" applyFill="1" applyBorder="1" applyAlignment="1">
      <alignment horizontal="center" vertical="center"/>
    </xf>
    <xf numFmtId="165" fontId="184" fillId="14" borderId="4" xfId="0" applyNumberFormat="1" applyFont="1" applyFill="1" applyBorder="1" applyAlignment="1">
      <alignment horizontal="center" vertical="center"/>
    </xf>
    <xf numFmtId="165" fontId="185" fillId="14" borderId="4" xfId="0" applyNumberFormat="1" applyFont="1" applyFill="1" applyBorder="1" applyAlignment="1">
      <alignment horizontal="center" vertical="center"/>
    </xf>
    <xf numFmtId="165" fontId="186" fillId="14" borderId="4" xfId="0" applyNumberFormat="1" applyFont="1" applyFill="1" applyBorder="1" applyAlignment="1">
      <alignment horizontal="center" vertical="center"/>
    </xf>
    <xf numFmtId="165" fontId="187" fillId="14" borderId="4" xfId="0" applyNumberFormat="1" applyFont="1" applyFill="1" applyBorder="1" applyAlignment="1">
      <alignment horizontal="center" vertical="center"/>
    </xf>
    <xf numFmtId="165" fontId="188" fillId="14" borderId="4" xfId="0" applyNumberFormat="1" applyFont="1" applyFill="1" applyBorder="1" applyAlignment="1">
      <alignment horizontal="center" vertical="center"/>
    </xf>
    <xf numFmtId="165" fontId="189" fillId="14" borderId="4" xfId="0" applyNumberFormat="1" applyFont="1" applyFill="1" applyBorder="1" applyAlignment="1">
      <alignment horizontal="center" vertical="center"/>
    </xf>
    <xf numFmtId="165" fontId="190" fillId="14" borderId="4" xfId="0" applyNumberFormat="1" applyFont="1" applyFill="1" applyBorder="1" applyAlignment="1">
      <alignment horizontal="center" vertical="center"/>
    </xf>
    <xf numFmtId="0" fontId="191" fillId="14" borderId="4" xfId="0" applyFont="1" applyFill="1" applyBorder="1" applyAlignment="1">
      <alignment horizontal="center" vertical="center"/>
    </xf>
    <xf numFmtId="0" fontId="192" fillId="14" borderId="4" xfId="0" applyFont="1" applyFill="1" applyBorder="1" applyAlignment="1">
      <alignment horizontal="center" vertical="center"/>
    </xf>
    <xf numFmtId="0" fontId="193" fillId="14" borderId="4" xfId="0" applyFont="1" applyFill="1" applyBorder="1" applyAlignment="1">
      <alignment horizontal="center" vertical="center"/>
    </xf>
    <xf numFmtId="0" fontId="194" fillId="14" borderId="4" xfId="0" applyFont="1" applyFill="1" applyBorder="1" applyAlignment="1">
      <alignment horizontal="center" vertical="center"/>
    </xf>
    <xf numFmtId="0" fontId="195" fillId="14" borderId="4" xfId="0" applyFont="1" applyFill="1" applyBorder="1" applyAlignment="1">
      <alignment horizontal="center" vertical="center"/>
    </xf>
    <xf numFmtId="0" fontId="196" fillId="14" borderId="4" xfId="0" applyFont="1" applyFill="1" applyBorder="1" applyAlignment="1">
      <alignment horizontal="center" vertical="center"/>
    </xf>
    <xf numFmtId="0" fontId="197" fillId="14" borderId="4" xfId="0" applyFont="1" applyFill="1" applyBorder="1" applyAlignment="1">
      <alignment horizontal="center" vertical="center"/>
    </xf>
    <xf numFmtId="0" fontId="198" fillId="14" borderId="4" xfId="0" applyFont="1" applyFill="1" applyBorder="1" applyAlignment="1">
      <alignment horizontal="center" vertical="center"/>
    </xf>
    <xf numFmtId="165" fontId="199" fillId="14" borderId="4" xfId="0" applyNumberFormat="1" applyFont="1" applyFill="1" applyBorder="1" applyAlignment="1">
      <alignment horizontal="center" vertical="center"/>
    </xf>
    <xf numFmtId="165" fontId="200" fillId="14" borderId="4" xfId="0" applyNumberFormat="1" applyFont="1" applyFill="1" applyBorder="1" applyAlignment="1">
      <alignment horizontal="center" vertical="center"/>
    </xf>
    <xf numFmtId="165" fontId="201" fillId="14" borderId="4" xfId="0" applyNumberFormat="1" applyFont="1" applyFill="1" applyBorder="1" applyAlignment="1">
      <alignment horizontal="center" vertical="center"/>
    </xf>
    <xf numFmtId="165" fontId="202" fillId="14" borderId="4" xfId="0" applyNumberFormat="1" applyFont="1" applyFill="1" applyBorder="1" applyAlignment="1">
      <alignment horizontal="center" vertical="center"/>
    </xf>
    <xf numFmtId="165" fontId="203" fillId="14" borderId="4" xfId="0" applyNumberFormat="1" applyFont="1" applyFill="1" applyBorder="1" applyAlignment="1">
      <alignment horizontal="center" vertical="center"/>
    </xf>
    <xf numFmtId="165" fontId="204" fillId="14" borderId="4" xfId="0" applyNumberFormat="1" applyFont="1" applyFill="1" applyBorder="1" applyAlignment="1">
      <alignment horizontal="center" vertical="center"/>
    </xf>
    <xf numFmtId="165" fontId="205" fillId="14" borderId="4" xfId="0" applyNumberFormat="1" applyFont="1" applyFill="1" applyBorder="1" applyAlignment="1">
      <alignment horizontal="center" vertical="center"/>
    </xf>
    <xf numFmtId="165" fontId="206" fillId="14" borderId="4" xfId="0" applyNumberFormat="1" applyFont="1" applyFill="1" applyBorder="1" applyAlignment="1">
      <alignment horizontal="center" vertical="center"/>
    </xf>
    <xf numFmtId="165" fontId="207" fillId="14" borderId="4" xfId="0" applyNumberFormat="1" applyFont="1" applyFill="1" applyBorder="1" applyAlignment="1">
      <alignment horizontal="center" vertical="center"/>
    </xf>
    <xf numFmtId="165" fontId="208" fillId="14" borderId="4" xfId="0" applyNumberFormat="1" applyFont="1" applyFill="1" applyBorder="1" applyAlignment="1">
      <alignment horizontal="center" vertical="center"/>
    </xf>
    <xf numFmtId="165" fontId="209" fillId="14" borderId="4" xfId="0" applyNumberFormat="1" applyFont="1" applyFill="1" applyBorder="1" applyAlignment="1">
      <alignment horizontal="center" vertical="center"/>
    </xf>
    <xf numFmtId="165" fontId="210" fillId="14" borderId="4" xfId="0" applyNumberFormat="1" applyFont="1" applyFill="1" applyBorder="1" applyAlignment="1">
      <alignment horizontal="center" vertical="center"/>
    </xf>
    <xf numFmtId="165" fontId="211" fillId="14" borderId="4" xfId="0" applyNumberFormat="1" applyFont="1" applyFill="1" applyBorder="1" applyAlignment="1">
      <alignment horizontal="center" vertical="center"/>
    </xf>
    <xf numFmtId="165" fontId="212" fillId="14" borderId="4" xfId="0" applyNumberFormat="1" applyFont="1" applyFill="1" applyBorder="1" applyAlignment="1">
      <alignment horizontal="center" vertical="center"/>
    </xf>
    <xf numFmtId="165" fontId="213" fillId="14" borderId="4" xfId="0" applyNumberFormat="1" applyFont="1" applyFill="1" applyBorder="1" applyAlignment="1">
      <alignment horizontal="center" vertical="center"/>
    </xf>
    <xf numFmtId="0" fontId="214" fillId="14" borderId="4" xfId="0" applyFont="1" applyFill="1" applyBorder="1" applyAlignment="1">
      <alignment horizontal="center" vertical="center"/>
    </xf>
    <xf numFmtId="0" fontId="215" fillId="14" borderId="4" xfId="0" applyFont="1" applyFill="1" applyBorder="1" applyAlignment="1">
      <alignment horizontal="center" vertical="center"/>
    </xf>
    <xf numFmtId="0" fontId="216" fillId="14" borderId="4" xfId="0" applyFont="1" applyFill="1" applyBorder="1" applyAlignment="1">
      <alignment horizontal="center" vertical="center"/>
    </xf>
    <xf numFmtId="0" fontId="217" fillId="14" borderId="4" xfId="0" applyFont="1" applyFill="1" applyBorder="1" applyAlignment="1">
      <alignment horizontal="center" vertical="center"/>
    </xf>
    <xf numFmtId="0" fontId="218" fillId="14" borderId="4" xfId="0" applyFont="1" applyFill="1" applyBorder="1" applyAlignment="1">
      <alignment horizontal="center" vertical="center"/>
    </xf>
    <xf numFmtId="0" fontId="219" fillId="14" borderId="4" xfId="0" applyFont="1" applyFill="1" applyBorder="1" applyAlignment="1">
      <alignment horizontal="center" vertical="center"/>
    </xf>
    <xf numFmtId="0" fontId="220" fillId="14" borderId="4" xfId="0" applyFont="1" applyFill="1" applyBorder="1" applyAlignment="1">
      <alignment horizontal="center" vertical="center"/>
    </xf>
    <xf numFmtId="0" fontId="221" fillId="14" borderId="4" xfId="0" applyFont="1" applyFill="1" applyBorder="1" applyAlignment="1">
      <alignment horizontal="center" vertical="center"/>
    </xf>
    <xf numFmtId="165" fontId="222" fillId="14" borderId="4" xfId="0" applyNumberFormat="1" applyFont="1" applyFill="1" applyBorder="1" applyAlignment="1">
      <alignment horizontal="center" vertical="center"/>
    </xf>
    <xf numFmtId="165" fontId="223" fillId="14" borderId="4" xfId="0" applyNumberFormat="1" applyFont="1" applyFill="1" applyBorder="1" applyAlignment="1">
      <alignment horizontal="center" vertical="center"/>
    </xf>
    <xf numFmtId="165" fontId="224" fillId="14" borderId="4" xfId="0" applyNumberFormat="1" applyFont="1" applyFill="1" applyBorder="1" applyAlignment="1">
      <alignment horizontal="center" vertical="center"/>
    </xf>
    <xf numFmtId="165" fontId="225" fillId="14" borderId="4" xfId="0" applyNumberFormat="1" applyFont="1" applyFill="1" applyBorder="1" applyAlignment="1">
      <alignment horizontal="center" vertical="center"/>
    </xf>
    <xf numFmtId="165" fontId="226" fillId="14" borderId="4" xfId="0" applyNumberFormat="1" applyFont="1" applyFill="1" applyBorder="1" applyAlignment="1">
      <alignment horizontal="center" vertical="center"/>
    </xf>
    <xf numFmtId="165" fontId="227" fillId="14" borderId="4" xfId="0" applyNumberFormat="1" applyFont="1" applyFill="1" applyBorder="1" applyAlignment="1">
      <alignment horizontal="center" vertical="center"/>
    </xf>
    <xf numFmtId="165" fontId="228" fillId="14" borderId="4" xfId="0" applyNumberFormat="1" applyFont="1" applyFill="1" applyBorder="1" applyAlignment="1">
      <alignment horizontal="center" vertical="center"/>
    </xf>
    <xf numFmtId="165" fontId="229" fillId="14" borderId="4" xfId="0" applyNumberFormat="1" applyFont="1" applyFill="1" applyBorder="1" applyAlignment="1">
      <alignment horizontal="center" vertical="center"/>
    </xf>
    <xf numFmtId="165" fontId="230" fillId="14" borderId="4" xfId="0" applyNumberFormat="1" applyFont="1" applyFill="1" applyBorder="1" applyAlignment="1">
      <alignment horizontal="center" vertical="center"/>
    </xf>
    <xf numFmtId="165" fontId="231" fillId="14" borderId="4" xfId="0" applyNumberFormat="1" applyFont="1" applyFill="1" applyBorder="1" applyAlignment="1">
      <alignment horizontal="center" vertical="center"/>
    </xf>
    <xf numFmtId="165" fontId="232" fillId="14" borderId="4" xfId="0" applyNumberFormat="1" applyFont="1" applyFill="1" applyBorder="1" applyAlignment="1">
      <alignment horizontal="center" vertical="center"/>
    </xf>
    <xf numFmtId="165" fontId="233" fillId="14" borderId="4" xfId="0" applyNumberFormat="1" applyFont="1" applyFill="1" applyBorder="1" applyAlignment="1">
      <alignment horizontal="center" vertical="center"/>
    </xf>
    <xf numFmtId="165" fontId="234" fillId="14" borderId="4" xfId="0" applyNumberFormat="1" applyFont="1" applyFill="1" applyBorder="1" applyAlignment="1">
      <alignment horizontal="center" vertical="center"/>
    </xf>
    <xf numFmtId="165" fontId="235" fillId="14" borderId="4" xfId="0" applyNumberFormat="1" applyFont="1" applyFill="1" applyBorder="1" applyAlignment="1">
      <alignment horizontal="center" vertical="center"/>
    </xf>
    <xf numFmtId="165" fontId="236" fillId="14" borderId="4" xfId="0" applyNumberFormat="1" applyFont="1" applyFill="1" applyBorder="1" applyAlignment="1">
      <alignment horizontal="center" vertical="center"/>
    </xf>
    <xf numFmtId="0" fontId="237" fillId="14" borderId="4" xfId="0" applyFont="1" applyFill="1" applyBorder="1" applyAlignment="1">
      <alignment horizontal="center" vertical="center"/>
    </xf>
    <xf numFmtId="0" fontId="238" fillId="14" borderId="4" xfId="0" applyFont="1" applyFill="1" applyBorder="1" applyAlignment="1">
      <alignment horizontal="center" vertical="center"/>
    </xf>
    <xf numFmtId="0" fontId="239" fillId="14" borderId="4" xfId="0" applyFont="1" applyFill="1" applyBorder="1" applyAlignment="1">
      <alignment horizontal="center" vertical="center"/>
    </xf>
    <xf numFmtId="0" fontId="240" fillId="14" borderId="4" xfId="0" applyFont="1" applyFill="1" applyBorder="1" applyAlignment="1">
      <alignment horizontal="center" vertical="center"/>
    </xf>
    <xf numFmtId="0" fontId="241" fillId="14" borderId="4" xfId="0" applyFont="1" applyFill="1" applyBorder="1" applyAlignment="1">
      <alignment horizontal="center" vertical="center"/>
    </xf>
    <xf numFmtId="0" fontId="242" fillId="14" borderId="4" xfId="0" applyFont="1" applyFill="1" applyBorder="1" applyAlignment="1">
      <alignment horizontal="center" vertical="center"/>
    </xf>
    <xf numFmtId="0" fontId="243" fillId="14" borderId="4" xfId="0" applyFont="1" applyFill="1" applyBorder="1" applyAlignment="1">
      <alignment horizontal="center" vertical="center"/>
    </xf>
    <xf numFmtId="0" fontId="244" fillId="14" borderId="4" xfId="0" applyFont="1" applyFill="1" applyBorder="1" applyAlignment="1">
      <alignment horizontal="center" vertical="center"/>
    </xf>
    <xf numFmtId="165" fontId="245" fillId="14" borderId="4" xfId="0" applyNumberFormat="1" applyFont="1" applyFill="1" applyBorder="1" applyAlignment="1">
      <alignment horizontal="center" vertical="center"/>
    </xf>
    <xf numFmtId="165" fontId="246" fillId="14" borderId="4" xfId="0" applyNumberFormat="1" applyFont="1" applyFill="1" applyBorder="1" applyAlignment="1">
      <alignment horizontal="center" vertical="center"/>
    </xf>
    <xf numFmtId="165" fontId="247" fillId="14" borderId="4" xfId="0" applyNumberFormat="1" applyFont="1" applyFill="1" applyBorder="1" applyAlignment="1">
      <alignment horizontal="center" vertical="center"/>
    </xf>
    <xf numFmtId="165" fontId="248" fillId="14" borderId="4" xfId="0" applyNumberFormat="1" applyFont="1" applyFill="1" applyBorder="1" applyAlignment="1">
      <alignment horizontal="center" vertical="center"/>
    </xf>
    <xf numFmtId="165" fontId="249" fillId="14" borderId="4" xfId="0" applyNumberFormat="1" applyFont="1" applyFill="1" applyBorder="1" applyAlignment="1">
      <alignment horizontal="center" vertical="center"/>
    </xf>
    <xf numFmtId="165" fontId="250" fillId="14" borderId="4" xfId="0" applyNumberFormat="1" applyFont="1" applyFill="1" applyBorder="1" applyAlignment="1">
      <alignment horizontal="center" vertical="center"/>
    </xf>
    <xf numFmtId="165" fontId="251" fillId="14" borderId="4" xfId="0" applyNumberFormat="1" applyFont="1" applyFill="1" applyBorder="1" applyAlignment="1">
      <alignment horizontal="center" vertical="center"/>
    </xf>
    <xf numFmtId="165" fontId="252" fillId="14" borderId="4" xfId="0" applyNumberFormat="1" applyFont="1" applyFill="1" applyBorder="1" applyAlignment="1">
      <alignment horizontal="center" vertical="center"/>
    </xf>
    <xf numFmtId="165" fontId="253" fillId="14" borderId="4" xfId="0" applyNumberFormat="1" applyFont="1" applyFill="1" applyBorder="1" applyAlignment="1">
      <alignment horizontal="center" vertical="center"/>
    </xf>
    <xf numFmtId="165" fontId="254" fillId="14" borderId="4" xfId="0" applyNumberFormat="1" applyFont="1" applyFill="1" applyBorder="1" applyAlignment="1">
      <alignment horizontal="center" vertical="center"/>
    </xf>
    <xf numFmtId="165" fontId="255" fillId="14" borderId="4" xfId="0" applyNumberFormat="1" applyFont="1" applyFill="1" applyBorder="1" applyAlignment="1">
      <alignment horizontal="center" vertical="center"/>
    </xf>
    <xf numFmtId="165" fontId="256" fillId="14" borderId="4" xfId="0" applyNumberFormat="1" applyFont="1" applyFill="1" applyBorder="1" applyAlignment="1">
      <alignment horizontal="center" vertical="center"/>
    </xf>
    <xf numFmtId="165" fontId="257" fillId="14" borderId="4" xfId="0" applyNumberFormat="1" applyFont="1" applyFill="1" applyBorder="1" applyAlignment="1">
      <alignment horizontal="center" vertical="center"/>
    </xf>
    <xf numFmtId="165" fontId="258" fillId="14" borderId="4" xfId="0" applyNumberFormat="1" applyFont="1" applyFill="1" applyBorder="1" applyAlignment="1">
      <alignment horizontal="center" vertical="center"/>
    </xf>
    <xf numFmtId="165" fontId="259" fillId="14" borderId="4" xfId="0" applyNumberFormat="1" applyFont="1" applyFill="1" applyBorder="1" applyAlignment="1">
      <alignment horizontal="center" vertical="center"/>
    </xf>
    <xf numFmtId="0" fontId="260" fillId="14" borderId="4" xfId="0" applyFont="1" applyFill="1" applyBorder="1" applyAlignment="1">
      <alignment horizontal="center" vertical="center"/>
    </xf>
    <xf numFmtId="0" fontId="261" fillId="14" borderId="4" xfId="0" applyFont="1" applyFill="1" applyBorder="1" applyAlignment="1">
      <alignment horizontal="center" vertical="center"/>
    </xf>
    <xf numFmtId="0" fontId="262" fillId="14" borderId="4" xfId="0" applyFont="1" applyFill="1" applyBorder="1" applyAlignment="1">
      <alignment horizontal="center" vertical="center"/>
    </xf>
    <xf numFmtId="0" fontId="263" fillId="14" borderId="4" xfId="0" applyFont="1" applyFill="1" applyBorder="1" applyAlignment="1">
      <alignment horizontal="center" vertical="center"/>
    </xf>
    <xf numFmtId="0" fontId="264" fillId="14" borderId="4" xfId="0" applyFont="1" applyFill="1" applyBorder="1" applyAlignment="1">
      <alignment horizontal="center" vertical="center"/>
    </xf>
    <xf numFmtId="0" fontId="265" fillId="14" borderId="4" xfId="0" applyFont="1" applyFill="1" applyBorder="1" applyAlignment="1">
      <alignment horizontal="center" vertical="center"/>
    </xf>
    <xf numFmtId="0" fontId="266" fillId="14" borderId="4" xfId="0" applyFont="1" applyFill="1" applyBorder="1" applyAlignment="1">
      <alignment horizontal="center" vertical="center"/>
    </xf>
    <xf numFmtId="0" fontId="267" fillId="14" borderId="4" xfId="0" applyFont="1" applyFill="1" applyBorder="1" applyAlignment="1">
      <alignment horizontal="center" vertical="center"/>
    </xf>
    <xf numFmtId="165" fontId="268" fillId="14" borderId="4" xfId="0" applyNumberFormat="1" applyFont="1" applyFill="1" applyBorder="1" applyAlignment="1">
      <alignment horizontal="center" vertical="center"/>
    </xf>
    <xf numFmtId="165" fontId="269" fillId="14" borderId="4" xfId="0" applyNumberFormat="1" applyFont="1" applyFill="1" applyBorder="1" applyAlignment="1">
      <alignment horizontal="center" vertical="center"/>
    </xf>
    <xf numFmtId="165" fontId="270" fillId="14" borderId="4" xfId="0" applyNumberFormat="1" applyFont="1" applyFill="1" applyBorder="1" applyAlignment="1">
      <alignment horizontal="center" vertical="center"/>
    </xf>
    <xf numFmtId="165" fontId="271" fillId="14" borderId="4" xfId="0" applyNumberFormat="1" applyFont="1" applyFill="1" applyBorder="1" applyAlignment="1">
      <alignment horizontal="center" vertical="center"/>
    </xf>
    <xf numFmtId="165" fontId="272" fillId="14" borderId="4" xfId="0" applyNumberFormat="1" applyFont="1" applyFill="1" applyBorder="1" applyAlignment="1">
      <alignment horizontal="center" vertical="center"/>
    </xf>
    <xf numFmtId="165" fontId="273" fillId="14" borderId="4" xfId="0" applyNumberFormat="1" applyFont="1" applyFill="1" applyBorder="1" applyAlignment="1">
      <alignment horizontal="center" vertical="center"/>
    </xf>
    <xf numFmtId="165" fontId="274" fillId="14" borderId="4" xfId="0" applyNumberFormat="1" applyFont="1" applyFill="1" applyBorder="1" applyAlignment="1">
      <alignment horizontal="center" vertical="center"/>
    </xf>
    <xf numFmtId="165" fontId="275" fillId="14" borderId="4" xfId="0" applyNumberFormat="1" applyFont="1" applyFill="1" applyBorder="1" applyAlignment="1">
      <alignment horizontal="center" vertical="center"/>
    </xf>
    <xf numFmtId="165" fontId="276" fillId="14" borderId="4" xfId="0" applyNumberFormat="1" applyFont="1" applyFill="1" applyBorder="1" applyAlignment="1">
      <alignment horizontal="center" vertical="center"/>
    </xf>
    <xf numFmtId="165" fontId="277" fillId="14" borderId="4" xfId="0" applyNumberFormat="1" applyFont="1" applyFill="1" applyBorder="1" applyAlignment="1">
      <alignment horizontal="center" vertical="center"/>
    </xf>
    <xf numFmtId="165" fontId="278" fillId="14" borderId="4" xfId="0" applyNumberFormat="1" applyFont="1" applyFill="1" applyBorder="1" applyAlignment="1">
      <alignment horizontal="center" vertical="center"/>
    </xf>
    <xf numFmtId="165" fontId="279" fillId="14" borderId="4" xfId="0" applyNumberFormat="1" applyFont="1" applyFill="1" applyBorder="1" applyAlignment="1">
      <alignment horizontal="center" vertical="center"/>
    </xf>
    <xf numFmtId="165" fontId="280" fillId="14" borderId="4" xfId="0" applyNumberFormat="1" applyFont="1" applyFill="1" applyBorder="1" applyAlignment="1">
      <alignment horizontal="center" vertical="center"/>
    </xf>
    <xf numFmtId="165" fontId="281" fillId="14" borderId="4" xfId="0" applyNumberFormat="1" applyFont="1" applyFill="1" applyBorder="1" applyAlignment="1">
      <alignment horizontal="center" vertical="center"/>
    </xf>
    <xf numFmtId="165" fontId="282" fillId="14" borderId="4" xfId="0" applyNumberFormat="1" applyFont="1" applyFill="1" applyBorder="1" applyAlignment="1">
      <alignment horizontal="center" vertical="center"/>
    </xf>
    <xf numFmtId="0" fontId="283" fillId="14" borderId="4" xfId="0" applyFont="1" applyFill="1" applyBorder="1" applyAlignment="1">
      <alignment horizontal="center" vertical="center"/>
    </xf>
    <xf numFmtId="0" fontId="284" fillId="14" borderId="4" xfId="0" applyFont="1" applyFill="1" applyBorder="1" applyAlignment="1">
      <alignment horizontal="center" vertical="center"/>
    </xf>
    <xf numFmtId="0" fontId="285" fillId="14" borderId="4" xfId="0" applyFont="1" applyFill="1" applyBorder="1" applyAlignment="1">
      <alignment horizontal="center" vertical="center"/>
    </xf>
    <xf numFmtId="0" fontId="286" fillId="14" borderId="4" xfId="0" applyFont="1" applyFill="1" applyBorder="1" applyAlignment="1">
      <alignment horizontal="center" vertical="center"/>
    </xf>
    <xf numFmtId="0" fontId="287" fillId="14" borderId="4" xfId="0" applyFont="1" applyFill="1" applyBorder="1" applyAlignment="1">
      <alignment horizontal="center" vertical="center"/>
    </xf>
    <xf numFmtId="0" fontId="288" fillId="14" borderId="4" xfId="0" applyFont="1" applyFill="1" applyBorder="1" applyAlignment="1">
      <alignment horizontal="center" vertical="center"/>
    </xf>
    <xf numFmtId="0" fontId="289" fillId="14" borderId="4" xfId="0" applyFont="1" applyFill="1" applyBorder="1" applyAlignment="1">
      <alignment horizontal="center" vertical="center"/>
    </xf>
    <xf numFmtId="0" fontId="290" fillId="14" borderId="4" xfId="0" applyFont="1" applyFill="1" applyBorder="1" applyAlignment="1">
      <alignment horizontal="center" vertical="center"/>
    </xf>
    <xf numFmtId="165" fontId="291" fillId="14" borderId="4" xfId="0" applyNumberFormat="1" applyFont="1" applyFill="1" applyBorder="1" applyAlignment="1">
      <alignment horizontal="center" vertical="center"/>
    </xf>
    <xf numFmtId="165" fontId="292" fillId="14" borderId="4" xfId="0" applyNumberFormat="1" applyFont="1" applyFill="1" applyBorder="1" applyAlignment="1">
      <alignment horizontal="center" vertical="center"/>
    </xf>
    <xf numFmtId="165" fontId="293" fillId="14" borderId="4" xfId="0" applyNumberFormat="1" applyFont="1" applyFill="1" applyBorder="1" applyAlignment="1">
      <alignment horizontal="center" vertical="center"/>
    </xf>
    <xf numFmtId="165" fontId="294" fillId="14" borderId="4" xfId="0" applyNumberFormat="1" applyFont="1" applyFill="1" applyBorder="1" applyAlignment="1">
      <alignment horizontal="center" vertical="center"/>
    </xf>
    <xf numFmtId="165" fontId="295" fillId="14" borderId="4" xfId="0" applyNumberFormat="1" applyFont="1" applyFill="1" applyBorder="1" applyAlignment="1">
      <alignment horizontal="center" vertical="center"/>
    </xf>
    <xf numFmtId="165" fontId="296" fillId="14" borderId="4" xfId="0" applyNumberFormat="1" applyFont="1" applyFill="1" applyBorder="1" applyAlignment="1">
      <alignment horizontal="center" vertical="center"/>
    </xf>
    <xf numFmtId="165" fontId="297" fillId="14" borderId="4" xfId="0" applyNumberFormat="1" applyFont="1" applyFill="1" applyBorder="1" applyAlignment="1">
      <alignment horizontal="center" vertical="center"/>
    </xf>
    <xf numFmtId="165" fontId="298" fillId="14" borderId="4" xfId="0" applyNumberFormat="1" applyFont="1" applyFill="1" applyBorder="1" applyAlignment="1">
      <alignment horizontal="center" vertical="center"/>
    </xf>
    <xf numFmtId="165" fontId="299" fillId="14" borderId="4" xfId="0" applyNumberFormat="1" applyFont="1" applyFill="1" applyBorder="1" applyAlignment="1">
      <alignment horizontal="center" vertical="center"/>
    </xf>
    <xf numFmtId="165" fontId="300" fillId="14" borderId="4" xfId="0" applyNumberFormat="1" applyFont="1" applyFill="1" applyBorder="1" applyAlignment="1">
      <alignment horizontal="center" vertical="center"/>
    </xf>
    <xf numFmtId="165" fontId="301" fillId="14" borderId="4" xfId="0" applyNumberFormat="1" applyFont="1" applyFill="1" applyBorder="1" applyAlignment="1">
      <alignment horizontal="center" vertical="center"/>
    </xf>
    <xf numFmtId="165" fontId="302" fillId="14" borderId="4" xfId="0" applyNumberFormat="1" applyFont="1" applyFill="1" applyBorder="1" applyAlignment="1">
      <alignment horizontal="center" vertical="center"/>
    </xf>
    <xf numFmtId="165" fontId="303" fillId="14" borderId="4" xfId="0" applyNumberFormat="1" applyFont="1" applyFill="1" applyBorder="1" applyAlignment="1">
      <alignment horizontal="center" vertical="center"/>
    </xf>
    <xf numFmtId="165" fontId="304" fillId="14" borderId="4" xfId="0" applyNumberFormat="1" applyFont="1" applyFill="1" applyBorder="1" applyAlignment="1">
      <alignment horizontal="center" vertical="center"/>
    </xf>
    <xf numFmtId="165" fontId="305" fillId="14" borderId="4" xfId="0" applyNumberFormat="1" applyFont="1" applyFill="1" applyBorder="1" applyAlignment="1">
      <alignment horizontal="center" vertical="center"/>
    </xf>
    <xf numFmtId="0" fontId="306" fillId="14" borderId="4" xfId="0" applyFont="1" applyFill="1" applyBorder="1" applyAlignment="1">
      <alignment horizontal="center" vertical="center"/>
    </xf>
    <xf numFmtId="0" fontId="307" fillId="14" borderId="4" xfId="0" applyFont="1" applyFill="1" applyBorder="1" applyAlignment="1">
      <alignment horizontal="center" vertical="center"/>
    </xf>
    <xf numFmtId="0" fontId="308" fillId="14" borderId="4" xfId="0" applyFont="1" applyFill="1" applyBorder="1" applyAlignment="1">
      <alignment horizontal="center" vertical="center"/>
    </xf>
    <xf numFmtId="0" fontId="309" fillId="14" borderId="4" xfId="0" applyFont="1" applyFill="1" applyBorder="1" applyAlignment="1">
      <alignment horizontal="center" vertical="center"/>
    </xf>
    <xf numFmtId="0" fontId="310" fillId="14" borderId="4" xfId="0" applyFont="1" applyFill="1" applyBorder="1" applyAlignment="1">
      <alignment horizontal="center" vertical="center"/>
    </xf>
    <xf numFmtId="0" fontId="311" fillId="14" borderId="4" xfId="0" applyFont="1" applyFill="1" applyBorder="1" applyAlignment="1">
      <alignment horizontal="center" vertical="center"/>
    </xf>
    <xf numFmtId="0" fontId="312" fillId="14" borderId="4" xfId="0" applyFont="1" applyFill="1" applyBorder="1" applyAlignment="1">
      <alignment horizontal="center" vertical="center"/>
    </xf>
    <xf numFmtId="0" fontId="313" fillId="14" borderId="4" xfId="0" applyFont="1" applyFill="1" applyBorder="1" applyAlignment="1">
      <alignment horizontal="center" vertical="center"/>
    </xf>
    <xf numFmtId="165" fontId="314" fillId="14" borderId="4" xfId="0" applyNumberFormat="1" applyFont="1" applyFill="1" applyBorder="1" applyAlignment="1">
      <alignment horizontal="center" vertical="center"/>
    </xf>
    <xf numFmtId="165" fontId="315" fillId="14" borderId="4" xfId="0" applyNumberFormat="1" applyFont="1" applyFill="1" applyBorder="1" applyAlignment="1">
      <alignment horizontal="center" vertical="center"/>
    </xf>
    <xf numFmtId="165" fontId="316" fillId="14" borderId="4" xfId="0" applyNumberFormat="1" applyFont="1" applyFill="1" applyBorder="1" applyAlignment="1">
      <alignment horizontal="center" vertical="center"/>
    </xf>
    <xf numFmtId="165" fontId="317" fillId="14" borderId="4" xfId="0" applyNumberFormat="1" applyFont="1" applyFill="1" applyBorder="1" applyAlignment="1">
      <alignment horizontal="center" vertical="center"/>
    </xf>
    <xf numFmtId="165" fontId="318" fillId="14" borderId="4" xfId="0" applyNumberFormat="1" applyFont="1" applyFill="1" applyBorder="1" applyAlignment="1">
      <alignment horizontal="center" vertical="center"/>
    </xf>
    <xf numFmtId="165" fontId="319" fillId="14" borderId="4" xfId="0" applyNumberFormat="1" applyFont="1" applyFill="1" applyBorder="1" applyAlignment="1">
      <alignment horizontal="center" vertical="center"/>
    </xf>
    <xf numFmtId="165" fontId="320" fillId="14" borderId="4" xfId="0" applyNumberFormat="1" applyFont="1" applyFill="1" applyBorder="1" applyAlignment="1">
      <alignment horizontal="center" vertical="center"/>
    </xf>
    <xf numFmtId="165" fontId="321" fillId="14" borderId="4" xfId="0" applyNumberFormat="1" applyFont="1" applyFill="1" applyBorder="1" applyAlignment="1">
      <alignment horizontal="center" vertical="center"/>
    </xf>
    <xf numFmtId="165" fontId="322" fillId="14" borderId="4" xfId="0" applyNumberFormat="1" applyFont="1" applyFill="1" applyBorder="1" applyAlignment="1">
      <alignment horizontal="center" vertical="center"/>
    </xf>
    <xf numFmtId="165" fontId="323" fillId="14" borderId="4" xfId="0" applyNumberFormat="1" applyFont="1" applyFill="1" applyBorder="1" applyAlignment="1">
      <alignment horizontal="center" vertical="center"/>
    </xf>
    <xf numFmtId="165" fontId="324" fillId="14" borderId="4" xfId="0" applyNumberFormat="1" applyFont="1" applyFill="1" applyBorder="1" applyAlignment="1">
      <alignment horizontal="center" vertical="center"/>
    </xf>
    <xf numFmtId="165" fontId="325" fillId="14" borderId="4" xfId="0" applyNumberFormat="1" applyFont="1" applyFill="1" applyBorder="1" applyAlignment="1">
      <alignment horizontal="center" vertical="center"/>
    </xf>
    <xf numFmtId="165" fontId="326" fillId="14" borderId="4" xfId="0" applyNumberFormat="1" applyFont="1" applyFill="1" applyBorder="1" applyAlignment="1">
      <alignment horizontal="center" vertical="center"/>
    </xf>
    <xf numFmtId="165" fontId="327" fillId="14" borderId="4" xfId="0" applyNumberFormat="1" applyFont="1" applyFill="1" applyBorder="1" applyAlignment="1">
      <alignment horizontal="center" vertical="center"/>
    </xf>
    <xf numFmtId="165" fontId="328" fillId="14" borderId="4" xfId="0" applyNumberFormat="1" applyFont="1" applyFill="1" applyBorder="1" applyAlignment="1">
      <alignment horizontal="center" vertical="center"/>
    </xf>
    <xf numFmtId="0" fontId="329" fillId="14" borderId="4" xfId="0" applyFont="1" applyFill="1" applyBorder="1" applyAlignment="1">
      <alignment horizontal="center" vertical="center"/>
    </xf>
    <xf numFmtId="0" fontId="330" fillId="14" borderId="4" xfId="0" applyFont="1" applyFill="1" applyBorder="1" applyAlignment="1">
      <alignment horizontal="center" vertical="center"/>
    </xf>
    <xf numFmtId="0" fontId="331" fillId="14" borderId="4" xfId="0" applyFont="1" applyFill="1" applyBorder="1" applyAlignment="1">
      <alignment horizontal="center" vertical="center"/>
    </xf>
    <xf numFmtId="0" fontId="332" fillId="14" borderId="4" xfId="0" applyFont="1" applyFill="1" applyBorder="1" applyAlignment="1">
      <alignment horizontal="center" vertical="center"/>
    </xf>
    <xf numFmtId="0" fontId="333" fillId="14" borderId="4" xfId="0" applyFont="1" applyFill="1" applyBorder="1" applyAlignment="1">
      <alignment horizontal="center" vertical="center"/>
    </xf>
    <xf numFmtId="0" fontId="334" fillId="14" borderId="4" xfId="0" applyFont="1" applyFill="1" applyBorder="1" applyAlignment="1">
      <alignment horizontal="center" vertical="center"/>
    </xf>
    <xf numFmtId="0" fontId="335" fillId="14" borderId="4" xfId="0" applyFont="1" applyFill="1" applyBorder="1" applyAlignment="1">
      <alignment horizontal="center" vertical="center"/>
    </xf>
    <xf numFmtId="0" fontId="336" fillId="14" borderId="4" xfId="0" applyFont="1" applyFill="1" applyBorder="1" applyAlignment="1">
      <alignment horizontal="center" vertical="center"/>
    </xf>
    <xf numFmtId="165" fontId="337" fillId="14" borderId="4" xfId="0" applyNumberFormat="1" applyFont="1" applyFill="1" applyBorder="1" applyAlignment="1">
      <alignment horizontal="center" vertical="center"/>
    </xf>
    <xf numFmtId="165" fontId="338" fillId="14" borderId="4" xfId="0" applyNumberFormat="1" applyFont="1" applyFill="1" applyBorder="1" applyAlignment="1">
      <alignment horizontal="center" vertical="center"/>
    </xf>
    <xf numFmtId="165" fontId="339" fillId="14" borderId="4" xfId="0" applyNumberFormat="1" applyFont="1" applyFill="1" applyBorder="1" applyAlignment="1">
      <alignment horizontal="center" vertical="center"/>
    </xf>
    <xf numFmtId="165" fontId="340" fillId="14" borderId="4" xfId="0" applyNumberFormat="1" applyFont="1" applyFill="1" applyBorder="1" applyAlignment="1">
      <alignment horizontal="center" vertical="center"/>
    </xf>
    <xf numFmtId="165" fontId="341" fillId="14" borderId="4" xfId="0" applyNumberFormat="1" applyFont="1" applyFill="1" applyBorder="1" applyAlignment="1">
      <alignment horizontal="center" vertical="center"/>
    </xf>
    <xf numFmtId="165" fontId="342" fillId="14" borderId="4" xfId="0" applyNumberFormat="1" applyFont="1" applyFill="1" applyBorder="1" applyAlignment="1">
      <alignment horizontal="center" vertical="center"/>
    </xf>
    <xf numFmtId="165" fontId="343" fillId="14" borderId="4" xfId="0" applyNumberFormat="1" applyFont="1" applyFill="1" applyBorder="1" applyAlignment="1">
      <alignment horizontal="center" vertical="center"/>
    </xf>
    <xf numFmtId="165" fontId="344" fillId="14" borderId="4" xfId="0" applyNumberFormat="1" applyFont="1" applyFill="1" applyBorder="1" applyAlignment="1">
      <alignment horizontal="center" vertical="center"/>
    </xf>
    <xf numFmtId="165" fontId="345" fillId="14" borderId="4" xfId="0" applyNumberFormat="1" applyFont="1" applyFill="1" applyBorder="1" applyAlignment="1">
      <alignment horizontal="center" vertical="center"/>
    </xf>
    <xf numFmtId="165" fontId="346" fillId="14" borderId="4" xfId="0" applyNumberFormat="1" applyFont="1" applyFill="1" applyBorder="1" applyAlignment="1">
      <alignment horizontal="center" vertical="center"/>
    </xf>
    <xf numFmtId="165" fontId="347" fillId="14" borderId="4" xfId="0" applyNumberFormat="1" applyFont="1" applyFill="1" applyBorder="1" applyAlignment="1">
      <alignment horizontal="center" vertical="center"/>
    </xf>
    <xf numFmtId="165" fontId="348" fillId="14" borderId="4" xfId="0" applyNumberFormat="1" applyFont="1" applyFill="1" applyBorder="1" applyAlignment="1">
      <alignment horizontal="center" vertical="center"/>
    </xf>
    <xf numFmtId="165" fontId="349" fillId="14" borderId="4" xfId="0" applyNumberFormat="1" applyFont="1" applyFill="1" applyBorder="1" applyAlignment="1">
      <alignment horizontal="center" vertical="center"/>
    </xf>
    <xf numFmtId="165" fontId="350" fillId="14" borderId="4" xfId="0" applyNumberFormat="1" applyFont="1" applyFill="1" applyBorder="1" applyAlignment="1">
      <alignment horizontal="center" vertical="center"/>
    </xf>
    <xf numFmtId="165" fontId="351" fillId="14" borderId="4" xfId="0" applyNumberFormat="1" applyFont="1" applyFill="1" applyBorder="1" applyAlignment="1">
      <alignment horizontal="center" vertical="center"/>
    </xf>
    <xf numFmtId="0" fontId="352" fillId="14" borderId="4" xfId="0" applyFont="1" applyFill="1" applyBorder="1" applyAlignment="1">
      <alignment horizontal="center" vertical="center"/>
    </xf>
    <xf numFmtId="0" fontId="353" fillId="14" borderId="4" xfId="0" applyFont="1" applyFill="1" applyBorder="1" applyAlignment="1">
      <alignment horizontal="center" vertical="center"/>
    </xf>
    <xf numFmtId="0" fontId="354" fillId="14" borderId="4" xfId="0" applyFont="1" applyFill="1" applyBorder="1" applyAlignment="1">
      <alignment horizontal="center" vertical="center"/>
    </xf>
    <xf numFmtId="0" fontId="355" fillId="14" borderId="4" xfId="0" applyFont="1" applyFill="1" applyBorder="1" applyAlignment="1">
      <alignment horizontal="center" vertical="center"/>
    </xf>
    <xf numFmtId="0" fontId="356" fillId="14" borderId="4" xfId="0" applyFont="1" applyFill="1" applyBorder="1" applyAlignment="1">
      <alignment horizontal="center" vertical="center"/>
    </xf>
    <xf numFmtId="0" fontId="357" fillId="14" borderId="4" xfId="0" applyFont="1" applyFill="1" applyBorder="1" applyAlignment="1">
      <alignment horizontal="center" vertical="center"/>
    </xf>
    <xf numFmtId="0" fontId="358" fillId="14" borderId="4" xfId="0" applyFont="1" applyFill="1" applyBorder="1" applyAlignment="1">
      <alignment horizontal="center" vertical="center"/>
    </xf>
    <xf numFmtId="0" fontId="359" fillId="14" borderId="4" xfId="0" applyFont="1" applyFill="1" applyBorder="1" applyAlignment="1">
      <alignment horizontal="center" vertical="center"/>
    </xf>
    <xf numFmtId="165" fontId="360" fillId="14" borderId="4" xfId="0" applyNumberFormat="1" applyFont="1" applyFill="1" applyBorder="1" applyAlignment="1">
      <alignment horizontal="center" vertical="center"/>
    </xf>
    <xf numFmtId="165" fontId="361" fillId="14" borderId="4" xfId="0" applyNumberFormat="1" applyFont="1" applyFill="1" applyBorder="1" applyAlignment="1">
      <alignment horizontal="center" vertical="center"/>
    </xf>
    <xf numFmtId="165" fontId="362" fillId="14" borderId="4" xfId="0" applyNumberFormat="1" applyFont="1" applyFill="1" applyBorder="1" applyAlignment="1">
      <alignment horizontal="center" vertical="center"/>
    </xf>
    <xf numFmtId="165" fontId="363" fillId="14" borderId="4" xfId="0" applyNumberFormat="1" applyFont="1" applyFill="1" applyBorder="1" applyAlignment="1">
      <alignment horizontal="center" vertical="center"/>
    </xf>
    <xf numFmtId="165" fontId="364" fillId="14" borderId="4" xfId="0" applyNumberFormat="1" applyFont="1" applyFill="1" applyBorder="1" applyAlignment="1">
      <alignment horizontal="center" vertical="center"/>
    </xf>
    <xf numFmtId="165" fontId="365" fillId="14" borderId="4" xfId="0" applyNumberFormat="1" applyFont="1" applyFill="1" applyBorder="1" applyAlignment="1">
      <alignment horizontal="center" vertical="center"/>
    </xf>
    <xf numFmtId="165" fontId="366" fillId="14" borderId="4" xfId="0" applyNumberFormat="1" applyFont="1" applyFill="1" applyBorder="1" applyAlignment="1">
      <alignment horizontal="center" vertical="center"/>
    </xf>
    <xf numFmtId="165" fontId="367" fillId="14" borderId="4" xfId="0" applyNumberFormat="1" applyFont="1" applyFill="1" applyBorder="1" applyAlignment="1">
      <alignment horizontal="center" vertical="center"/>
    </xf>
    <xf numFmtId="165" fontId="368" fillId="14" borderId="4" xfId="0" applyNumberFormat="1" applyFont="1" applyFill="1" applyBorder="1" applyAlignment="1">
      <alignment horizontal="center" vertical="center"/>
    </xf>
    <xf numFmtId="165" fontId="369" fillId="14" borderId="4" xfId="0" applyNumberFormat="1" applyFont="1" applyFill="1" applyBorder="1" applyAlignment="1">
      <alignment horizontal="center" vertical="center"/>
    </xf>
    <xf numFmtId="165" fontId="370" fillId="14" borderId="4" xfId="0" applyNumberFormat="1" applyFont="1" applyFill="1" applyBorder="1" applyAlignment="1">
      <alignment horizontal="center" vertical="center"/>
    </xf>
    <xf numFmtId="165" fontId="371" fillId="14" borderId="4" xfId="0" applyNumberFormat="1" applyFont="1" applyFill="1" applyBorder="1" applyAlignment="1">
      <alignment horizontal="center" vertical="center"/>
    </xf>
    <xf numFmtId="165" fontId="372" fillId="14" borderId="4" xfId="0" applyNumberFormat="1" applyFont="1" applyFill="1" applyBorder="1" applyAlignment="1">
      <alignment horizontal="center" vertical="center"/>
    </xf>
    <xf numFmtId="165" fontId="373" fillId="14" borderId="4" xfId="0" applyNumberFormat="1" applyFont="1" applyFill="1" applyBorder="1" applyAlignment="1">
      <alignment horizontal="center" vertical="center"/>
    </xf>
    <xf numFmtId="165" fontId="374" fillId="14" borderId="4" xfId="0" applyNumberFormat="1" applyFont="1" applyFill="1" applyBorder="1" applyAlignment="1">
      <alignment horizontal="center" vertical="center"/>
    </xf>
    <xf numFmtId="0" fontId="375" fillId="14" borderId="4" xfId="0" applyFont="1" applyFill="1" applyBorder="1" applyAlignment="1">
      <alignment horizontal="center" vertical="center"/>
    </xf>
    <xf numFmtId="0" fontId="376" fillId="14" borderId="4" xfId="0" applyFont="1" applyFill="1" applyBorder="1" applyAlignment="1">
      <alignment horizontal="center" vertical="center"/>
    </xf>
    <xf numFmtId="0" fontId="377" fillId="14" borderId="4" xfId="0" applyFont="1" applyFill="1" applyBorder="1" applyAlignment="1">
      <alignment horizontal="center" vertical="center"/>
    </xf>
    <xf numFmtId="0" fontId="378" fillId="14" borderId="4" xfId="0" applyFont="1" applyFill="1" applyBorder="1" applyAlignment="1">
      <alignment horizontal="center" vertical="center"/>
    </xf>
    <xf numFmtId="0" fontId="379" fillId="14" borderId="4" xfId="0" applyFont="1" applyFill="1" applyBorder="1" applyAlignment="1">
      <alignment horizontal="center" vertical="center"/>
    </xf>
    <xf numFmtId="0" fontId="380" fillId="14" borderId="4" xfId="0" applyFont="1" applyFill="1" applyBorder="1" applyAlignment="1">
      <alignment horizontal="center" vertical="center"/>
    </xf>
    <xf numFmtId="0" fontId="381" fillId="14" borderId="4" xfId="0" applyFont="1" applyFill="1" applyBorder="1" applyAlignment="1">
      <alignment horizontal="center" vertical="center"/>
    </xf>
    <xf numFmtId="0" fontId="382" fillId="14" borderId="4" xfId="0" applyFont="1" applyFill="1" applyBorder="1" applyAlignment="1">
      <alignment horizontal="center" vertical="center"/>
    </xf>
    <xf numFmtId="165" fontId="383" fillId="14" borderId="4" xfId="0" applyNumberFormat="1" applyFont="1" applyFill="1" applyBorder="1" applyAlignment="1">
      <alignment horizontal="center" vertical="center"/>
    </xf>
    <xf numFmtId="165" fontId="384" fillId="14" borderId="4" xfId="0" applyNumberFormat="1" applyFont="1" applyFill="1" applyBorder="1" applyAlignment="1">
      <alignment horizontal="center" vertical="center"/>
    </xf>
    <xf numFmtId="165" fontId="385" fillId="14" borderId="4" xfId="0" applyNumberFormat="1" applyFont="1" applyFill="1" applyBorder="1" applyAlignment="1">
      <alignment horizontal="center" vertical="center"/>
    </xf>
    <xf numFmtId="165" fontId="386" fillId="14" borderId="4" xfId="0" applyNumberFormat="1" applyFont="1" applyFill="1" applyBorder="1" applyAlignment="1">
      <alignment horizontal="center" vertical="center"/>
    </xf>
    <xf numFmtId="165" fontId="387" fillId="14" borderId="4" xfId="0" applyNumberFormat="1" applyFont="1" applyFill="1" applyBorder="1" applyAlignment="1">
      <alignment horizontal="center" vertical="center"/>
    </xf>
    <xf numFmtId="165" fontId="388" fillId="14" borderId="4" xfId="0" applyNumberFormat="1" applyFont="1" applyFill="1" applyBorder="1" applyAlignment="1">
      <alignment horizontal="center" vertical="center"/>
    </xf>
    <xf numFmtId="165" fontId="389" fillId="14" borderId="4" xfId="0" applyNumberFormat="1" applyFont="1" applyFill="1" applyBorder="1" applyAlignment="1">
      <alignment horizontal="center" vertical="center"/>
    </xf>
    <xf numFmtId="165" fontId="390" fillId="14" borderId="4" xfId="0" applyNumberFormat="1" applyFont="1" applyFill="1" applyBorder="1" applyAlignment="1">
      <alignment horizontal="center" vertical="center"/>
    </xf>
    <xf numFmtId="165" fontId="391" fillId="14" borderId="4" xfId="0" applyNumberFormat="1" applyFont="1" applyFill="1" applyBorder="1" applyAlignment="1">
      <alignment horizontal="center" vertical="center"/>
    </xf>
    <xf numFmtId="165" fontId="392" fillId="14" borderId="4" xfId="0" applyNumberFormat="1" applyFont="1" applyFill="1" applyBorder="1" applyAlignment="1">
      <alignment horizontal="center" vertical="center"/>
    </xf>
    <xf numFmtId="165" fontId="393" fillId="14" borderId="4" xfId="0" applyNumberFormat="1" applyFont="1" applyFill="1" applyBorder="1" applyAlignment="1">
      <alignment horizontal="center" vertical="center"/>
    </xf>
    <xf numFmtId="165" fontId="394" fillId="14" borderId="4" xfId="0" applyNumberFormat="1" applyFont="1" applyFill="1" applyBorder="1" applyAlignment="1">
      <alignment horizontal="center" vertical="center"/>
    </xf>
    <xf numFmtId="165" fontId="395" fillId="14" borderId="4" xfId="0" applyNumberFormat="1" applyFont="1" applyFill="1" applyBorder="1" applyAlignment="1">
      <alignment horizontal="center" vertical="center"/>
    </xf>
    <xf numFmtId="165" fontId="396" fillId="14" borderId="4" xfId="0" applyNumberFormat="1" applyFont="1" applyFill="1" applyBorder="1" applyAlignment="1">
      <alignment horizontal="center" vertical="center"/>
    </xf>
    <xf numFmtId="165" fontId="397" fillId="14" borderId="4" xfId="0" applyNumberFormat="1" applyFont="1" applyFill="1" applyBorder="1" applyAlignment="1">
      <alignment horizontal="center" vertical="center"/>
    </xf>
    <xf numFmtId="0" fontId="398" fillId="14" borderId="4" xfId="0" applyFont="1" applyFill="1" applyBorder="1" applyAlignment="1">
      <alignment horizontal="center" vertical="center"/>
    </xf>
    <xf numFmtId="0" fontId="399" fillId="14" borderId="4" xfId="0" applyFont="1" applyFill="1" applyBorder="1" applyAlignment="1">
      <alignment horizontal="center" vertical="center"/>
    </xf>
    <xf numFmtId="0" fontId="400" fillId="14" borderId="4" xfId="0" applyFont="1" applyFill="1" applyBorder="1" applyAlignment="1">
      <alignment horizontal="center" vertical="center"/>
    </xf>
    <xf numFmtId="0" fontId="401" fillId="14" borderId="4" xfId="0" applyFont="1" applyFill="1" applyBorder="1" applyAlignment="1">
      <alignment horizontal="center" vertical="center"/>
    </xf>
    <xf numFmtId="0" fontId="402" fillId="14" borderId="4" xfId="0" applyFont="1" applyFill="1" applyBorder="1" applyAlignment="1">
      <alignment horizontal="center" vertical="center"/>
    </xf>
    <xf numFmtId="0" fontId="403" fillId="14" borderId="4" xfId="0" applyFont="1" applyFill="1" applyBorder="1" applyAlignment="1">
      <alignment horizontal="center" vertical="center"/>
    </xf>
    <xf numFmtId="0" fontId="404" fillId="14" borderId="4" xfId="0" applyFont="1" applyFill="1" applyBorder="1" applyAlignment="1">
      <alignment horizontal="center" vertical="center"/>
    </xf>
    <xf numFmtId="0" fontId="405" fillId="14" borderId="4" xfId="0" applyFont="1" applyFill="1" applyBorder="1" applyAlignment="1">
      <alignment horizontal="center" vertical="center"/>
    </xf>
    <xf numFmtId="165" fontId="406" fillId="14" borderId="4" xfId="0" applyNumberFormat="1" applyFont="1" applyFill="1" applyBorder="1" applyAlignment="1">
      <alignment horizontal="center" vertical="center"/>
    </xf>
    <xf numFmtId="165" fontId="407" fillId="14" borderId="4" xfId="0" applyNumberFormat="1" applyFont="1" applyFill="1" applyBorder="1" applyAlignment="1">
      <alignment horizontal="center" vertical="center"/>
    </xf>
    <xf numFmtId="165" fontId="408" fillId="14" borderId="4" xfId="0" applyNumberFormat="1" applyFont="1" applyFill="1" applyBorder="1" applyAlignment="1">
      <alignment horizontal="center" vertical="center"/>
    </xf>
    <xf numFmtId="165" fontId="409" fillId="14" borderId="4" xfId="0" applyNumberFormat="1" applyFont="1" applyFill="1" applyBorder="1" applyAlignment="1">
      <alignment horizontal="center" vertical="center"/>
    </xf>
    <xf numFmtId="165" fontId="410" fillId="14" borderId="4" xfId="0" applyNumberFormat="1" applyFont="1" applyFill="1" applyBorder="1" applyAlignment="1">
      <alignment horizontal="center" vertical="center"/>
    </xf>
    <xf numFmtId="165" fontId="411" fillId="14" borderId="4" xfId="0" applyNumberFormat="1" applyFont="1" applyFill="1" applyBorder="1" applyAlignment="1">
      <alignment horizontal="center" vertical="center"/>
    </xf>
    <xf numFmtId="165" fontId="412" fillId="14" borderId="4" xfId="0" applyNumberFormat="1" applyFont="1" applyFill="1" applyBorder="1" applyAlignment="1">
      <alignment horizontal="center" vertical="center"/>
    </xf>
    <xf numFmtId="165" fontId="413" fillId="14" borderId="4" xfId="0" applyNumberFormat="1" applyFont="1" applyFill="1" applyBorder="1" applyAlignment="1">
      <alignment horizontal="center" vertical="center"/>
    </xf>
    <xf numFmtId="165" fontId="414" fillId="14" borderId="4" xfId="0" applyNumberFormat="1" applyFont="1" applyFill="1" applyBorder="1" applyAlignment="1">
      <alignment horizontal="center" vertical="center"/>
    </xf>
    <xf numFmtId="165" fontId="415" fillId="14" borderId="4" xfId="0" applyNumberFormat="1" applyFont="1" applyFill="1" applyBorder="1" applyAlignment="1">
      <alignment horizontal="center" vertical="center"/>
    </xf>
    <xf numFmtId="165" fontId="416" fillId="14" borderId="4" xfId="0" applyNumberFormat="1" applyFont="1" applyFill="1" applyBorder="1" applyAlignment="1">
      <alignment horizontal="center" vertical="center"/>
    </xf>
    <xf numFmtId="165" fontId="417" fillId="14" borderId="4" xfId="0" applyNumberFormat="1" applyFont="1" applyFill="1" applyBorder="1" applyAlignment="1">
      <alignment horizontal="center" vertical="center"/>
    </xf>
    <xf numFmtId="165" fontId="418" fillId="14" borderId="4" xfId="0" applyNumberFormat="1" applyFont="1" applyFill="1" applyBorder="1" applyAlignment="1">
      <alignment horizontal="center" vertical="center"/>
    </xf>
    <xf numFmtId="165" fontId="419" fillId="14" borderId="4" xfId="0" applyNumberFormat="1" applyFont="1" applyFill="1" applyBorder="1" applyAlignment="1">
      <alignment horizontal="center" vertical="center"/>
    </xf>
    <xf numFmtId="165" fontId="420" fillId="14" borderId="4" xfId="0" applyNumberFormat="1" applyFont="1" applyFill="1" applyBorder="1" applyAlignment="1">
      <alignment horizontal="center" vertical="center"/>
    </xf>
    <xf numFmtId="0" fontId="421" fillId="14" borderId="4" xfId="0" applyFont="1" applyFill="1" applyBorder="1" applyAlignment="1">
      <alignment horizontal="center" vertical="center"/>
    </xf>
    <xf numFmtId="0" fontId="422" fillId="14" borderId="4" xfId="0" applyFont="1" applyFill="1" applyBorder="1" applyAlignment="1">
      <alignment horizontal="center" vertical="center"/>
    </xf>
    <xf numFmtId="0" fontId="423" fillId="14" borderId="4" xfId="0" applyFont="1" applyFill="1" applyBorder="1" applyAlignment="1">
      <alignment horizontal="center" vertical="center"/>
    </xf>
    <xf numFmtId="0" fontId="424" fillId="14" borderId="4" xfId="0" applyFont="1" applyFill="1" applyBorder="1" applyAlignment="1">
      <alignment horizontal="center" vertical="center"/>
    </xf>
    <xf numFmtId="0" fontId="425" fillId="14" borderId="4" xfId="0" applyFont="1" applyFill="1" applyBorder="1" applyAlignment="1">
      <alignment horizontal="center" vertical="center"/>
    </xf>
    <xf numFmtId="0" fontId="426" fillId="14" borderId="4" xfId="0" applyFont="1" applyFill="1" applyBorder="1" applyAlignment="1">
      <alignment horizontal="center" vertical="center"/>
    </xf>
    <xf numFmtId="0" fontId="427" fillId="14" borderId="4" xfId="0" applyFont="1" applyFill="1" applyBorder="1" applyAlignment="1">
      <alignment horizontal="center" vertical="center"/>
    </xf>
    <xf numFmtId="0" fontId="428" fillId="14" borderId="4" xfId="0" applyFont="1" applyFill="1" applyBorder="1" applyAlignment="1">
      <alignment horizontal="center" vertical="center"/>
    </xf>
    <xf numFmtId="165" fontId="429" fillId="14" borderId="4" xfId="0" applyNumberFormat="1" applyFont="1" applyFill="1" applyBorder="1" applyAlignment="1">
      <alignment horizontal="center" vertical="center"/>
    </xf>
    <xf numFmtId="165" fontId="430" fillId="14" borderId="4" xfId="0" applyNumberFormat="1" applyFont="1" applyFill="1" applyBorder="1" applyAlignment="1">
      <alignment horizontal="center" vertical="center"/>
    </xf>
    <xf numFmtId="165" fontId="431" fillId="14" borderId="4" xfId="0" applyNumberFormat="1" applyFont="1" applyFill="1" applyBorder="1" applyAlignment="1">
      <alignment horizontal="center" vertical="center"/>
    </xf>
    <xf numFmtId="165" fontId="432" fillId="14" borderId="4" xfId="0" applyNumberFormat="1" applyFont="1" applyFill="1" applyBorder="1" applyAlignment="1">
      <alignment horizontal="center" vertical="center"/>
    </xf>
    <xf numFmtId="165" fontId="433" fillId="14" borderId="4" xfId="0" applyNumberFormat="1" applyFont="1" applyFill="1" applyBorder="1" applyAlignment="1">
      <alignment horizontal="center" vertical="center"/>
    </xf>
    <xf numFmtId="165" fontId="434" fillId="14" borderId="4" xfId="0" applyNumberFormat="1" applyFont="1" applyFill="1" applyBorder="1" applyAlignment="1">
      <alignment horizontal="center" vertical="center"/>
    </xf>
    <xf numFmtId="165" fontId="435" fillId="14" borderId="4" xfId="0" applyNumberFormat="1" applyFont="1" applyFill="1" applyBorder="1" applyAlignment="1">
      <alignment horizontal="center" vertical="center"/>
    </xf>
    <xf numFmtId="165" fontId="436" fillId="14" borderId="4" xfId="0" applyNumberFormat="1" applyFont="1" applyFill="1" applyBorder="1" applyAlignment="1">
      <alignment horizontal="center" vertical="center"/>
    </xf>
    <xf numFmtId="165" fontId="437" fillId="14" borderId="4" xfId="0" applyNumberFormat="1" applyFont="1" applyFill="1" applyBorder="1" applyAlignment="1">
      <alignment horizontal="center" vertical="center"/>
    </xf>
    <xf numFmtId="165" fontId="438" fillId="14" borderId="4" xfId="0" applyNumberFormat="1" applyFont="1" applyFill="1" applyBorder="1" applyAlignment="1">
      <alignment horizontal="center" vertical="center"/>
    </xf>
    <xf numFmtId="165" fontId="439" fillId="14" borderId="4" xfId="0" applyNumberFormat="1" applyFont="1" applyFill="1" applyBorder="1" applyAlignment="1">
      <alignment horizontal="center" vertical="center"/>
    </xf>
    <xf numFmtId="165" fontId="440" fillId="14" borderId="4" xfId="0" applyNumberFormat="1" applyFont="1" applyFill="1" applyBorder="1" applyAlignment="1">
      <alignment horizontal="center" vertical="center"/>
    </xf>
    <xf numFmtId="165" fontId="441" fillId="14" borderId="4" xfId="0" applyNumberFormat="1" applyFont="1" applyFill="1" applyBorder="1" applyAlignment="1">
      <alignment horizontal="center" vertical="center"/>
    </xf>
    <xf numFmtId="165" fontId="442" fillId="14" borderId="4" xfId="0" applyNumberFormat="1" applyFont="1" applyFill="1" applyBorder="1" applyAlignment="1">
      <alignment horizontal="center" vertical="center"/>
    </xf>
    <xf numFmtId="165" fontId="443" fillId="14" borderId="4" xfId="0" applyNumberFormat="1" applyFont="1" applyFill="1" applyBorder="1" applyAlignment="1">
      <alignment horizontal="center" vertical="center"/>
    </xf>
    <xf numFmtId="0" fontId="444" fillId="14" borderId="4" xfId="0" applyFont="1" applyFill="1" applyBorder="1" applyAlignment="1">
      <alignment horizontal="center" vertical="center"/>
    </xf>
    <xf numFmtId="0" fontId="445" fillId="14" borderId="4" xfId="0" applyFont="1" applyFill="1" applyBorder="1" applyAlignment="1">
      <alignment horizontal="center" vertical="center"/>
    </xf>
    <xf numFmtId="0" fontId="446" fillId="14" borderId="4" xfId="0" applyFont="1" applyFill="1" applyBorder="1" applyAlignment="1">
      <alignment horizontal="center" vertical="center"/>
    </xf>
    <xf numFmtId="0" fontId="447" fillId="14" borderId="4" xfId="0" applyFont="1" applyFill="1" applyBorder="1" applyAlignment="1">
      <alignment horizontal="center" vertical="center"/>
    </xf>
    <xf numFmtId="0" fontId="448" fillId="14" borderId="4" xfId="0" applyFont="1" applyFill="1" applyBorder="1" applyAlignment="1">
      <alignment horizontal="center" vertical="center"/>
    </xf>
    <xf numFmtId="0" fontId="449" fillId="14" borderId="4" xfId="0" applyFont="1" applyFill="1" applyBorder="1" applyAlignment="1">
      <alignment horizontal="center" vertical="center"/>
    </xf>
    <xf numFmtId="0" fontId="450" fillId="14" borderId="4" xfId="0" applyFont="1" applyFill="1" applyBorder="1" applyAlignment="1">
      <alignment horizontal="center" vertical="center"/>
    </xf>
    <xf numFmtId="0" fontId="451" fillId="14" borderId="4" xfId="0" applyFont="1" applyFill="1" applyBorder="1" applyAlignment="1">
      <alignment horizontal="center" vertical="center"/>
    </xf>
    <xf numFmtId="165" fontId="452" fillId="14" borderId="4" xfId="0" applyNumberFormat="1" applyFont="1" applyFill="1" applyBorder="1" applyAlignment="1">
      <alignment horizontal="center" vertical="center"/>
    </xf>
    <xf numFmtId="165" fontId="453" fillId="14" borderId="4" xfId="0" applyNumberFormat="1" applyFont="1" applyFill="1" applyBorder="1" applyAlignment="1">
      <alignment horizontal="center" vertical="center"/>
    </xf>
    <xf numFmtId="165" fontId="454" fillId="14" borderId="4" xfId="0" applyNumberFormat="1" applyFont="1" applyFill="1" applyBorder="1" applyAlignment="1">
      <alignment horizontal="center" vertical="center"/>
    </xf>
    <xf numFmtId="165" fontId="455" fillId="14" borderId="4" xfId="0" applyNumberFormat="1" applyFont="1" applyFill="1" applyBorder="1" applyAlignment="1">
      <alignment horizontal="center" vertical="center"/>
    </xf>
    <xf numFmtId="165" fontId="456" fillId="14" borderId="4" xfId="0" applyNumberFormat="1" applyFont="1" applyFill="1" applyBorder="1" applyAlignment="1">
      <alignment horizontal="center" vertical="center"/>
    </xf>
    <xf numFmtId="165" fontId="457" fillId="14" borderId="4" xfId="0" applyNumberFormat="1" applyFont="1" applyFill="1" applyBorder="1" applyAlignment="1">
      <alignment horizontal="center" vertical="center"/>
    </xf>
    <xf numFmtId="165" fontId="458" fillId="14" borderId="4" xfId="0" applyNumberFormat="1" applyFont="1" applyFill="1" applyBorder="1" applyAlignment="1">
      <alignment horizontal="center" vertical="center"/>
    </xf>
    <xf numFmtId="165" fontId="459" fillId="14" borderId="4" xfId="0" applyNumberFormat="1" applyFont="1" applyFill="1" applyBorder="1" applyAlignment="1">
      <alignment horizontal="center" vertical="center"/>
    </xf>
    <xf numFmtId="165" fontId="460" fillId="14" borderId="4" xfId="0" applyNumberFormat="1" applyFont="1" applyFill="1" applyBorder="1" applyAlignment="1">
      <alignment horizontal="center" vertical="center"/>
    </xf>
    <xf numFmtId="165" fontId="461" fillId="14" borderId="4" xfId="0" applyNumberFormat="1" applyFont="1" applyFill="1" applyBorder="1" applyAlignment="1">
      <alignment horizontal="center" vertical="center"/>
    </xf>
    <xf numFmtId="165" fontId="462" fillId="14" borderId="4" xfId="0" applyNumberFormat="1" applyFont="1" applyFill="1" applyBorder="1" applyAlignment="1">
      <alignment horizontal="center" vertical="center"/>
    </xf>
    <xf numFmtId="165" fontId="463" fillId="14" borderId="4" xfId="0" applyNumberFormat="1" applyFont="1" applyFill="1" applyBorder="1" applyAlignment="1">
      <alignment horizontal="center" vertical="center"/>
    </xf>
    <xf numFmtId="165" fontId="464" fillId="14" borderId="4" xfId="0" applyNumberFormat="1" applyFont="1" applyFill="1" applyBorder="1" applyAlignment="1">
      <alignment horizontal="center" vertical="center"/>
    </xf>
    <xf numFmtId="165" fontId="465" fillId="14" borderId="4" xfId="0" applyNumberFormat="1" applyFont="1" applyFill="1" applyBorder="1" applyAlignment="1">
      <alignment horizontal="center" vertical="center"/>
    </xf>
    <xf numFmtId="165" fontId="466" fillId="14" borderId="4" xfId="0" applyNumberFormat="1" applyFont="1" applyFill="1" applyBorder="1" applyAlignment="1">
      <alignment horizontal="center" vertical="center"/>
    </xf>
    <xf numFmtId="0" fontId="467" fillId="14" borderId="4" xfId="0" applyFont="1" applyFill="1" applyBorder="1" applyAlignment="1">
      <alignment horizontal="center" vertical="center"/>
    </xf>
    <xf numFmtId="0" fontId="468" fillId="14" borderId="4" xfId="0" applyFont="1" applyFill="1" applyBorder="1" applyAlignment="1">
      <alignment horizontal="center" vertical="center"/>
    </xf>
    <xf numFmtId="0" fontId="469" fillId="14" borderId="4" xfId="0" applyFont="1" applyFill="1" applyBorder="1" applyAlignment="1">
      <alignment horizontal="center" vertical="center"/>
    </xf>
    <xf numFmtId="0" fontId="470" fillId="14" borderId="4" xfId="0" applyFont="1" applyFill="1" applyBorder="1" applyAlignment="1">
      <alignment horizontal="center" vertical="center"/>
    </xf>
    <xf numFmtId="0" fontId="471" fillId="14" borderId="4" xfId="0" applyFont="1" applyFill="1" applyBorder="1" applyAlignment="1">
      <alignment horizontal="center" vertical="center"/>
    </xf>
    <xf numFmtId="0" fontId="472" fillId="14" borderId="4" xfId="0" applyFont="1" applyFill="1" applyBorder="1" applyAlignment="1">
      <alignment horizontal="center" vertical="center"/>
    </xf>
    <xf numFmtId="0" fontId="473" fillId="14" borderId="4" xfId="0" applyFont="1" applyFill="1" applyBorder="1" applyAlignment="1">
      <alignment horizontal="center" vertical="center"/>
    </xf>
    <xf numFmtId="0" fontId="474" fillId="14" borderId="4" xfId="0" applyFont="1" applyFill="1" applyBorder="1" applyAlignment="1">
      <alignment horizontal="center" vertical="center"/>
    </xf>
    <xf numFmtId="165" fontId="475" fillId="14" borderId="4" xfId="0" applyNumberFormat="1" applyFont="1" applyFill="1" applyBorder="1" applyAlignment="1">
      <alignment horizontal="center" vertical="center"/>
    </xf>
    <xf numFmtId="165" fontId="476" fillId="14" borderId="4" xfId="0" applyNumberFormat="1" applyFont="1" applyFill="1" applyBorder="1" applyAlignment="1">
      <alignment horizontal="center" vertical="center"/>
    </xf>
    <xf numFmtId="165" fontId="477" fillId="14" borderId="4" xfId="0" applyNumberFormat="1" applyFont="1" applyFill="1" applyBorder="1" applyAlignment="1">
      <alignment horizontal="center" vertical="center"/>
    </xf>
    <xf numFmtId="165" fontId="478" fillId="14" borderId="4" xfId="0" applyNumberFormat="1" applyFont="1" applyFill="1" applyBorder="1" applyAlignment="1">
      <alignment horizontal="center" vertical="center"/>
    </xf>
    <xf numFmtId="165" fontId="479" fillId="14" borderId="4" xfId="0" applyNumberFormat="1" applyFont="1" applyFill="1" applyBorder="1" applyAlignment="1">
      <alignment horizontal="center" vertical="center"/>
    </xf>
    <xf numFmtId="165" fontId="480" fillId="14" borderId="4" xfId="0" applyNumberFormat="1" applyFont="1" applyFill="1" applyBorder="1" applyAlignment="1">
      <alignment horizontal="center" vertical="center"/>
    </xf>
    <xf numFmtId="165" fontId="481" fillId="14" borderId="4" xfId="0" applyNumberFormat="1" applyFont="1" applyFill="1" applyBorder="1" applyAlignment="1">
      <alignment horizontal="center" vertical="center"/>
    </xf>
    <xf numFmtId="165" fontId="482" fillId="14" borderId="4" xfId="0" applyNumberFormat="1" applyFont="1" applyFill="1" applyBorder="1" applyAlignment="1">
      <alignment horizontal="center" vertical="center"/>
    </xf>
    <xf numFmtId="165" fontId="483" fillId="14" borderId="4" xfId="0" applyNumberFormat="1" applyFont="1" applyFill="1" applyBorder="1" applyAlignment="1">
      <alignment horizontal="center" vertical="center"/>
    </xf>
    <xf numFmtId="165" fontId="484" fillId="14" borderId="4" xfId="0" applyNumberFormat="1" applyFont="1" applyFill="1" applyBorder="1" applyAlignment="1">
      <alignment horizontal="center" vertical="center"/>
    </xf>
    <xf numFmtId="165" fontId="485" fillId="14" borderId="4" xfId="0" applyNumberFormat="1" applyFont="1" applyFill="1" applyBorder="1" applyAlignment="1">
      <alignment horizontal="center" vertical="center"/>
    </xf>
    <xf numFmtId="165" fontId="486" fillId="14" borderId="4" xfId="0" applyNumberFormat="1" applyFont="1" applyFill="1" applyBorder="1" applyAlignment="1">
      <alignment horizontal="center" vertical="center"/>
    </xf>
    <xf numFmtId="165" fontId="487" fillId="14" borderId="4" xfId="0" applyNumberFormat="1" applyFont="1" applyFill="1" applyBorder="1" applyAlignment="1">
      <alignment horizontal="center" vertical="center"/>
    </xf>
    <xf numFmtId="165" fontId="488" fillId="14" borderId="4" xfId="0" applyNumberFormat="1" applyFont="1" applyFill="1" applyBorder="1" applyAlignment="1">
      <alignment horizontal="center" vertical="center"/>
    </xf>
    <xf numFmtId="165" fontId="489" fillId="14" borderId="4" xfId="0" applyNumberFormat="1" applyFont="1" applyFill="1" applyBorder="1" applyAlignment="1">
      <alignment horizontal="center" vertical="center"/>
    </xf>
    <xf numFmtId="0" fontId="490" fillId="14" borderId="4" xfId="0" applyFont="1" applyFill="1" applyBorder="1" applyAlignment="1">
      <alignment horizontal="center" vertical="center"/>
    </xf>
    <xf numFmtId="0" fontId="491" fillId="14" borderId="4" xfId="0" applyFont="1" applyFill="1" applyBorder="1" applyAlignment="1">
      <alignment horizontal="center" vertical="center"/>
    </xf>
    <xf numFmtId="0" fontId="492" fillId="14" borderId="4" xfId="0" applyFont="1" applyFill="1" applyBorder="1" applyAlignment="1">
      <alignment horizontal="center" vertical="center"/>
    </xf>
    <xf numFmtId="0" fontId="493" fillId="14" borderId="4" xfId="0" applyFont="1" applyFill="1" applyBorder="1" applyAlignment="1">
      <alignment horizontal="center" vertical="center"/>
    </xf>
    <xf numFmtId="0" fontId="494" fillId="14" borderId="4" xfId="0" applyFont="1" applyFill="1" applyBorder="1" applyAlignment="1">
      <alignment horizontal="center" vertical="center"/>
    </xf>
    <xf numFmtId="0" fontId="495" fillId="14" borderId="4" xfId="0" applyFont="1" applyFill="1" applyBorder="1" applyAlignment="1">
      <alignment horizontal="center" vertical="center"/>
    </xf>
    <xf numFmtId="0" fontId="496" fillId="14" borderId="4" xfId="0" applyFont="1" applyFill="1" applyBorder="1" applyAlignment="1">
      <alignment horizontal="center" vertical="center"/>
    </xf>
    <xf numFmtId="0" fontId="497" fillId="14" borderId="4" xfId="0" applyFont="1" applyFill="1" applyBorder="1" applyAlignment="1">
      <alignment horizontal="center" vertical="center"/>
    </xf>
    <xf numFmtId="165" fontId="498" fillId="14" borderId="4" xfId="0" applyNumberFormat="1" applyFont="1" applyFill="1" applyBorder="1" applyAlignment="1">
      <alignment horizontal="center" vertical="center"/>
    </xf>
    <xf numFmtId="165" fontId="499" fillId="14" borderId="4" xfId="0" applyNumberFormat="1" applyFont="1" applyFill="1" applyBorder="1" applyAlignment="1">
      <alignment horizontal="center" vertical="center"/>
    </xf>
    <xf numFmtId="165" fontId="500" fillId="14" borderId="4" xfId="0" applyNumberFormat="1" applyFont="1" applyFill="1" applyBorder="1" applyAlignment="1">
      <alignment horizontal="center" vertical="center"/>
    </xf>
    <xf numFmtId="165" fontId="501" fillId="14" borderId="4" xfId="0" applyNumberFormat="1" applyFont="1" applyFill="1" applyBorder="1" applyAlignment="1">
      <alignment horizontal="center" vertical="center"/>
    </xf>
    <xf numFmtId="165" fontId="502" fillId="14" borderId="4" xfId="0" applyNumberFormat="1" applyFont="1" applyFill="1" applyBorder="1" applyAlignment="1">
      <alignment horizontal="center" vertical="center"/>
    </xf>
    <xf numFmtId="165" fontId="503" fillId="14" borderId="4" xfId="0" applyNumberFormat="1" applyFont="1" applyFill="1" applyBorder="1" applyAlignment="1">
      <alignment horizontal="center" vertical="center"/>
    </xf>
    <xf numFmtId="165" fontId="504" fillId="14" borderId="4" xfId="0" applyNumberFormat="1" applyFont="1" applyFill="1" applyBorder="1" applyAlignment="1">
      <alignment horizontal="center" vertical="center"/>
    </xf>
    <xf numFmtId="165" fontId="505" fillId="14" borderId="4" xfId="0" applyNumberFormat="1" applyFont="1" applyFill="1" applyBorder="1" applyAlignment="1">
      <alignment horizontal="center" vertical="center"/>
    </xf>
    <xf numFmtId="165" fontId="506" fillId="14" borderId="4" xfId="0" applyNumberFormat="1" applyFont="1" applyFill="1" applyBorder="1" applyAlignment="1">
      <alignment horizontal="center" vertical="center"/>
    </xf>
    <xf numFmtId="165" fontId="507" fillId="14" borderId="4" xfId="0" applyNumberFormat="1" applyFont="1" applyFill="1" applyBorder="1" applyAlignment="1">
      <alignment horizontal="center" vertical="center"/>
    </xf>
    <xf numFmtId="165" fontId="508" fillId="14" borderId="4" xfId="0" applyNumberFormat="1" applyFont="1" applyFill="1" applyBorder="1" applyAlignment="1">
      <alignment horizontal="center" vertical="center"/>
    </xf>
    <xf numFmtId="165" fontId="509" fillId="14" borderId="4" xfId="0" applyNumberFormat="1" applyFont="1" applyFill="1" applyBorder="1" applyAlignment="1">
      <alignment horizontal="center" vertical="center"/>
    </xf>
    <xf numFmtId="165" fontId="510" fillId="14" borderId="4" xfId="0" applyNumberFormat="1" applyFont="1" applyFill="1" applyBorder="1" applyAlignment="1">
      <alignment horizontal="center" vertical="center"/>
    </xf>
    <xf numFmtId="165" fontId="511" fillId="14" borderId="4" xfId="0" applyNumberFormat="1" applyFont="1" applyFill="1" applyBorder="1" applyAlignment="1">
      <alignment horizontal="center" vertical="center"/>
    </xf>
    <xf numFmtId="165" fontId="512" fillId="14" borderId="4" xfId="0" applyNumberFormat="1" applyFont="1" applyFill="1" applyBorder="1" applyAlignment="1">
      <alignment horizontal="center" vertical="center"/>
    </xf>
    <xf numFmtId="0" fontId="513" fillId="14" borderId="4" xfId="0" applyFont="1" applyFill="1" applyBorder="1" applyAlignment="1">
      <alignment horizontal="center" vertical="center"/>
    </xf>
    <xf numFmtId="0" fontId="514" fillId="14" borderId="4" xfId="0" applyFont="1" applyFill="1" applyBorder="1" applyAlignment="1">
      <alignment horizontal="center" vertical="center"/>
    </xf>
    <xf numFmtId="0" fontId="515" fillId="14" borderId="5" xfId="0" applyFont="1" applyFill="1" applyBorder="1" applyAlignment="1">
      <alignment horizontal="center" vertical="center"/>
    </xf>
    <xf numFmtId="0" fontId="516" fillId="14" borderId="5" xfId="0" applyFont="1" applyFill="1" applyBorder="1" applyAlignment="1">
      <alignment horizontal="center" vertical="center"/>
    </xf>
    <xf numFmtId="0" fontId="517" fillId="14" borderId="5" xfId="0" applyFont="1" applyFill="1" applyBorder="1" applyAlignment="1">
      <alignment horizontal="center" vertical="center"/>
    </xf>
    <xf numFmtId="0" fontId="518" fillId="14" borderId="5" xfId="0" applyFont="1" applyFill="1" applyBorder="1" applyAlignment="1">
      <alignment horizontal="center" vertical="center"/>
    </xf>
    <xf numFmtId="0" fontId="519" fillId="14" borderId="5" xfId="0" applyFont="1" applyFill="1" applyBorder="1" applyAlignment="1">
      <alignment horizontal="center" vertical="center"/>
    </xf>
    <xf numFmtId="0" fontId="520" fillId="14" borderId="5" xfId="0" applyFont="1" applyFill="1" applyBorder="1" applyAlignment="1">
      <alignment horizontal="center" vertical="center"/>
    </xf>
    <xf numFmtId="0" fontId="521" fillId="14" borderId="5" xfId="0" applyFont="1" applyFill="1" applyBorder="1" applyAlignment="1">
      <alignment horizontal="center" vertical="center"/>
    </xf>
    <xf numFmtId="165" fontId="522" fillId="14" borderId="5" xfId="0" applyNumberFormat="1" applyFont="1" applyFill="1" applyBorder="1" applyAlignment="1">
      <alignment horizontal="center" vertical="center"/>
    </xf>
    <xf numFmtId="165" fontId="523" fillId="14" borderId="5" xfId="0" applyNumberFormat="1" applyFont="1" applyFill="1" applyBorder="1" applyAlignment="1">
      <alignment horizontal="center" vertical="center"/>
    </xf>
    <xf numFmtId="165" fontId="524" fillId="14" borderId="5" xfId="0" applyNumberFormat="1" applyFont="1" applyFill="1" applyBorder="1" applyAlignment="1">
      <alignment horizontal="center" vertical="center"/>
    </xf>
    <xf numFmtId="165" fontId="525" fillId="14" borderId="5" xfId="0" applyNumberFormat="1" applyFont="1" applyFill="1" applyBorder="1" applyAlignment="1">
      <alignment horizontal="center" vertical="center"/>
    </xf>
    <xf numFmtId="165" fontId="526" fillId="14" borderId="5" xfId="0" applyNumberFormat="1" applyFont="1" applyFill="1" applyBorder="1" applyAlignment="1">
      <alignment horizontal="center" vertical="center"/>
    </xf>
    <xf numFmtId="165" fontId="527" fillId="14" borderId="5" xfId="0" applyNumberFormat="1" applyFont="1" applyFill="1" applyBorder="1" applyAlignment="1">
      <alignment horizontal="center" vertical="center"/>
    </xf>
    <xf numFmtId="165" fontId="528" fillId="14" borderId="5" xfId="0" applyNumberFormat="1" applyFont="1" applyFill="1" applyBorder="1" applyAlignment="1">
      <alignment horizontal="center" vertical="center"/>
    </xf>
    <xf numFmtId="165" fontId="529" fillId="14" borderId="5" xfId="0" applyNumberFormat="1" applyFont="1" applyFill="1" applyBorder="1" applyAlignment="1">
      <alignment horizontal="center" vertical="center"/>
    </xf>
    <xf numFmtId="165" fontId="530" fillId="14" borderId="5" xfId="0" applyNumberFormat="1" applyFont="1" applyFill="1" applyBorder="1" applyAlignment="1">
      <alignment horizontal="center" vertical="center"/>
    </xf>
    <xf numFmtId="165" fontId="531" fillId="14" borderId="5" xfId="0" applyNumberFormat="1" applyFont="1" applyFill="1" applyBorder="1" applyAlignment="1">
      <alignment horizontal="center" vertical="center"/>
    </xf>
    <xf numFmtId="165" fontId="532" fillId="14" borderId="5" xfId="0" applyNumberFormat="1" applyFont="1" applyFill="1" applyBorder="1" applyAlignment="1">
      <alignment horizontal="center" vertical="center"/>
    </xf>
    <xf numFmtId="165" fontId="533" fillId="14" borderId="5" xfId="0" applyNumberFormat="1" applyFont="1" applyFill="1" applyBorder="1" applyAlignment="1">
      <alignment horizontal="center" vertical="center"/>
    </xf>
    <xf numFmtId="165" fontId="534" fillId="14" borderId="5" xfId="0" applyNumberFormat="1" applyFont="1" applyFill="1" applyBorder="1" applyAlignment="1">
      <alignment horizontal="center" vertical="center"/>
    </xf>
    <xf numFmtId="165" fontId="535" fillId="14" borderId="5" xfId="0" applyNumberFormat="1" applyFont="1" applyFill="1" applyBorder="1" applyAlignment="1">
      <alignment horizontal="center" vertical="center"/>
    </xf>
    <xf numFmtId="165" fontId="536" fillId="14" borderId="5" xfId="0" applyNumberFormat="1" applyFont="1" applyFill="1" applyBorder="1" applyAlignment="1">
      <alignment horizontal="center" vertical="center"/>
    </xf>
    <xf numFmtId="0" fontId="537" fillId="14" borderId="5" xfId="0" applyFont="1" applyFill="1" applyBorder="1" applyAlignment="1">
      <alignment horizontal="center" vertical="center"/>
    </xf>
    <xf numFmtId="0" fontId="538" fillId="14" borderId="5" xfId="0" applyFont="1" applyFill="1" applyBorder="1" applyAlignment="1">
      <alignment horizontal="center" vertical="center"/>
    </xf>
    <xf numFmtId="165" fontId="539" fillId="15" borderId="5" xfId="0" applyNumberFormat="1" applyFont="1" applyFill="1" applyBorder="1" applyAlignment="1">
      <alignment horizontal="center" vertical="center"/>
    </xf>
    <xf numFmtId="165" fontId="540" fillId="15" borderId="5" xfId="0" applyNumberFormat="1" applyFont="1" applyFill="1" applyBorder="1" applyAlignment="1">
      <alignment horizontal="center" vertical="center"/>
    </xf>
    <xf numFmtId="165" fontId="541" fillId="15" borderId="5" xfId="0" applyNumberFormat="1" applyFont="1" applyFill="1" applyBorder="1" applyAlignment="1">
      <alignment horizontal="center" vertical="center"/>
    </xf>
    <xf numFmtId="165" fontId="542" fillId="15" borderId="5" xfId="0" applyNumberFormat="1" applyFont="1" applyFill="1" applyBorder="1" applyAlignment="1">
      <alignment horizontal="center" vertical="center"/>
    </xf>
    <xf numFmtId="165" fontId="543" fillId="15" borderId="5" xfId="0" applyNumberFormat="1" applyFont="1" applyFill="1" applyBorder="1" applyAlignment="1">
      <alignment horizontal="center" vertical="center"/>
    </xf>
    <xf numFmtId="165" fontId="544" fillId="15" borderId="5" xfId="0" applyNumberFormat="1" applyFont="1" applyFill="1" applyBorder="1" applyAlignment="1">
      <alignment horizontal="center" vertical="center"/>
    </xf>
    <xf numFmtId="165" fontId="545" fillId="15" borderId="5" xfId="0" applyNumberFormat="1" applyFont="1" applyFill="1" applyBorder="1" applyAlignment="1">
      <alignment horizontal="center" vertical="center"/>
    </xf>
    <xf numFmtId="0" fontId="2" fillId="7" borderId="2" xfId="1" applyFont="1" applyFill="1" applyBorder="1" applyAlignment="1">
      <alignment horizontal="center" vertical="center" wrapText="1"/>
    </xf>
    <xf numFmtId="0" fontId="2" fillId="7" borderId="3" xfId="1" applyFont="1" applyFill="1" applyBorder="1" applyAlignment="1">
      <alignment horizontal="center" vertical="center" wrapText="1"/>
    </xf>
    <xf numFmtId="0" fontId="546" fillId="14" borderId="9" xfId="0" applyBorder="true" applyFill="true" applyFont="true">
      <alignment horizontal="center" vertical="center"/>
    </xf>
    <xf numFmtId="0" fontId="547" fillId="14" borderId="9" xfId="0" applyBorder="true" applyFill="true" applyFont="true">
      <alignment horizontal="center" vertical="center"/>
    </xf>
    <xf numFmtId="0" fontId="548" fillId="14" borderId="9" xfId="0" applyBorder="true" applyFill="true" applyFont="true">
      <alignment horizontal="center" vertical="center"/>
    </xf>
    <xf numFmtId="0" fontId="549" fillId="14" borderId="9" xfId="0" applyBorder="true" applyFill="true" applyFont="true">
      <alignment horizontal="center" vertical="center"/>
    </xf>
    <xf numFmtId="0" fontId="550" fillId="14" borderId="9" xfId="0" applyBorder="true" applyFill="true" applyFont="true">
      <alignment horizontal="center" vertical="center"/>
    </xf>
    <xf numFmtId="0" fontId="551" fillId="14" borderId="9" xfId="0" applyBorder="true" applyFill="true" applyFont="true">
      <alignment horizontal="center" vertical="center"/>
    </xf>
    <xf numFmtId="0" fontId="552" fillId="14" borderId="9" xfId="0" applyBorder="true" applyFill="true" applyFont="true">
      <alignment horizontal="center" vertical="center"/>
    </xf>
    <xf numFmtId="0" fontId="553" fillId="14" borderId="9" xfId="0" applyBorder="true" applyFill="true" applyFont="true">
      <alignment horizontal="center" vertical="center"/>
    </xf>
    <xf numFmtId="0" fontId="554" fillId="14" borderId="9" xfId="0" applyBorder="true" applyFill="true" applyFont="true">
      <alignment horizontal="center" vertical="center"/>
    </xf>
    <xf numFmtId="0" fontId="555" fillId="14" borderId="9" xfId="0" applyBorder="true" applyFill="true" applyFont="true">
      <alignment horizontal="center" vertical="center"/>
    </xf>
    <xf numFmtId="0" fontId="556" fillId="14" borderId="9" xfId="0" applyBorder="true" applyFill="true" applyFont="true">
      <alignment horizontal="center" vertical="center"/>
    </xf>
    <xf numFmtId="0" fontId="557" fillId="14" borderId="9" xfId="0" applyBorder="true" applyFill="true" applyFont="true">
      <alignment horizontal="center" vertical="center"/>
    </xf>
    <xf numFmtId="0" fontId="558" fillId="14" borderId="9" xfId="0" applyBorder="true" applyFill="true" applyFont="true">
      <alignment horizontal="center" vertical="center"/>
    </xf>
    <xf numFmtId="166" fontId="559" fillId="14" borderId="9" xfId="0" applyNumberFormat="true" applyBorder="true" applyFill="true" applyFont="true">
      <alignment horizontal="center" vertical="center"/>
    </xf>
    <xf numFmtId="166" fontId="560" fillId="14" borderId="9" xfId="0" applyNumberFormat="true" applyBorder="true" applyFill="true" applyFont="true">
      <alignment horizontal="center" vertical="center"/>
    </xf>
    <xf numFmtId="166" fontId="561" fillId="14" borderId="9" xfId="0" applyNumberFormat="true" applyBorder="true" applyFill="true" applyFont="true">
      <alignment horizontal="center" vertical="center"/>
    </xf>
    <xf numFmtId="166" fontId="562" fillId="14" borderId="9" xfId="0" applyNumberFormat="true" applyBorder="true" applyFill="true" applyFont="true">
      <alignment horizontal="center" vertical="center"/>
    </xf>
    <xf numFmtId="166" fontId="563" fillId="14" borderId="9" xfId="0" applyNumberFormat="true" applyBorder="true" applyFill="true" applyFont="true">
      <alignment horizontal="center" vertical="center"/>
    </xf>
    <xf numFmtId="166" fontId="564" fillId="14" borderId="9" xfId="0" applyNumberFormat="true" applyBorder="true" applyFill="true" applyFont="true">
      <alignment horizontal="center" vertical="center"/>
    </xf>
    <xf numFmtId="166" fontId="565" fillId="14" borderId="9" xfId="0" applyNumberFormat="true" applyBorder="true" applyFill="true" applyFont="true">
      <alignment horizontal="center" vertical="center"/>
    </xf>
    <xf numFmtId="166" fontId="566" fillId="14" borderId="9" xfId="0" applyNumberFormat="true" applyBorder="true" applyFill="true" applyFont="true">
      <alignment horizontal="center" vertical="center"/>
    </xf>
    <xf numFmtId="166" fontId="567" fillId="14" borderId="9" xfId="0" applyNumberFormat="true" applyBorder="true" applyFill="true" applyFont="true">
      <alignment horizontal="center" vertical="center"/>
    </xf>
    <xf numFmtId="166" fontId="568" fillId="14" borderId="9" xfId="0" applyNumberFormat="true" applyBorder="true" applyFill="true" applyFont="true">
      <alignment horizontal="center" vertical="center"/>
    </xf>
    <xf numFmtId="166" fontId="569" fillId="14" borderId="9" xfId="0" applyNumberFormat="true" applyBorder="true" applyFill="true" applyFont="true">
      <alignment horizontal="center" vertical="center"/>
    </xf>
    <xf numFmtId="166" fontId="570" fillId="14" borderId="9" xfId="0" applyNumberFormat="true" applyBorder="true" applyFill="true" applyFont="true">
      <alignment horizontal="center" vertical="center"/>
    </xf>
    <xf numFmtId="166" fontId="571" fillId="14" borderId="9" xfId="0" applyNumberFormat="true" applyBorder="true" applyFill="true" applyFont="true">
      <alignment horizontal="center" vertical="center"/>
    </xf>
    <xf numFmtId="166" fontId="572" fillId="14" borderId="9" xfId="0" applyNumberFormat="true" applyBorder="true" applyFill="true" applyFont="true">
      <alignment horizontal="center" vertical="center"/>
    </xf>
    <xf numFmtId="166" fontId="573" fillId="14" borderId="9" xfId="0" applyNumberFormat="true" applyBorder="true" applyFill="true" applyFont="true">
      <alignment horizontal="center" vertical="center"/>
    </xf>
    <xf numFmtId="0" fontId="574" fillId="14" borderId="9" xfId="0" applyBorder="true" applyFill="true" applyFont="true">
      <alignment horizontal="center" vertical="center"/>
    </xf>
    <xf numFmtId="0" fontId="575" fillId="14" borderId="9" xfId="0" applyBorder="true" applyFill="true" applyFont="true">
      <alignment horizontal="center" vertical="center"/>
    </xf>
    <xf numFmtId="166" fontId="576" fillId="15" borderId="9" xfId="0" applyNumberFormat="true" applyFill="true" applyBorder="true" applyFont="true">
      <alignment horizontal="center" vertical="center"/>
    </xf>
    <xf numFmtId="166" fontId="577" fillId="15" borderId="9" xfId="0" applyNumberFormat="true" applyFill="true" applyBorder="true" applyFont="true">
      <alignment horizontal="center" vertical="center"/>
    </xf>
    <xf numFmtId="166" fontId="578" fillId="15" borderId="9" xfId="0" applyNumberFormat="true" applyFill="true" applyBorder="true" applyFont="true">
      <alignment horizontal="center" vertical="center"/>
    </xf>
    <xf numFmtId="166" fontId="579" fillId="15" borderId="9" xfId="0" applyNumberFormat="true" applyFill="true" applyBorder="true" applyFont="true">
      <alignment horizontal="center" vertical="center"/>
    </xf>
    <xf numFmtId="166" fontId="580" fillId="15" borderId="9" xfId="0" applyNumberFormat="true" applyFill="true" applyBorder="true" applyFont="true">
      <alignment horizontal="center" vertical="center"/>
    </xf>
    <xf numFmtId="166" fontId="581" fillId="15" borderId="9" xfId="0" applyNumberFormat="true" applyFill="true" applyBorder="true" applyFont="true">
      <alignment horizontal="center" vertical="center"/>
    </xf>
    <xf numFmtId="166" fontId="582" fillId="15" borderId="9" xfId="0" applyNumberFormat="true" applyFill="true" applyBorder="true" applyFont="true">
      <alignment horizontal="center" vertical="center"/>
    </xf>
    <xf numFmtId="0" fontId="583" fillId="14" borderId="9" xfId="0" applyBorder="true" applyFill="true" applyFont="true">
      <alignment horizontal="center" vertical="center"/>
    </xf>
    <xf numFmtId="0" fontId="584" fillId="14" borderId="9" xfId="0" applyBorder="true" applyFill="true" applyFont="true">
      <alignment horizontal="center" vertical="center"/>
    </xf>
    <xf numFmtId="0" fontId="585" fillId="14" borderId="9" xfId="0" applyBorder="true" applyFill="true" applyFont="true">
      <alignment horizontal="center" vertical="center"/>
    </xf>
    <xf numFmtId="0" fontId="586" fillId="14" borderId="9" xfId="0" applyBorder="true" applyFill="true" applyFont="true">
      <alignment horizontal="center" vertical="center"/>
    </xf>
    <xf numFmtId="0" fontId="587" fillId="14" borderId="9" xfId="0" applyBorder="true" applyFill="true" applyFont="true">
      <alignment horizontal="center" vertical="center"/>
    </xf>
    <xf numFmtId="0" fontId="588" fillId="14" borderId="9" xfId="0" applyBorder="true" applyFill="true" applyFont="true">
      <alignment horizontal="center" vertical="center"/>
    </xf>
    <xf numFmtId="0" fontId="589" fillId="14" borderId="9" xfId="0" applyBorder="true" applyFill="true" applyFont="true">
      <alignment horizontal="center" vertical="center"/>
    </xf>
    <xf numFmtId="0" fontId="590" fillId="14" borderId="9" xfId="0" applyBorder="true" applyFill="true" applyFont="true">
      <alignment horizontal="center" vertical="center"/>
    </xf>
    <xf numFmtId="0" fontId="591" fillId="14" borderId="9" xfId="0" applyBorder="true" applyFill="true" applyFont="true">
      <alignment horizontal="center" vertical="center"/>
    </xf>
    <xf numFmtId="0" fontId="592" fillId="14" borderId="9" xfId="0" applyBorder="true" applyFill="true" applyFont="true">
      <alignment horizontal="center" vertical="center"/>
    </xf>
    <xf numFmtId="0" fontId="593" fillId="14" borderId="9" xfId="0" applyBorder="true" applyFill="true" applyFont="true">
      <alignment horizontal="center" vertical="center"/>
    </xf>
    <xf numFmtId="0" fontId="594" fillId="14" borderId="9" xfId="0" applyBorder="true" applyFill="true" applyFont="true">
      <alignment horizontal="center" vertical="center"/>
    </xf>
    <xf numFmtId="0" fontId="595" fillId="14" borderId="9" xfId="0" applyBorder="true" applyFill="true" applyFont="true">
      <alignment horizontal="center" vertical="center"/>
    </xf>
    <xf numFmtId="166" fontId="596" fillId="14" borderId="9" xfId="0" applyNumberFormat="true" applyBorder="true" applyFill="true" applyFont="true">
      <alignment horizontal="center" vertical="center"/>
    </xf>
    <xf numFmtId="166" fontId="597" fillId="14" borderId="9" xfId="0" applyNumberFormat="true" applyBorder="true" applyFill="true" applyFont="true">
      <alignment horizontal="center" vertical="center"/>
    </xf>
    <xf numFmtId="166" fontId="598" fillId="14" borderId="9" xfId="0" applyNumberFormat="true" applyBorder="true" applyFill="true" applyFont="true">
      <alignment horizontal="center" vertical="center"/>
    </xf>
    <xf numFmtId="166" fontId="599" fillId="14" borderId="9" xfId="0" applyNumberFormat="true" applyBorder="true" applyFill="true" applyFont="true">
      <alignment horizontal="center" vertical="center"/>
    </xf>
    <xf numFmtId="166" fontId="600" fillId="14" borderId="9" xfId="0" applyNumberFormat="true" applyBorder="true" applyFill="true" applyFont="true">
      <alignment horizontal="center" vertical="center"/>
    </xf>
    <xf numFmtId="166" fontId="601" fillId="14" borderId="9" xfId="0" applyNumberFormat="true" applyBorder="true" applyFill="true" applyFont="true">
      <alignment horizontal="center" vertical="center"/>
    </xf>
    <xf numFmtId="166" fontId="602" fillId="14" borderId="9" xfId="0" applyNumberFormat="true" applyBorder="true" applyFill="true" applyFont="true">
      <alignment horizontal="center" vertical="center"/>
    </xf>
    <xf numFmtId="166" fontId="603" fillId="14" borderId="9" xfId="0" applyNumberFormat="true" applyBorder="true" applyFill="true" applyFont="true">
      <alignment horizontal="center" vertical="center"/>
    </xf>
    <xf numFmtId="166" fontId="604" fillId="14" borderId="9" xfId="0" applyNumberFormat="true" applyBorder="true" applyFill="true" applyFont="true">
      <alignment horizontal="center" vertical="center"/>
    </xf>
    <xf numFmtId="166" fontId="605" fillId="14" borderId="9" xfId="0" applyNumberFormat="true" applyBorder="true" applyFill="true" applyFont="true">
      <alignment horizontal="center" vertical="center"/>
    </xf>
    <xf numFmtId="166" fontId="606" fillId="14" borderId="9" xfId="0" applyNumberFormat="true" applyBorder="true" applyFill="true" applyFont="true">
      <alignment horizontal="center" vertical="center"/>
    </xf>
    <xf numFmtId="166" fontId="607" fillId="14" borderId="9" xfId="0" applyNumberFormat="true" applyBorder="true" applyFill="true" applyFont="true">
      <alignment horizontal="center" vertical="center"/>
    </xf>
    <xf numFmtId="166" fontId="608" fillId="14" borderId="9" xfId="0" applyNumberFormat="true" applyBorder="true" applyFill="true" applyFont="true">
      <alignment horizontal="center" vertical="center"/>
    </xf>
    <xf numFmtId="166" fontId="609" fillId="14" borderId="9" xfId="0" applyNumberFormat="true" applyBorder="true" applyFill="true" applyFont="true">
      <alignment horizontal="center" vertical="center"/>
    </xf>
    <xf numFmtId="166" fontId="610" fillId="14" borderId="9" xfId="0" applyNumberFormat="true" applyBorder="true" applyFill="true" applyFont="true">
      <alignment horizontal="center" vertical="center"/>
    </xf>
    <xf numFmtId="0" fontId="611" fillId="14" borderId="9" xfId="0" applyBorder="true" applyFill="true" applyFont="true">
      <alignment horizontal="center" vertical="center"/>
    </xf>
    <xf numFmtId="0" fontId="612" fillId="14" borderId="9" xfId="0" applyBorder="true" applyFill="true" applyFont="true">
      <alignment horizontal="center" vertical="center"/>
    </xf>
    <xf numFmtId="166" fontId="613" fillId="15" borderId="9" xfId="0" applyNumberFormat="true" applyFill="true" applyBorder="true" applyFont="true">
      <alignment horizontal="center" vertical="center"/>
    </xf>
    <xf numFmtId="166" fontId="614" fillId="15" borderId="9" xfId="0" applyNumberFormat="true" applyFill="true" applyBorder="true" applyFont="true">
      <alignment horizontal="center" vertical="center"/>
    </xf>
    <xf numFmtId="166" fontId="615" fillId="15" borderId="9" xfId="0" applyNumberFormat="true" applyFill="true" applyBorder="true" applyFont="true">
      <alignment horizontal="center" vertical="center"/>
    </xf>
    <xf numFmtId="166" fontId="616" fillId="15" borderId="9" xfId="0" applyNumberFormat="true" applyFill="true" applyBorder="true" applyFont="true">
      <alignment horizontal="center" vertical="center"/>
    </xf>
    <xf numFmtId="166" fontId="617" fillId="15" borderId="9" xfId="0" applyNumberFormat="true" applyFill="true" applyBorder="true" applyFont="true">
      <alignment horizontal="center" vertical="center"/>
    </xf>
    <xf numFmtId="166" fontId="618" fillId="15" borderId="9" xfId="0" applyNumberFormat="true" applyFill="true" applyBorder="true" applyFont="true">
      <alignment horizontal="center" vertical="center"/>
    </xf>
    <xf numFmtId="166" fontId="619" fillId="15" borderId="9" xfId="0" applyNumberFormat="true" applyFill="true" applyBorder="true" applyFont="true">
      <alignment horizontal="center" vertical="center"/>
    </xf>
    <xf numFmtId="0" fontId="620" fillId="14" borderId="9" xfId="0" applyBorder="true" applyFill="true" applyFont="true">
      <alignment horizontal="center" vertical="center"/>
    </xf>
    <xf numFmtId="0" fontId="621" fillId="14" borderId="9" xfId="0" applyBorder="true" applyFill="true" applyFont="true">
      <alignment horizontal="center" vertical="center"/>
    </xf>
    <xf numFmtId="0" fontId="622" fillId="14" borderId="9" xfId="0" applyBorder="true" applyFill="true" applyFont="true">
      <alignment horizontal="center" vertical="center"/>
    </xf>
    <xf numFmtId="0" fontId="623" fillId="14" borderId="9" xfId="0" applyBorder="true" applyFill="true" applyFont="true">
      <alignment horizontal="center" vertical="center"/>
    </xf>
    <xf numFmtId="0" fontId="624" fillId="14" borderId="9" xfId="0" applyBorder="true" applyFill="true" applyFont="true">
      <alignment horizontal="center" vertical="center"/>
    </xf>
    <xf numFmtId="0" fontId="625" fillId="14" borderId="9" xfId="0" applyBorder="true" applyFill="true" applyFont="true">
      <alignment horizontal="center" vertical="center"/>
    </xf>
    <xf numFmtId="0" fontId="626" fillId="14" borderId="9" xfId="0" applyBorder="true" applyFill="true" applyFont="true">
      <alignment horizontal="center" vertical="center"/>
    </xf>
    <xf numFmtId="0" fontId="627" fillId="14" borderId="9" xfId="0" applyBorder="true" applyFill="true" applyFont="true">
      <alignment horizontal="center" vertical="center"/>
    </xf>
    <xf numFmtId="0" fontId="628" fillId="14" borderId="9" xfId="0" applyBorder="true" applyFill="true" applyFont="true">
      <alignment horizontal="center" vertical="center"/>
    </xf>
    <xf numFmtId="0" fontId="629" fillId="14" borderId="9" xfId="0" applyBorder="true" applyFill="true" applyFont="true">
      <alignment horizontal="center" vertical="center"/>
    </xf>
    <xf numFmtId="0" fontId="630" fillId="14" borderId="9" xfId="0" applyBorder="true" applyFill="true" applyFont="true">
      <alignment horizontal="center" vertical="center"/>
    </xf>
    <xf numFmtId="0" fontId="631" fillId="14" borderId="9" xfId="0" applyBorder="true" applyFill="true" applyFont="true">
      <alignment horizontal="center" vertical="center"/>
    </xf>
    <xf numFmtId="0" fontId="632" fillId="14" borderId="9" xfId="0" applyBorder="true" applyFill="true" applyFont="true">
      <alignment horizontal="center" vertical="center"/>
    </xf>
    <xf numFmtId="166" fontId="633" fillId="14" borderId="9" xfId="0" applyNumberFormat="true" applyBorder="true" applyFill="true" applyFont="true">
      <alignment horizontal="center" vertical="center"/>
    </xf>
    <xf numFmtId="166" fontId="634" fillId="14" borderId="9" xfId="0" applyNumberFormat="true" applyBorder="true" applyFill="true" applyFont="true">
      <alignment horizontal="center" vertical="center"/>
    </xf>
    <xf numFmtId="166" fontId="635" fillId="14" borderId="9" xfId="0" applyNumberFormat="true" applyBorder="true" applyFill="true" applyFont="true">
      <alignment horizontal="center" vertical="center"/>
    </xf>
    <xf numFmtId="166" fontId="636" fillId="14" borderId="9" xfId="0" applyNumberFormat="true" applyBorder="true" applyFill="true" applyFont="true">
      <alignment horizontal="center" vertical="center"/>
    </xf>
    <xf numFmtId="166" fontId="637" fillId="14" borderId="9" xfId="0" applyNumberFormat="true" applyBorder="true" applyFill="true" applyFont="true">
      <alignment horizontal="center" vertical="center"/>
    </xf>
    <xf numFmtId="166" fontId="638" fillId="14" borderId="9" xfId="0" applyNumberFormat="true" applyBorder="true" applyFill="true" applyFont="true">
      <alignment horizontal="center" vertical="center"/>
    </xf>
    <xf numFmtId="166" fontId="639" fillId="14" borderId="9" xfId="0" applyNumberFormat="true" applyBorder="true" applyFill="true" applyFont="true">
      <alignment horizontal="center" vertical="center"/>
    </xf>
    <xf numFmtId="166" fontId="640" fillId="14" borderId="9" xfId="0" applyNumberFormat="true" applyBorder="true" applyFill="true" applyFont="true">
      <alignment horizontal="center" vertical="center"/>
    </xf>
    <xf numFmtId="166" fontId="641" fillId="14" borderId="9" xfId="0" applyNumberFormat="true" applyBorder="true" applyFill="true" applyFont="true">
      <alignment horizontal="center" vertical="center"/>
    </xf>
    <xf numFmtId="166" fontId="642" fillId="14" borderId="9" xfId="0" applyNumberFormat="true" applyBorder="true" applyFill="true" applyFont="true">
      <alignment horizontal="center" vertical="center"/>
    </xf>
    <xf numFmtId="166" fontId="643" fillId="14" borderId="9" xfId="0" applyNumberFormat="true" applyBorder="true" applyFill="true" applyFont="true">
      <alignment horizontal="center" vertical="center"/>
    </xf>
    <xf numFmtId="166" fontId="644" fillId="14" borderId="9" xfId="0" applyNumberFormat="true" applyBorder="true" applyFill="true" applyFont="true">
      <alignment horizontal="center" vertical="center"/>
    </xf>
    <xf numFmtId="166" fontId="645" fillId="14" borderId="9" xfId="0" applyNumberFormat="true" applyBorder="true" applyFill="true" applyFont="true">
      <alignment horizontal="center" vertical="center"/>
    </xf>
    <xf numFmtId="166" fontId="646" fillId="14" borderId="9" xfId="0" applyNumberFormat="true" applyBorder="true" applyFill="true" applyFont="true">
      <alignment horizontal="center" vertical="center"/>
    </xf>
    <xf numFmtId="166" fontId="647" fillId="14" borderId="9" xfId="0" applyNumberFormat="true" applyBorder="true" applyFill="true" applyFont="true">
      <alignment horizontal="center" vertical="center"/>
    </xf>
    <xf numFmtId="0" fontId="648" fillId="14" borderId="9" xfId="0" applyBorder="true" applyFill="true" applyFont="true">
      <alignment horizontal="center" vertical="center"/>
    </xf>
    <xf numFmtId="0" fontId="649" fillId="14" borderId="9" xfId="0" applyBorder="true" applyFill="true" applyFont="true">
      <alignment horizontal="center" vertical="center"/>
    </xf>
    <xf numFmtId="166" fontId="650" fillId="15" borderId="9" xfId="0" applyNumberFormat="true" applyFill="true" applyBorder="true" applyFont="true">
      <alignment horizontal="center" vertical="center"/>
    </xf>
    <xf numFmtId="166" fontId="651" fillId="15" borderId="9" xfId="0" applyNumberFormat="true" applyFill="true" applyBorder="true" applyFont="true">
      <alignment horizontal="center" vertical="center"/>
    </xf>
    <xf numFmtId="166" fontId="652" fillId="15" borderId="9" xfId="0" applyNumberFormat="true" applyFill="true" applyBorder="true" applyFont="true">
      <alignment horizontal="center" vertical="center"/>
    </xf>
    <xf numFmtId="166" fontId="653" fillId="15" borderId="9" xfId="0" applyNumberFormat="true" applyFill="true" applyBorder="true" applyFont="true">
      <alignment horizontal="center" vertical="center"/>
    </xf>
    <xf numFmtId="166" fontId="654" fillId="15" borderId="9" xfId="0" applyNumberFormat="true" applyFill="true" applyBorder="true" applyFont="true">
      <alignment horizontal="center" vertical="center"/>
    </xf>
    <xf numFmtId="166" fontId="655" fillId="15" borderId="9" xfId="0" applyNumberFormat="true" applyFill="true" applyBorder="true" applyFont="true">
      <alignment horizontal="center" vertical="center"/>
    </xf>
    <xf numFmtId="166" fontId="656" fillId="15" borderId="9" xfId="0" applyNumberFormat="true" applyFill="true" applyBorder="true" applyFont="true">
      <alignment horizontal="center" vertical="center"/>
    </xf>
    <xf numFmtId="0" fontId="657" fillId="14" borderId="9" xfId="0" applyBorder="true" applyFill="true" applyFont="true">
      <alignment horizontal="center" vertical="center"/>
    </xf>
    <xf numFmtId="0" fontId="658" fillId="14" borderId="9" xfId="0" applyBorder="true" applyFill="true" applyFont="true">
      <alignment horizontal="center" vertical="center"/>
    </xf>
    <xf numFmtId="0" fontId="659" fillId="14" borderId="9" xfId="0" applyBorder="true" applyFill="true" applyFont="true">
      <alignment horizontal="center" vertical="center"/>
    </xf>
    <xf numFmtId="0" fontId="660" fillId="14" borderId="9" xfId="0" applyBorder="true" applyFill="true" applyFont="true">
      <alignment horizontal="center" vertical="center"/>
    </xf>
    <xf numFmtId="0" fontId="661" fillId="14" borderId="9" xfId="0" applyBorder="true" applyFill="true" applyFont="true">
      <alignment horizontal="center" vertical="center"/>
    </xf>
    <xf numFmtId="0" fontId="662" fillId="14" borderId="9" xfId="0" applyBorder="true" applyFill="true" applyFont="true">
      <alignment horizontal="center" vertical="center"/>
    </xf>
    <xf numFmtId="0" fontId="663" fillId="14" borderId="9" xfId="0" applyBorder="true" applyFill="true" applyFont="true">
      <alignment horizontal="center" vertical="center"/>
    </xf>
    <xf numFmtId="0" fontId="664" fillId="14" borderId="9" xfId="0" applyBorder="true" applyFill="true" applyFont="true">
      <alignment horizontal="center" vertical="center"/>
    </xf>
    <xf numFmtId="0" fontId="665" fillId="14" borderId="9" xfId="0" applyBorder="true" applyFill="true" applyFont="true">
      <alignment horizontal="center" vertical="center"/>
    </xf>
    <xf numFmtId="0" fontId="666" fillId="14" borderId="9" xfId="0" applyBorder="true" applyFill="true" applyFont="true">
      <alignment horizontal="center" vertical="center"/>
    </xf>
    <xf numFmtId="0" fontId="667" fillId="14" borderId="9" xfId="0" applyBorder="true" applyFill="true" applyFont="true">
      <alignment horizontal="center" vertical="center"/>
    </xf>
    <xf numFmtId="0" fontId="668" fillId="14" borderId="9" xfId="0" applyBorder="true" applyFill="true" applyFont="true">
      <alignment horizontal="center" vertical="center"/>
    </xf>
    <xf numFmtId="0" fontId="669" fillId="14" borderId="9" xfId="0" applyBorder="true" applyFill="true" applyFont="true">
      <alignment horizontal="center" vertical="center"/>
    </xf>
    <xf numFmtId="166" fontId="670" fillId="14" borderId="9" xfId="0" applyNumberFormat="true" applyBorder="true" applyFill="true" applyFont="true">
      <alignment horizontal="center" vertical="center"/>
    </xf>
    <xf numFmtId="166" fontId="671" fillId="14" borderId="9" xfId="0" applyNumberFormat="true" applyBorder="true" applyFill="true" applyFont="true">
      <alignment horizontal="center" vertical="center"/>
    </xf>
    <xf numFmtId="166" fontId="672" fillId="14" borderId="9" xfId="0" applyNumberFormat="true" applyBorder="true" applyFill="true" applyFont="true">
      <alignment horizontal="center" vertical="center"/>
    </xf>
    <xf numFmtId="166" fontId="673" fillId="14" borderId="9" xfId="0" applyNumberFormat="true" applyBorder="true" applyFill="true" applyFont="true">
      <alignment horizontal="center" vertical="center"/>
    </xf>
    <xf numFmtId="166" fontId="674" fillId="14" borderId="9" xfId="0" applyNumberFormat="true" applyBorder="true" applyFill="true" applyFont="true">
      <alignment horizontal="center" vertical="center"/>
    </xf>
    <xf numFmtId="166" fontId="675" fillId="14" borderId="9" xfId="0" applyNumberFormat="true" applyBorder="true" applyFill="true" applyFont="true">
      <alignment horizontal="center" vertical="center"/>
    </xf>
    <xf numFmtId="166" fontId="676" fillId="14" borderId="9" xfId="0" applyNumberFormat="true" applyBorder="true" applyFill="true" applyFont="true">
      <alignment horizontal="center" vertical="center"/>
    </xf>
    <xf numFmtId="166" fontId="677" fillId="14" borderId="9" xfId="0" applyNumberFormat="true" applyBorder="true" applyFill="true" applyFont="true">
      <alignment horizontal="center" vertical="center"/>
    </xf>
    <xf numFmtId="166" fontId="678" fillId="14" borderId="9" xfId="0" applyNumberFormat="true" applyBorder="true" applyFill="true" applyFont="true">
      <alignment horizontal="center" vertical="center"/>
    </xf>
    <xf numFmtId="166" fontId="679" fillId="14" borderId="9" xfId="0" applyNumberFormat="true" applyBorder="true" applyFill="true" applyFont="true">
      <alignment horizontal="center" vertical="center"/>
    </xf>
    <xf numFmtId="166" fontId="680" fillId="14" borderId="9" xfId="0" applyNumberFormat="true" applyBorder="true" applyFill="true" applyFont="true">
      <alignment horizontal="center" vertical="center"/>
    </xf>
    <xf numFmtId="166" fontId="681" fillId="14" borderId="9" xfId="0" applyNumberFormat="true" applyBorder="true" applyFill="true" applyFont="true">
      <alignment horizontal="center" vertical="center"/>
    </xf>
    <xf numFmtId="166" fontId="682" fillId="14" borderId="9" xfId="0" applyNumberFormat="true" applyBorder="true" applyFill="true" applyFont="true">
      <alignment horizontal="center" vertical="center"/>
    </xf>
    <xf numFmtId="166" fontId="683" fillId="14" borderId="9" xfId="0" applyNumberFormat="true" applyBorder="true" applyFill="true" applyFont="true">
      <alignment horizontal="center" vertical="center"/>
    </xf>
    <xf numFmtId="166" fontId="684" fillId="14" borderId="9" xfId="0" applyNumberFormat="true" applyBorder="true" applyFill="true" applyFont="true">
      <alignment horizontal="center" vertical="center"/>
    </xf>
    <xf numFmtId="0" fontId="685" fillId="14" borderId="9" xfId="0" applyBorder="true" applyFill="true" applyFont="true">
      <alignment horizontal="center" vertical="center"/>
    </xf>
    <xf numFmtId="0" fontId="686" fillId="14" borderId="9" xfId="0" applyBorder="true" applyFill="true" applyFont="true">
      <alignment horizontal="center" vertical="center"/>
    </xf>
    <xf numFmtId="166" fontId="687" fillId="15" borderId="9" xfId="0" applyNumberFormat="true" applyFill="true" applyBorder="true" applyFont="true">
      <alignment horizontal="center" vertical="center"/>
    </xf>
    <xf numFmtId="166" fontId="688" fillId="15" borderId="9" xfId="0" applyNumberFormat="true" applyFill="true" applyBorder="true" applyFont="true">
      <alignment horizontal="center" vertical="center"/>
    </xf>
    <xf numFmtId="166" fontId="689" fillId="15" borderId="9" xfId="0" applyNumberFormat="true" applyFill="true" applyBorder="true" applyFont="true">
      <alignment horizontal="center" vertical="center"/>
    </xf>
    <xf numFmtId="166" fontId="690" fillId="15" borderId="9" xfId="0" applyNumberFormat="true" applyFill="true" applyBorder="true" applyFont="true">
      <alignment horizontal="center" vertical="center"/>
    </xf>
    <xf numFmtId="166" fontId="691" fillId="15" borderId="9" xfId="0" applyNumberFormat="true" applyFill="true" applyBorder="true" applyFont="true">
      <alignment horizontal="center" vertical="center"/>
    </xf>
    <xf numFmtId="166" fontId="692" fillId="15" borderId="9" xfId="0" applyNumberFormat="true" applyFill="true" applyBorder="true" applyFont="true">
      <alignment horizontal="center" vertical="center"/>
    </xf>
    <xf numFmtId="166" fontId="693" fillId="15" borderId="9" xfId="0" applyNumberFormat="true" applyFill="true" applyBorder="true" applyFont="true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03DF7B"/>
      <color rgb="FFFF2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6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7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202406</xdr:colOff>
      <xdr:row>0</xdr:row>
      <xdr:rowOff>11906</xdr:rowOff>
    </xdr:from>
    <xdr:to>
      <xdr:col>0</xdr:col>
      <xdr:colOff>859630</xdr:colOff>
      <xdr:row>1</xdr:row>
      <xdr:rowOff>1423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6" y="11906"/>
          <a:ext cx="657224" cy="4895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202406</xdr:colOff>
      <xdr:row>0</xdr:row>
      <xdr:rowOff>11906</xdr:rowOff>
    </xdr:from>
    <xdr:to>
      <xdr:col>0</xdr:col>
      <xdr:colOff>859630</xdr:colOff>
      <xdr:row>1</xdr:row>
      <xdr:rowOff>1423</xdr:rowOff>
    </xdr:to>
    <xdr:pic>
      <xdr:nvPicPr>
        <xdr:cNvPr id="6" name="5 Imagen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6" y="11906"/>
          <a:ext cx="657224" cy="4929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202406</xdr:colOff>
      <xdr:row>0</xdr:row>
      <xdr:rowOff>11906</xdr:rowOff>
    </xdr:from>
    <xdr:to>
      <xdr:col>0</xdr:col>
      <xdr:colOff>854411</xdr:colOff>
      <xdr:row>1</xdr:row>
      <xdr:rowOff>2784</xdr:rowOff>
    </xdr:to>
    <xdr:pic>
      <xdr:nvPicPr>
        <xdr:cNvPr id="5" name="5 Imagen">
          <a:extLst>
            <a:ext uri="{FF2B5EF4-FFF2-40B4-BE49-F238E27FC236}">
              <a16:creationId xmlns:a16="http://schemas.microsoft.com/office/drawing/2014/main" id="{A8F98B3C-E3C0-4521-A335-F7ADBABB9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6" y="11906"/>
          <a:ext cx="657224" cy="49434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202406</xdr:colOff>
      <xdr:row>0</xdr:row>
      <xdr:rowOff>11906</xdr:rowOff>
    </xdr:from>
    <xdr:to>
      <xdr:col>0</xdr:col>
      <xdr:colOff>854411</xdr:colOff>
      <xdr:row>1</xdr:row>
      <xdr:rowOff>4145</xdr:rowOff>
    </xdr:to>
    <xdr:pic>
      <xdr:nvPicPr>
        <xdr:cNvPr id="3" name="5 Imagen">
          <a:extLst>
            <a:ext uri="{FF2B5EF4-FFF2-40B4-BE49-F238E27FC236}">
              <a16:creationId xmlns:a16="http://schemas.microsoft.com/office/drawing/2014/main" id="{5F4D2B5A-7940-4E7D-BADB-913716535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6" y="11906"/>
          <a:ext cx="652005" cy="49570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202406</xdr:colOff>
      <xdr:row>0</xdr:row>
      <xdr:rowOff>11906</xdr:rowOff>
    </xdr:from>
    <xdr:to>
      <xdr:col>0</xdr:col>
      <xdr:colOff>854411</xdr:colOff>
      <xdr:row>1</xdr:row>
      <xdr:rowOff>4145</xdr:rowOff>
    </xdr:to>
    <xdr:pic>
      <xdr:nvPicPr>
        <xdr:cNvPr id="3" name="5 Imagen">
          <a:extLst>
            <a:ext uri="{FF2B5EF4-FFF2-40B4-BE49-F238E27FC236}">
              <a16:creationId xmlns:a16="http://schemas.microsoft.com/office/drawing/2014/main" id="{E4765CC4-5D43-4EDB-82DE-F56F8D3E3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6" y="11906"/>
          <a:ext cx="652005" cy="497064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200026</xdr:colOff>
      <xdr:row>0</xdr:row>
      <xdr:rowOff>9623</xdr:rowOff>
    </xdr:from>
    <xdr:to>
      <xdr:col>0</xdr:col>
      <xdr:colOff>857250</xdr:colOff>
      <xdr:row>1</xdr:row>
      <xdr:rowOff>3109</xdr:rowOff>
    </xdr:to>
    <xdr:pic>
      <xdr:nvPicPr>
        <xdr:cNvPr id="5" name="6 Imagen">
          <a:extLst>
            <a:ext uri="{FF2B5EF4-FFF2-40B4-BE49-F238E27FC236}">
              <a16:creationId xmlns:a16="http://schemas.microsoft.com/office/drawing/2014/main" id="{0D0B1990-129B-429E-A68E-E8C4F43BF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6" y="9623"/>
          <a:ext cx="657224" cy="49831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15795</xdr:colOff>
      <xdr:row>0</xdr:row>
      <xdr:rowOff>0</xdr:rowOff>
    </xdr:from>
    <xdr:to>
      <xdr:col>1</xdr:col>
      <xdr:colOff>1039130</xdr:colOff>
      <xdr:row>1</xdr:row>
      <xdr:rowOff>16422</xdr:rowOff>
    </xdr:to>
    <xdr:pic>
      <xdr:nvPicPr>
        <xdr:cNvPr id="5" name="6 Imagen">
          <a:extLst>
            <a:ext uri="{FF2B5EF4-FFF2-40B4-BE49-F238E27FC236}">
              <a16:creationId xmlns:a16="http://schemas.microsoft.com/office/drawing/2014/main" id="{6F4E8D7C-3AD1-4FB2-99AA-BFA8D7570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29" y="0"/>
          <a:ext cx="1023335" cy="77185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1060975</xdr:colOff>
      <xdr:row>0</xdr:row>
      <xdr:rowOff>26830</xdr:rowOff>
    </xdr:from>
    <xdr:to>
      <xdr:col>0</xdr:col>
      <xdr:colOff>1684822</xdr:colOff>
      <xdr:row>0</xdr:row>
      <xdr:rowOff>489857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F29CCC9-8BA5-434A-A1DC-F761FD069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0975" y="26830"/>
          <a:ext cx="623847" cy="463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7"/>
  <sheetViews>
    <sheetView topLeftCell="B1" zoomScale="70" zoomScaleNormal="70" workbookViewId="0">
      <pane ySplit="1" topLeftCell="A2" activePane="bottomLeft" state="frozen"/>
      <selection pane="bottomLeft" activeCell="O1" sqref="O1"/>
    </sheetView>
  </sheetViews>
  <sheetFormatPr baseColWidth="10" defaultColWidth="11.5703125" defaultRowHeight="15" x14ac:dyDescent="0.25"/>
  <cols>
    <col min="1" max="1" customWidth="true" width="15.7109375" collapsed="true"/>
    <col min="2" max="3" customWidth="true" width="30.7109375" collapsed="true"/>
    <col min="4" max="11" customWidth="true" width="15.7109375" collapsed="true"/>
    <col min="12" max="12" customWidth="true" width="10.7109375" collapsed="true"/>
    <col min="13" max="14" customWidth="true" width="15.7109375" collapsed="true"/>
    <col min="15" max="15" customWidth="true" width="30.7109375" collapsed="true"/>
  </cols>
  <sheetData>
    <row r="1" spans="1:15" ht="39.950000000000003" customHeight="1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4"/>
      <c r="M1" s="2" t="s">
        <v>9</v>
      </c>
      <c r="N1" s="2" t="s">
        <v>10</v>
      </c>
      <c r="O1" s="23" t="s">
        <v>46</v>
      </c>
    </row>
    <row r="2" spans="1:15" ht="60" customHeight="1" x14ac:dyDescent="0.25">
      <c r="A2" s="9">
        <v>43837</v>
      </c>
      <c r="B2" s="7" t="s">
        <v>11</v>
      </c>
      <c r="C2" s="7" t="s">
        <v>12</v>
      </c>
      <c r="D2" s="7">
        <v>1</v>
      </c>
      <c r="E2" s="7" t="s">
        <v>13</v>
      </c>
      <c r="F2" s="8">
        <v>250</v>
      </c>
      <c r="G2" s="8" t="n">
        <f t="shared" ref="G2:G12" si="0">F2*D2</f>
        <v>250.0</v>
      </c>
      <c r="H2" s="8">
        <v>100</v>
      </c>
      <c r="I2" s="8" t="n">
        <f t="shared" ref="I2:I12" si="1">H2*D2</f>
        <v>100.0</v>
      </c>
      <c r="J2" s="8" t="n">
        <f t="shared" ref="J2:J12" si="2">F2-H2</f>
        <v>150.0</v>
      </c>
      <c r="K2" s="8" t="n">
        <f t="shared" ref="K2:K7" si="3">J2*D2</f>
        <v>150.0</v>
      </c>
      <c r="L2" s="7"/>
      <c r="M2" s="7"/>
      <c r="N2" s="7"/>
      <c r="O2" s="19" t="s">
        <v>53</v>
      </c>
    </row>
    <row r="3" spans="1:15" ht="60" customHeight="1" x14ac:dyDescent="0.25">
      <c r="A3" s="9">
        <v>43837</v>
      </c>
      <c r="B3" s="7" t="s">
        <v>15</v>
      </c>
      <c r="C3" s="7" t="s">
        <v>16</v>
      </c>
      <c r="D3" s="7">
        <v>1</v>
      </c>
      <c r="E3" s="7" t="s">
        <v>17</v>
      </c>
      <c r="F3" s="8">
        <v>400</v>
      </c>
      <c r="G3" s="8" t="n">
        <f t="shared" si="0"/>
        <v>400.0</v>
      </c>
      <c r="H3" s="8" t="n">
        <f t="shared" ref="H3:H5" si="4">F3/N3</f>
        <v>205.4794520547945</v>
      </c>
      <c r="I3" s="8" t="n">
        <f t="shared" si="1"/>
        <v>205.4794520547945</v>
      </c>
      <c r="J3" s="8" t="n">
        <f t="shared" si="2"/>
        <v>194.5205479452055</v>
      </c>
      <c r="K3" s="8" t="n">
        <f t="shared" si="3"/>
        <v>194.5205479452055</v>
      </c>
      <c r="L3" s="7"/>
      <c r="M3" s="7" t="s">
        <v>18</v>
      </c>
      <c r="N3" s="7" t="n">
        <f t="shared" ref="N3:N5" si="5">14600/7500</f>
        <v>1.9466666666666668</v>
      </c>
      <c r="O3" s="19" t="s">
        <v>52</v>
      </c>
    </row>
    <row r="4" spans="1:15" ht="60" customHeight="1" x14ac:dyDescent="0.25">
      <c r="A4" s="9">
        <v>43837</v>
      </c>
      <c r="B4" s="7" t="s">
        <v>19</v>
      </c>
      <c r="C4" s="7" t="s">
        <v>20</v>
      </c>
      <c r="D4" s="7">
        <v>1</v>
      </c>
      <c r="E4" s="7" t="s">
        <v>17</v>
      </c>
      <c r="F4" s="8">
        <v>3500</v>
      </c>
      <c r="G4" s="8" t="n">
        <f t="shared" si="0"/>
        <v>3500.0</v>
      </c>
      <c r="H4" s="8" t="n">
        <f t="shared" si="4"/>
        <v>1797.945205479452</v>
      </c>
      <c r="I4" s="8" t="n">
        <f t="shared" si="1"/>
        <v>1797.945205479452</v>
      </c>
      <c r="J4" s="8" t="n">
        <f t="shared" si="2"/>
        <v>1702.054794520548</v>
      </c>
      <c r="K4" s="8" t="n">
        <f t="shared" si="3"/>
        <v>1702.054794520548</v>
      </c>
      <c r="L4" s="7"/>
      <c r="M4" s="7" t="s">
        <v>18</v>
      </c>
      <c r="N4" s="7" t="n">
        <f t="shared" si="5"/>
        <v>1.9466666666666668</v>
      </c>
      <c r="O4" s="19" t="s">
        <v>54</v>
      </c>
    </row>
    <row r="5" spans="1:15" ht="60" customHeight="1" x14ac:dyDescent="0.25">
      <c r="A5" s="9">
        <v>43837</v>
      </c>
      <c r="B5" s="7" t="s">
        <v>24</v>
      </c>
      <c r="C5" s="7" t="s">
        <v>25</v>
      </c>
      <c r="D5" s="7">
        <v>1</v>
      </c>
      <c r="E5" s="7" t="s">
        <v>17</v>
      </c>
      <c r="F5" s="8">
        <v>950</v>
      </c>
      <c r="G5" s="8" t="n">
        <f t="shared" si="0"/>
        <v>950.0</v>
      </c>
      <c r="H5" s="8" t="n">
        <f t="shared" si="4"/>
        <v>488.01369863013696</v>
      </c>
      <c r="I5" s="8" t="n">
        <f t="shared" si="1"/>
        <v>488.01369863013696</v>
      </c>
      <c r="J5" s="8" t="n">
        <f t="shared" si="2"/>
        <v>461.98630136986304</v>
      </c>
      <c r="K5" s="8" t="n">
        <f t="shared" si="3"/>
        <v>461.98630136986304</v>
      </c>
      <c r="L5" s="7"/>
      <c r="M5" s="7" t="s">
        <v>18</v>
      </c>
      <c r="N5" s="7" t="n">
        <f t="shared" si="5"/>
        <v>1.9466666666666668</v>
      </c>
      <c r="O5" s="19" t="s">
        <v>48</v>
      </c>
    </row>
    <row r="6" spans="1:15" ht="60" customHeight="1" x14ac:dyDescent="0.25">
      <c r="A6" s="9">
        <v>43837</v>
      </c>
      <c r="B6" s="7" t="s">
        <v>26</v>
      </c>
      <c r="C6" s="7" t="s">
        <v>27</v>
      </c>
      <c r="D6" s="7">
        <v>1</v>
      </c>
      <c r="E6" s="7" t="s">
        <v>17</v>
      </c>
      <c r="F6" s="8">
        <v>263.60000000000002</v>
      </c>
      <c r="G6" s="8" t="n">
        <f t="shared" si="0"/>
        <v>263.6</v>
      </c>
      <c r="H6" s="8">
        <v>0</v>
      </c>
      <c r="I6" s="8" t="n">
        <f t="shared" si="1"/>
        <v>0.0</v>
      </c>
      <c r="J6" s="8" t="n">
        <f t="shared" si="2"/>
        <v>263.6</v>
      </c>
      <c r="K6" s="8" t="n">
        <f t="shared" si="3"/>
        <v>263.6</v>
      </c>
      <c r="L6" s="7"/>
      <c r="M6" s="7"/>
      <c r="N6" s="7"/>
      <c r="O6" s="19" t="s">
        <v>48</v>
      </c>
    </row>
    <row r="7" spans="1:15" ht="60" customHeight="1" x14ac:dyDescent="0.25">
      <c r="A7" s="9">
        <v>43837</v>
      </c>
      <c r="B7" s="7" t="s">
        <v>21</v>
      </c>
      <c r="C7" s="7" t="s">
        <v>22</v>
      </c>
      <c r="D7" s="7">
        <v>3</v>
      </c>
      <c r="E7" s="7" t="s">
        <v>23</v>
      </c>
      <c r="F7" s="8">
        <v>60</v>
      </c>
      <c r="G7" s="8" t="n">
        <f t="shared" si="0"/>
        <v>180.0</v>
      </c>
      <c r="H7" s="8">
        <v>27</v>
      </c>
      <c r="I7" s="8" t="n">
        <f t="shared" si="1"/>
        <v>81.0</v>
      </c>
      <c r="J7" s="8" t="n">
        <f t="shared" si="2"/>
        <v>33.0</v>
      </c>
      <c r="K7" s="8" t="n">
        <f t="shared" si="3"/>
        <v>99.0</v>
      </c>
      <c r="L7" s="7"/>
      <c r="M7" s="7"/>
      <c r="N7" s="7"/>
      <c r="O7" s="19" t="s">
        <v>48</v>
      </c>
    </row>
    <row r="8" spans="1:15" ht="60" customHeight="1" x14ac:dyDescent="0.25">
      <c r="A8" s="10">
        <v>43850</v>
      </c>
      <c r="B8" s="7" t="s">
        <v>28</v>
      </c>
      <c r="C8" s="7" t="s">
        <v>29</v>
      </c>
      <c r="D8" s="11">
        <v>1</v>
      </c>
      <c r="E8" s="11" t="s">
        <v>17</v>
      </c>
      <c r="F8" s="12">
        <v>500</v>
      </c>
      <c r="G8" s="12" t="n">
        <f t="shared" si="0"/>
        <v>500.0</v>
      </c>
      <c r="H8" s="12" t="n">
        <f t="shared" ref="H8" si="6">F8/N8</f>
        <v>256.8493150684931</v>
      </c>
      <c r="I8" s="12" t="n">
        <f t="shared" si="1"/>
        <v>256.8493150684931</v>
      </c>
      <c r="J8" s="12" t="n">
        <f t="shared" si="2"/>
        <v>243.15068493150687</v>
      </c>
      <c r="K8" s="8" t="n">
        <f>J8*D8</f>
        <v>243.15068493150687</v>
      </c>
      <c r="L8" s="11"/>
      <c r="M8" s="11" t="s">
        <v>18</v>
      </c>
      <c r="N8" s="11" t="n">
        <f t="shared" ref="N8" si="7">14600/7500</f>
        <v>1.9466666666666668</v>
      </c>
      <c r="O8" s="19" t="s">
        <v>51</v>
      </c>
    </row>
    <row r="9" spans="1:15" ht="60" customHeight="1" x14ac:dyDescent="0.25">
      <c r="A9" s="10">
        <v>43852</v>
      </c>
      <c r="B9" s="7" t="s">
        <v>21</v>
      </c>
      <c r="C9" s="7" t="s">
        <v>22</v>
      </c>
      <c r="D9" s="11">
        <v>1</v>
      </c>
      <c r="E9" s="11" t="s">
        <v>23</v>
      </c>
      <c r="F9" s="12">
        <v>60</v>
      </c>
      <c r="G9" s="12" t="n">
        <f t="shared" si="0"/>
        <v>60.0</v>
      </c>
      <c r="H9" s="12">
        <v>27</v>
      </c>
      <c r="I9" s="12" t="n">
        <f t="shared" si="1"/>
        <v>27.0</v>
      </c>
      <c r="J9" s="12" t="n">
        <f t="shared" si="2"/>
        <v>33.0</v>
      </c>
      <c r="K9" s="8" t="n">
        <f t="shared" ref="K9:K12" si="8">J9*D9</f>
        <v>33.0</v>
      </c>
      <c r="L9" s="11"/>
      <c r="M9" s="11"/>
      <c r="N9" s="11"/>
      <c r="O9" s="19" t="s">
        <v>48</v>
      </c>
    </row>
    <row r="10" spans="1:15" ht="60" customHeight="1" x14ac:dyDescent="0.25">
      <c r="A10" s="10">
        <v>43859</v>
      </c>
      <c r="B10" s="7" t="s">
        <v>30</v>
      </c>
      <c r="C10" s="7" t="s">
        <v>31</v>
      </c>
      <c r="D10" s="11">
        <v>1</v>
      </c>
      <c r="E10" s="11" t="s">
        <v>17</v>
      </c>
      <c r="F10" s="12">
        <v>250</v>
      </c>
      <c r="G10" s="12" t="n">
        <f t="shared" si="0"/>
        <v>250.0</v>
      </c>
      <c r="H10" s="12">
        <v>0</v>
      </c>
      <c r="I10" s="12" t="n">
        <f t="shared" si="1"/>
        <v>0.0</v>
      </c>
      <c r="J10" s="12" t="n">
        <f t="shared" si="2"/>
        <v>250.0</v>
      </c>
      <c r="K10" s="8" t="n">
        <f t="shared" si="8"/>
        <v>250.0</v>
      </c>
      <c r="L10" s="11"/>
      <c r="M10" s="11"/>
      <c r="N10" s="11"/>
      <c r="O10" s="19" t="s">
        <v>48</v>
      </c>
    </row>
    <row r="11" spans="1:15" ht="60" customHeight="1" x14ac:dyDescent="0.25">
      <c r="A11" s="13">
        <v>43861</v>
      </c>
      <c r="B11" s="14" t="s">
        <v>32</v>
      </c>
      <c r="C11" s="14" t="s">
        <v>33</v>
      </c>
      <c r="D11" s="15">
        <v>1</v>
      </c>
      <c r="E11" s="15" t="s">
        <v>23</v>
      </c>
      <c r="F11" s="16">
        <v>150</v>
      </c>
      <c r="G11" s="12" t="n">
        <f t="shared" si="0"/>
        <v>150.0</v>
      </c>
      <c r="H11" s="16">
        <v>130</v>
      </c>
      <c r="I11" s="12" t="n">
        <f t="shared" si="1"/>
        <v>130.0</v>
      </c>
      <c r="J11" s="12" t="n">
        <f t="shared" si="2"/>
        <v>20.0</v>
      </c>
      <c r="K11" s="8" t="n">
        <f t="shared" si="8"/>
        <v>20.0</v>
      </c>
      <c r="L11" s="17"/>
      <c r="M11" s="17"/>
      <c r="N11" s="17"/>
      <c r="O11" s="19" t="s">
        <v>48</v>
      </c>
    </row>
    <row r="12" spans="1:15" ht="60" customHeight="1" x14ac:dyDescent="0.25">
      <c r="A12" s="13">
        <v>43861</v>
      </c>
      <c r="B12" s="14" t="s">
        <v>34</v>
      </c>
      <c r="C12" s="14" t="s">
        <v>35</v>
      </c>
      <c r="D12" s="15">
        <v>1</v>
      </c>
      <c r="E12" s="15" t="s">
        <v>23</v>
      </c>
      <c r="F12" s="16">
        <v>350</v>
      </c>
      <c r="G12" s="12" t="n">
        <f t="shared" si="0"/>
        <v>350.0</v>
      </c>
      <c r="H12" s="16">
        <v>60</v>
      </c>
      <c r="I12" s="12" t="n">
        <f t="shared" si="1"/>
        <v>60.0</v>
      </c>
      <c r="J12" s="12" t="n">
        <f t="shared" si="2"/>
        <v>290.0</v>
      </c>
      <c r="K12" s="8" t="n">
        <f t="shared" si="8"/>
        <v>290.0</v>
      </c>
      <c r="L12" s="17"/>
      <c r="M12" s="17"/>
      <c r="N12" s="17"/>
      <c r="O12" s="19" t="s">
        <v>48</v>
      </c>
    </row>
    <row r="13" spans="1:15" ht="60" customHeight="1" x14ac:dyDescent="0.25">
      <c r="A13" s="6"/>
      <c r="B13" s="6"/>
      <c r="C13" s="6"/>
      <c r="D13" s="6"/>
      <c r="E13" s="6"/>
      <c r="F13" s="5"/>
      <c r="G13" s="5" t="n">
        <f>SUM(G2:G12)</f>
        <v>6853.6</v>
      </c>
      <c r="H13" s="5"/>
      <c r="I13" s="5" t="n">
        <f>SUM(I2:I12)</f>
        <v>3146.287671232876</v>
      </c>
      <c r="J13" s="5"/>
      <c r="K13" s="5" t="n">
        <f>SUM(K2:K12)</f>
        <v>3707.3123287671237</v>
      </c>
      <c r="L13" s="6"/>
      <c r="M13" s="6"/>
      <c r="N13" s="6"/>
      <c r="O13" s="24"/>
    </row>
    <row r="14" spans="1:15" ht="60" customHeight="1" x14ac:dyDescent="0.25"/>
    <row r="15" spans="1:15" ht="60" customHeight="1" x14ac:dyDescent="0.25"/>
    <row r="16" spans="1:15" ht="60" customHeight="1" x14ac:dyDescent="0.25"/>
    <row r="17" ht="60" customHeight="1" x14ac:dyDescent="0.25"/>
    <row r="18" ht="60" customHeight="1" x14ac:dyDescent="0.25"/>
    <row r="19" ht="60" customHeight="1" x14ac:dyDescent="0.25"/>
    <row r="20" ht="60" customHeight="1" x14ac:dyDescent="0.25"/>
    <row r="21" ht="60" customHeight="1" x14ac:dyDescent="0.25"/>
    <row r="22" ht="60" customHeight="1" x14ac:dyDescent="0.25"/>
    <row r="23" ht="60" customHeight="1" x14ac:dyDescent="0.25"/>
    <row r="24" ht="60" customHeight="1" x14ac:dyDescent="0.25"/>
    <row r="25" ht="60" customHeight="1" x14ac:dyDescent="0.25"/>
    <row r="26" ht="60" customHeight="1" x14ac:dyDescent="0.25"/>
    <row r="27" ht="60" customHeight="1" x14ac:dyDescent="0.25"/>
    <row r="28" ht="60" customHeight="1" x14ac:dyDescent="0.25"/>
    <row r="29" ht="60" customHeight="1" x14ac:dyDescent="0.25"/>
    <row r="30" ht="60" customHeight="1" x14ac:dyDescent="0.25"/>
    <row r="31" ht="60" customHeight="1" x14ac:dyDescent="0.25"/>
    <row r="32" ht="60" customHeight="1" x14ac:dyDescent="0.25"/>
    <row r="33" ht="60" customHeight="1" x14ac:dyDescent="0.25"/>
    <row r="34" ht="60" customHeight="1" x14ac:dyDescent="0.25"/>
    <row r="35" ht="60" customHeight="1" x14ac:dyDescent="0.25"/>
    <row r="36" ht="60" customHeight="1" x14ac:dyDescent="0.25"/>
    <row r="37" ht="60" customHeight="1" x14ac:dyDescent="0.25"/>
    <row r="38" ht="60" customHeight="1" x14ac:dyDescent="0.25"/>
    <row r="39" ht="60" customHeight="1" x14ac:dyDescent="0.25"/>
    <row r="40" ht="60" customHeight="1" x14ac:dyDescent="0.25"/>
    <row r="41" ht="60" customHeight="1" x14ac:dyDescent="0.25"/>
    <row r="42" ht="60" customHeight="1" x14ac:dyDescent="0.25"/>
    <row r="43" ht="60" customHeight="1" x14ac:dyDescent="0.25"/>
    <row r="44" ht="60" customHeight="1" x14ac:dyDescent="0.25"/>
    <row r="45" ht="60" customHeight="1" x14ac:dyDescent="0.25"/>
    <row r="46" ht="60" customHeight="1" x14ac:dyDescent="0.25"/>
    <row r="47" ht="60" customHeight="1" x14ac:dyDescent="0.25"/>
    <row r="48" ht="60" customHeight="1" x14ac:dyDescent="0.25"/>
    <row r="49" ht="60" customHeight="1" x14ac:dyDescent="0.25"/>
    <row r="50" ht="60" customHeight="1" x14ac:dyDescent="0.25"/>
    <row r="51" ht="60" customHeight="1" x14ac:dyDescent="0.25"/>
    <row r="52" ht="60" customHeight="1" x14ac:dyDescent="0.25"/>
    <row r="53" ht="60" customHeight="1" x14ac:dyDescent="0.25"/>
    <row r="54" ht="60" customHeight="1" x14ac:dyDescent="0.25"/>
    <row r="55" ht="60" customHeight="1" x14ac:dyDescent="0.25"/>
    <row r="56" ht="60" customHeight="1" x14ac:dyDescent="0.25"/>
    <row r="57" ht="60" customHeight="1" x14ac:dyDescent="0.25"/>
    <row r="58" ht="60" customHeight="1" x14ac:dyDescent="0.25"/>
    <row r="59" ht="60" customHeight="1" x14ac:dyDescent="0.25"/>
    <row r="60" ht="60" customHeight="1" x14ac:dyDescent="0.25"/>
    <row r="61" ht="60" customHeight="1" x14ac:dyDescent="0.25"/>
    <row r="62" ht="60" customHeight="1" x14ac:dyDescent="0.25"/>
    <row r="63" ht="60" customHeight="1" x14ac:dyDescent="0.25"/>
    <row r="64" ht="60" customHeight="1" x14ac:dyDescent="0.25"/>
    <row r="65" ht="60" customHeight="1" x14ac:dyDescent="0.25"/>
    <row r="66" ht="60" customHeight="1" x14ac:dyDescent="0.25"/>
    <row r="67" ht="60" customHeight="1" x14ac:dyDescent="0.25"/>
    <row r="68" ht="60" customHeight="1" x14ac:dyDescent="0.25"/>
    <row r="69" ht="60" customHeight="1" x14ac:dyDescent="0.25"/>
    <row r="70" ht="60" customHeight="1" x14ac:dyDescent="0.25"/>
    <row r="71" ht="60" customHeight="1" x14ac:dyDescent="0.25"/>
    <row r="72" ht="60" customHeight="1" x14ac:dyDescent="0.25"/>
    <row r="73" ht="60" customHeight="1" x14ac:dyDescent="0.25"/>
    <row r="74" ht="60" customHeight="1" x14ac:dyDescent="0.25"/>
    <row r="75" ht="60" customHeight="1" x14ac:dyDescent="0.25"/>
    <row r="76" ht="60" customHeight="1" x14ac:dyDescent="0.25"/>
    <row r="77" ht="60" customHeight="1" x14ac:dyDescent="0.25"/>
    <row r="78" ht="60" customHeight="1" x14ac:dyDescent="0.25"/>
    <row r="79" ht="60" customHeight="1" x14ac:dyDescent="0.25"/>
    <row r="80" ht="60" customHeight="1" x14ac:dyDescent="0.25"/>
    <row r="81" ht="60" customHeight="1" x14ac:dyDescent="0.25"/>
    <row r="82" ht="60" customHeight="1" x14ac:dyDescent="0.25"/>
    <row r="83" ht="60" customHeight="1" x14ac:dyDescent="0.25"/>
    <row r="84" ht="60" customHeight="1" x14ac:dyDescent="0.25"/>
    <row r="85" ht="60" customHeight="1" x14ac:dyDescent="0.25"/>
    <row r="86" ht="60" customHeight="1" x14ac:dyDescent="0.25"/>
    <row r="87" ht="60" customHeight="1" x14ac:dyDescent="0.25"/>
    <row r="88" ht="60" customHeight="1" x14ac:dyDescent="0.25"/>
    <row r="89" ht="60" customHeight="1" x14ac:dyDescent="0.25"/>
    <row r="90" ht="60" customHeight="1" x14ac:dyDescent="0.25"/>
    <row r="91" ht="60" customHeight="1" x14ac:dyDescent="0.25"/>
    <row r="92" ht="60" customHeight="1" x14ac:dyDescent="0.25"/>
    <row r="93" ht="60" customHeight="1" x14ac:dyDescent="0.25"/>
    <row r="94" ht="60" customHeight="1" x14ac:dyDescent="0.25"/>
    <row r="95" ht="60" customHeight="1" x14ac:dyDescent="0.25"/>
    <row r="96" ht="60" customHeight="1" x14ac:dyDescent="0.25"/>
    <row r="97" ht="60" customHeight="1" x14ac:dyDescent="0.25"/>
    <row r="98" ht="60" customHeight="1" x14ac:dyDescent="0.25"/>
    <row r="99" ht="60" customHeight="1" x14ac:dyDescent="0.25"/>
    <row r="100" ht="60" customHeight="1" x14ac:dyDescent="0.25"/>
    <row r="101" ht="60" customHeight="1" x14ac:dyDescent="0.25"/>
    <row r="102" ht="60" customHeight="1" x14ac:dyDescent="0.25"/>
    <row r="103" ht="60" customHeight="1" x14ac:dyDescent="0.25"/>
    <row r="104" ht="60" customHeight="1" x14ac:dyDescent="0.25"/>
    <row r="105" ht="60" customHeight="1" x14ac:dyDescent="0.25"/>
    <row r="106" ht="60" customHeight="1" x14ac:dyDescent="0.25"/>
    <row r="107" ht="60" customHeight="1" x14ac:dyDescent="0.25"/>
    <row r="108" ht="60" customHeight="1" x14ac:dyDescent="0.25"/>
    <row r="109" ht="60" customHeight="1" x14ac:dyDescent="0.25"/>
    <row r="110" ht="60" customHeight="1" x14ac:dyDescent="0.25"/>
    <row r="111" ht="60" customHeight="1" x14ac:dyDescent="0.25"/>
    <row r="112" ht="60" customHeight="1" x14ac:dyDescent="0.25"/>
    <row r="113" ht="60" customHeight="1" x14ac:dyDescent="0.25"/>
    <row r="114" ht="60" customHeight="1" x14ac:dyDescent="0.25"/>
    <row r="115" ht="60" customHeight="1" x14ac:dyDescent="0.25"/>
    <row r="116" ht="60" customHeight="1" x14ac:dyDescent="0.25"/>
    <row r="117" ht="60" customHeight="1" x14ac:dyDescent="0.25"/>
    <row r="118" ht="60" customHeight="1" x14ac:dyDescent="0.25"/>
    <row r="119" ht="60" customHeight="1" x14ac:dyDescent="0.25"/>
    <row r="120" ht="60" customHeight="1" x14ac:dyDescent="0.25"/>
    <row r="121" ht="60" customHeight="1" x14ac:dyDescent="0.25"/>
    <row r="122" ht="60" customHeight="1" x14ac:dyDescent="0.25"/>
    <row r="123" ht="60" customHeight="1" x14ac:dyDescent="0.25"/>
    <row r="124" ht="60" customHeight="1" x14ac:dyDescent="0.25"/>
    <row r="125" ht="60" customHeight="1" x14ac:dyDescent="0.25"/>
    <row r="126" ht="60" customHeight="1" x14ac:dyDescent="0.25"/>
    <row r="127" ht="60" customHeight="1" x14ac:dyDescent="0.25"/>
    <row r="128" ht="60" customHeight="1" x14ac:dyDescent="0.25"/>
    <row r="129" ht="60" customHeight="1" x14ac:dyDescent="0.25"/>
    <row r="130" ht="60" customHeight="1" x14ac:dyDescent="0.25"/>
    <row r="131" ht="60" customHeight="1" x14ac:dyDescent="0.25"/>
    <row r="132" ht="60" customHeight="1" x14ac:dyDescent="0.25"/>
    <row r="133" ht="60" customHeight="1" x14ac:dyDescent="0.25"/>
    <row r="134" ht="60" customHeight="1" x14ac:dyDescent="0.25"/>
    <row r="135" ht="60" customHeight="1" x14ac:dyDescent="0.25"/>
    <row r="136" ht="60" customHeight="1" x14ac:dyDescent="0.25"/>
    <row r="137" ht="60" customHeight="1" x14ac:dyDescent="0.25"/>
    <row r="138" ht="60" customHeight="1" x14ac:dyDescent="0.25"/>
    <row r="139" ht="60" customHeight="1" x14ac:dyDescent="0.25"/>
    <row r="140" ht="60" customHeight="1" x14ac:dyDescent="0.25"/>
    <row r="141" ht="60" customHeight="1" x14ac:dyDescent="0.25"/>
    <row r="142" ht="60" customHeight="1" x14ac:dyDescent="0.25"/>
    <row r="143" ht="60" customHeight="1" x14ac:dyDescent="0.25"/>
    <row r="144" ht="60" customHeight="1" x14ac:dyDescent="0.25"/>
    <row r="145" ht="60" customHeight="1" x14ac:dyDescent="0.25"/>
    <row r="146" ht="60" customHeight="1" x14ac:dyDescent="0.25"/>
    <row r="147" ht="60" customHeight="1" x14ac:dyDescent="0.25"/>
    <row r="148" ht="60" customHeight="1" x14ac:dyDescent="0.25"/>
    <row r="149" ht="60" customHeight="1" x14ac:dyDescent="0.25"/>
    <row r="150" ht="60" customHeight="1" x14ac:dyDescent="0.25"/>
    <row r="151" ht="60" customHeight="1" x14ac:dyDescent="0.25"/>
    <row r="152" ht="60" customHeight="1" x14ac:dyDescent="0.25"/>
    <row r="153" ht="60" customHeight="1" x14ac:dyDescent="0.25"/>
    <row r="154" ht="60" customHeight="1" x14ac:dyDescent="0.25"/>
    <row r="155" ht="60" customHeight="1" x14ac:dyDescent="0.25"/>
    <row r="156" ht="60" customHeight="1" x14ac:dyDescent="0.25"/>
    <row r="157" ht="60" customHeight="1" x14ac:dyDescent="0.25"/>
    <row r="158" ht="60" customHeight="1" x14ac:dyDescent="0.25"/>
    <row r="159" ht="60" customHeight="1" x14ac:dyDescent="0.25"/>
    <row r="160" ht="60" customHeight="1" x14ac:dyDescent="0.25"/>
    <row r="161" ht="60" customHeight="1" x14ac:dyDescent="0.25"/>
    <row r="162" ht="60" customHeight="1" x14ac:dyDescent="0.25"/>
    <row r="163" ht="60" customHeight="1" x14ac:dyDescent="0.25"/>
    <row r="164" ht="60" customHeight="1" x14ac:dyDescent="0.25"/>
    <row r="165" ht="60" customHeight="1" x14ac:dyDescent="0.25"/>
    <row r="166" ht="60" customHeight="1" x14ac:dyDescent="0.25"/>
    <row r="167" ht="60" customHeight="1" x14ac:dyDescent="0.25"/>
    <row r="168" ht="60" customHeight="1" x14ac:dyDescent="0.25"/>
    <row r="169" ht="60" customHeight="1" x14ac:dyDescent="0.25"/>
    <row r="170" ht="60" customHeight="1" x14ac:dyDescent="0.25"/>
    <row r="171" ht="60" customHeight="1" x14ac:dyDescent="0.25"/>
    <row r="172" ht="60" customHeight="1" x14ac:dyDescent="0.25"/>
    <row r="173" ht="60" customHeight="1" x14ac:dyDescent="0.25"/>
    <row r="174" ht="60" customHeight="1" x14ac:dyDescent="0.25"/>
    <row r="175" ht="60" customHeight="1" x14ac:dyDescent="0.25"/>
    <row r="176" ht="60" customHeight="1" x14ac:dyDescent="0.25"/>
    <row r="177" ht="60" customHeight="1" x14ac:dyDescent="0.25"/>
    <row r="178" ht="60" customHeight="1" x14ac:dyDescent="0.25"/>
    <row r="179" ht="60" customHeight="1" x14ac:dyDescent="0.25"/>
    <row r="180" ht="60" customHeight="1" x14ac:dyDescent="0.25"/>
    <row r="181" ht="60" customHeight="1" x14ac:dyDescent="0.25"/>
    <row r="182" ht="60" customHeight="1" x14ac:dyDescent="0.25"/>
    <row r="183" ht="60" customHeight="1" x14ac:dyDescent="0.25"/>
    <row r="184" ht="60" customHeight="1" x14ac:dyDescent="0.25"/>
    <row r="185" ht="60" customHeight="1" x14ac:dyDescent="0.25"/>
    <row r="186" ht="60" customHeight="1" x14ac:dyDescent="0.25"/>
    <row r="187" ht="60" customHeight="1" x14ac:dyDescent="0.25"/>
    <row r="188" ht="60" customHeight="1" x14ac:dyDescent="0.25"/>
    <row r="189" ht="60" customHeight="1" x14ac:dyDescent="0.25"/>
    <row r="190" ht="60" customHeight="1" x14ac:dyDescent="0.25"/>
    <row r="191" ht="60" customHeight="1" x14ac:dyDescent="0.25"/>
    <row r="192" ht="60" customHeight="1" x14ac:dyDescent="0.25"/>
    <row r="193" ht="60" customHeight="1" x14ac:dyDescent="0.25"/>
    <row r="194" ht="60" customHeight="1" x14ac:dyDescent="0.25"/>
    <row r="195" ht="60" customHeight="1" x14ac:dyDescent="0.25"/>
    <row r="196" ht="60" customHeight="1" x14ac:dyDescent="0.25"/>
    <row r="197" ht="60" customHeight="1" x14ac:dyDescent="0.25"/>
    <row r="198" ht="60" customHeight="1" x14ac:dyDescent="0.25"/>
    <row r="199" ht="60" customHeight="1" x14ac:dyDescent="0.25"/>
    <row r="200" ht="60" customHeight="1" x14ac:dyDescent="0.25"/>
    <row r="201" ht="60" customHeight="1" x14ac:dyDescent="0.25"/>
    <row r="202" ht="60" customHeight="1" x14ac:dyDescent="0.25"/>
    <row r="203" ht="60" customHeight="1" x14ac:dyDescent="0.25"/>
    <row r="204" ht="60" customHeight="1" x14ac:dyDescent="0.25"/>
    <row r="205" ht="60" customHeight="1" x14ac:dyDescent="0.25"/>
    <row r="206" ht="60" customHeight="1" x14ac:dyDescent="0.25"/>
    <row r="207" ht="60" customHeight="1" x14ac:dyDescent="0.25"/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5"/>
  <sheetViews>
    <sheetView zoomScale="70" zoomScaleNormal="80" workbookViewId="0">
      <pane ySplit="1" topLeftCell="A3" activePane="bottomLeft" state="frozen"/>
      <selection pane="bottomLeft" activeCell="L2" sqref="L2"/>
    </sheetView>
  </sheetViews>
  <sheetFormatPr baseColWidth="10" defaultColWidth="11.5703125" defaultRowHeight="15" x14ac:dyDescent="0.25"/>
  <cols>
    <col min="1" max="1" customWidth="true" width="15.7109375" collapsed="true"/>
    <col min="2" max="3" customWidth="true" width="30.7109375" collapsed="true"/>
    <col min="4" max="11" customWidth="true" width="15.7109375" collapsed="true"/>
    <col min="12" max="12" customWidth="true" width="10.7109375" collapsed="true"/>
    <col min="13" max="14" customWidth="true" width="15.7109375" collapsed="true"/>
    <col min="15" max="15" customWidth="true" width="30.7109375" collapsed="true"/>
  </cols>
  <sheetData>
    <row r="1" spans="1:15" ht="39.950000000000003" customHeight="1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4"/>
      <c r="M1" s="2" t="s">
        <v>9</v>
      </c>
      <c r="N1" s="2" t="s">
        <v>10</v>
      </c>
      <c r="O1" s="23" t="s">
        <v>46</v>
      </c>
    </row>
    <row r="2" spans="1:15" ht="60" customHeight="1" x14ac:dyDescent="0.25">
      <c r="A2" s="9">
        <v>43870</v>
      </c>
      <c r="B2" s="7" t="s">
        <v>34</v>
      </c>
      <c r="C2" s="7" t="s">
        <v>36</v>
      </c>
      <c r="D2" s="7">
        <v>1</v>
      </c>
      <c r="E2" s="7" t="s">
        <v>13</v>
      </c>
      <c r="F2" s="8">
        <v>300</v>
      </c>
      <c r="G2" s="8" t="n">
        <f t="shared" ref="G2:G7" si="0">F2*D2</f>
        <v>300.0</v>
      </c>
      <c r="H2" s="8">
        <v>0</v>
      </c>
      <c r="I2" s="8" t="n">
        <f t="shared" ref="I2:I6" si="1">H2*D2</f>
        <v>0.0</v>
      </c>
      <c r="J2" s="8" t="n">
        <f t="shared" ref="J2:J7" si="2">F2-H2</f>
        <v>300.0</v>
      </c>
      <c r="K2" s="8" t="n">
        <f t="shared" ref="K2:K7" si="3">J2*D2</f>
        <v>300.0</v>
      </c>
      <c r="L2" s="7"/>
      <c r="M2" s="7"/>
      <c r="N2" s="7"/>
      <c r="O2" s="19" t="s">
        <v>48</v>
      </c>
    </row>
    <row r="3" spans="1:15" ht="60" customHeight="1" x14ac:dyDescent="0.25">
      <c r="A3" s="9">
        <v>43869</v>
      </c>
      <c r="B3" s="7" t="s">
        <v>37</v>
      </c>
      <c r="C3" s="7" t="s">
        <v>38</v>
      </c>
      <c r="D3" s="7">
        <v>1</v>
      </c>
      <c r="E3" s="7" t="s">
        <v>13</v>
      </c>
      <c r="F3" s="8">
        <v>200</v>
      </c>
      <c r="G3" s="8" t="n">
        <f t="shared" si="0"/>
        <v>200.0</v>
      </c>
      <c r="H3" s="8">
        <v>0</v>
      </c>
      <c r="I3" s="8" t="n">
        <f t="shared" si="1"/>
        <v>0.0</v>
      </c>
      <c r="J3" s="8" t="n">
        <f t="shared" si="2"/>
        <v>200.0</v>
      </c>
      <c r="K3" s="8" t="n">
        <f t="shared" si="3"/>
        <v>200.0</v>
      </c>
      <c r="L3" s="7"/>
      <c r="M3" s="7"/>
      <c r="N3" s="7"/>
      <c r="O3" s="19" t="s">
        <v>48</v>
      </c>
    </row>
    <row r="4" spans="1:15" ht="60" customHeight="1" x14ac:dyDescent="0.25">
      <c r="A4" s="9">
        <v>43879</v>
      </c>
      <c r="B4" s="7" t="s">
        <v>39</v>
      </c>
      <c r="C4" s="7" t="s">
        <v>40</v>
      </c>
      <c r="D4" s="7">
        <v>1</v>
      </c>
      <c r="E4" s="7" t="s">
        <v>17</v>
      </c>
      <c r="F4" s="8">
        <v>2200</v>
      </c>
      <c r="G4" s="8" t="n">
        <f t="shared" si="0"/>
        <v>2200.0</v>
      </c>
      <c r="H4" s="8" t="n">
        <f>F4/N4</f>
        <v>1773.4204793028323</v>
      </c>
      <c r="I4" s="8" t="n">
        <f t="shared" si="1"/>
        <v>1773.4204793028323</v>
      </c>
      <c r="J4" s="8" t="n">
        <f t="shared" si="2"/>
        <v>426.5795206971677</v>
      </c>
      <c r="K4" s="8" t="n">
        <f t="shared" si="3"/>
        <v>426.5795206971677</v>
      </c>
      <c r="L4" s="7"/>
      <c r="M4" s="11" t="s">
        <v>45</v>
      </c>
      <c r="N4" s="11" t="n">
        <f t="shared" ref="N4" si="4">22950/18500</f>
        <v>1.2405405405405405</v>
      </c>
      <c r="O4" s="19" t="s">
        <v>50</v>
      </c>
    </row>
    <row r="5" spans="1:15" ht="60" customHeight="1" x14ac:dyDescent="0.25">
      <c r="A5" s="18">
        <v>43879</v>
      </c>
      <c r="B5" s="19" t="s">
        <v>41</v>
      </c>
      <c r="C5" s="19" t="s">
        <v>42</v>
      </c>
      <c r="D5" s="20">
        <v>1</v>
      </c>
      <c r="E5" s="20" t="s">
        <v>17</v>
      </c>
      <c r="F5" s="21">
        <v>300</v>
      </c>
      <c r="G5" s="21" t="n">
        <f t="shared" si="0"/>
        <v>300.0</v>
      </c>
      <c r="H5" s="21">
        <v>150</v>
      </c>
      <c r="I5" s="21" t="n">
        <f t="shared" si="1"/>
        <v>150.0</v>
      </c>
      <c r="J5" s="21" t="n">
        <f t="shared" si="2"/>
        <v>150.0</v>
      </c>
      <c r="K5" s="22" t="n">
        <f t="shared" si="3"/>
        <v>150.0</v>
      </c>
      <c r="L5" s="20"/>
      <c r="M5" s="20"/>
      <c r="N5" s="20"/>
      <c r="O5" s="19" t="s">
        <v>47</v>
      </c>
    </row>
    <row r="6" spans="1:15" ht="60" customHeight="1" x14ac:dyDescent="0.25">
      <c r="A6" s="18">
        <v>43837</v>
      </c>
      <c r="B6" s="19" t="s">
        <v>43</v>
      </c>
      <c r="C6" s="19" t="s">
        <v>44</v>
      </c>
      <c r="D6" s="20">
        <v>1</v>
      </c>
      <c r="E6" s="20" t="s">
        <v>17</v>
      </c>
      <c r="F6" s="21">
        <v>2700</v>
      </c>
      <c r="G6" s="21" t="n">
        <f t="shared" si="0"/>
        <v>2700.0</v>
      </c>
      <c r="H6" s="21" t="n">
        <f t="shared" ref="H6:H7" si="5">F6/N6</f>
        <v>1386.986301369863</v>
      </c>
      <c r="I6" s="21" t="n">
        <f t="shared" si="1"/>
        <v>1386.986301369863</v>
      </c>
      <c r="J6" s="21" t="n">
        <f t="shared" si="2"/>
        <v>1313.013698630137</v>
      </c>
      <c r="K6" s="22" t="n">
        <f t="shared" si="3"/>
        <v>1313.013698630137</v>
      </c>
      <c r="L6" s="20"/>
      <c r="M6" s="20" t="s">
        <v>18</v>
      </c>
      <c r="N6" s="20" t="n">
        <f t="shared" ref="N6" si="6">14600/7500</f>
        <v>1.9466666666666668</v>
      </c>
      <c r="O6" s="19" t="s">
        <v>49</v>
      </c>
    </row>
    <row r="7" spans="1:15" ht="60" customHeight="1" x14ac:dyDescent="0.25">
      <c r="A7" s="10">
        <v>43853</v>
      </c>
      <c r="B7" s="7" t="s">
        <v>55</v>
      </c>
      <c r="C7" s="7" t="s">
        <v>56</v>
      </c>
      <c r="D7" s="11">
        <v>1</v>
      </c>
      <c r="E7" s="11" t="s">
        <v>17</v>
      </c>
      <c r="F7" s="12">
        <v>7500</v>
      </c>
      <c r="G7" s="21" t="n">
        <f t="shared" si="0"/>
        <v>7500.0</v>
      </c>
      <c r="H7" s="12" t="n">
        <f t="shared" si="5"/>
        <v>6045.751633986928</v>
      </c>
      <c r="I7" s="21" t="n">
        <f>H7*D7</f>
        <v>6045.751633986928</v>
      </c>
      <c r="J7" s="21" t="n">
        <f t="shared" si="2"/>
        <v>1454.248366013072</v>
      </c>
      <c r="K7" s="22" t="n">
        <f t="shared" si="3"/>
        <v>1454.248366013072</v>
      </c>
      <c r="L7" s="11"/>
      <c r="M7" s="11" t="s">
        <v>45</v>
      </c>
      <c r="N7" s="11" t="n">
        <f t="shared" ref="N7" si="7">22950/18500</f>
        <v>1.2405405405405405</v>
      </c>
      <c r="O7" s="19" t="s">
        <v>57</v>
      </c>
    </row>
    <row r="8" spans="1:15" ht="60" customHeight="1" x14ac:dyDescent="0.25">
      <c r="A8" s="6"/>
      <c r="B8" s="6"/>
      <c r="C8" s="6"/>
      <c r="D8" s="6"/>
      <c r="E8" s="6"/>
      <c r="F8" s="5"/>
      <c r="G8" s="5" t="n">
        <f>SUM(G2:G6)</f>
        <v>5700.0</v>
      </c>
      <c r="H8" s="5"/>
      <c r="I8" s="5" t="n">
        <f>SUM(I2:I6)</f>
        <v>3310.4067806726953</v>
      </c>
      <c r="J8" s="5"/>
      <c r="K8" s="5" t="n">
        <f>SUM(K2:K6)</f>
        <v>2389.5932193273047</v>
      </c>
      <c r="L8" s="6"/>
      <c r="M8" s="6"/>
      <c r="N8" s="6"/>
      <c r="O8" s="24"/>
    </row>
    <row r="9" spans="1:15" ht="60" customHeight="1" x14ac:dyDescent="0.25"/>
    <row r="10" spans="1:15" ht="60" customHeight="1" x14ac:dyDescent="0.25"/>
    <row r="11" spans="1:15" ht="60" customHeight="1" x14ac:dyDescent="0.25"/>
    <row r="12" spans="1:15" ht="60" customHeight="1" x14ac:dyDescent="0.25"/>
    <row r="13" spans="1:15" ht="60" customHeight="1" x14ac:dyDescent="0.25"/>
    <row r="14" spans="1:15" ht="60" customHeight="1" x14ac:dyDescent="0.25"/>
    <row r="15" spans="1:15" ht="60" customHeight="1" x14ac:dyDescent="0.25"/>
    <row r="16" spans="1:15" ht="60" customHeight="1" x14ac:dyDescent="0.25"/>
    <row r="17" ht="60" customHeight="1" x14ac:dyDescent="0.25"/>
    <row r="18" ht="60" customHeight="1" x14ac:dyDescent="0.25"/>
    <row r="19" ht="60" customHeight="1" x14ac:dyDescent="0.25"/>
    <row r="20" ht="60" customHeight="1" x14ac:dyDescent="0.25"/>
    <row r="21" ht="60" customHeight="1" x14ac:dyDescent="0.25"/>
    <row r="22" ht="60" customHeight="1" x14ac:dyDescent="0.25"/>
    <row r="23" ht="60" customHeight="1" x14ac:dyDescent="0.25"/>
    <row r="24" ht="60" customHeight="1" x14ac:dyDescent="0.25"/>
    <row r="25" ht="60" customHeight="1" x14ac:dyDescent="0.25"/>
    <row r="26" ht="60" customHeight="1" x14ac:dyDescent="0.25"/>
    <row r="27" ht="60" customHeight="1" x14ac:dyDescent="0.25"/>
    <row r="28" ht="60" customHeight="1" x14ac:dyDescent="0.25"/>
    <row r="29" ht="60" customHeight="1" x14ac:dyDescent="0.25"/>
    <row r="30" ht="60" customHeight="1" x14ac:dyDescent="0.25"/>
    <row r="31" ht="60" customHeight="1" x14ac:dyDescent="0.25"/>
    <row r="32" ht="60" customHeight="1" x14ac:dyDescent="0.25"/>
    <row r="33" ht="60" customHeight="1" x14ac:dyDescent="0.25"/>
    <row r="34" ht="60" customHeight="1" x14ac:dyDescent="0.25"/>
    <row r="35" ht="60" customHeight="1" x14ac:dyDescent="0.25"/>
    <row r="36" ht="60" customHeight="1" x14ac:dyDescent="0.25"/>
    <row r="37" ht="60" customHeight="1" x14ac:dyDescent="0.25"/>
    <row r="38" ht="60" customHeight="1" x14ac:dyDescent="0.25"/>
    <row r="39" ht="60" customHeight="1" x14ac:dyDescent="0.25"/>
    <row r="40" ht="60" customHeight="1" x14ac:dyDescent="0.25"/>
    <row r="41" ht="60" customHeight="1" x14ac:dyDescent="0.25"/>
    <row r="42" ht="60" customHeight="1" x14ac:dyDescent="0.25"/>
    <row r="43" ht="60" customHeight="1" x14ac:dyDescent="0.25"/>
    <row r="44" ht="60" customHeight="1" x14ac:dyDescent="0.25"/>
    <row r="45" ht="60" customHeight="1" x14ac:dyDescent="0.25"/>
    <row r="46" ht="60" customHeight="1" x14ac:dyDescent="0.25"/>
    <row r="47" ht="60" customHeight="1" x14ac:dyDescent="0.25"/>
    <row r="48" ht="60" customHeight="1" x14ac:dyDescent="0.25"/>
    <row r="49" ht="60" customHeight="1" x14ac:dyDescent="0.25"/>
    <row r="50" ht="60" customHeight="1" x14ac:dyDescent="0.25"/>
    <row r="51" ht="60" customHeight="1" x14ac:dyDescent="0.25"/>
    <row r="52" ht="60" customHeight="1" x14ac:dyDescent="0.25"/>
    <row r="53" ht="60" customHeight="1" x14ac:dyDescent="0.25"/>
    <row r="54" ht="60" customHeight="1" x14ac:dyDescent="0.25"/>
    <row r="55" ht="60" customHeight="1" x14ac:dyDescent="0.25"/>
    <row r="56" ht="60" customHeight="1" x14ac:dyDescent="0.25"/>
    <row r="57" ht="60" customHeight="1" x14ac:dyDescent="0.25"/>
    <row r="58" ht="60" customHeight="1" x14ac:dyDescent="0.25"/>
    <row r="59" ht="60" customHeight="1" x14ac:dyDescent="0.25"/>
    <row r="60" ht="60" customHeight="1" x14ac:dyDescent="0.25"/>
    <row r="61" ht="60" customHeight="1" x14ac:dyDescent="0.25"/>
    <row r="62" ht="60" customHeight="1" x14ac:dyDescent="0.25"/>
    <row r="63" ht="60" customHeight="1" x14ac:dyDescent="0.25"/>
    <row r="64" ht="60" customHeight="1" x14ac:dyDescent="0.25"/>
    <row r="65" ht="60" customHeight="1" x14ac:dyDescent="0.25"/>
    <row r="66" ht="60" customHeight="1" x14ac:dyDescent="0.25"/>
    <row r="67" ht="60" customHeight="1" x14ac:dyDescent="0.25"/>
    <row r="68" ht="60" customHeight="1" x14ac:dyDescent="0.25"/>
    <row r="69" ht="60" customHeight="1" x14ac:dyDescent="0.25"/>
    <row r="70" ht="60" customHeight="1" x14ac:dyDescent="0.25"/>
    <row r="71" ht="60" customHeight="1" x14ac:dyDescent="0.25"/>
    <row r="72" ht="60" customHeight="1" x14ac:dyDescent="0.25"/>
    <row r="73" ht="60" customHeight="1" x14ac:dyDescent="0.25"/>
    <row r="74" ht="60" customHeight="1" x14ac:dyDescent="0.25"/>
    <row r="75" ht="60" customHeight="1" x14ac:dyDescent="0.25"/>
    <row r="76" ht="60" customHeight="1" x14ac:dyDescent="0.25"/>
    <row r="77" ht="60" customHeight="1" x14ac:dyDescent="0.25"/>
    <row r="78" ht="60" customHeight="1" x14ac:dyDescent="0.25"/>
    <row r="79" ht="60" customHeight="1" x14ac:dyDescent="0.25"/>
    <row r="80" ht="60" customHeight="1" x14ac:dyDescent="0.25"/>
    <row r="81" ht="60" customHeight="1" x14ac:dyDescent="0.25"/>
    <row r="82" ht="60" customHeight="1" x14ac:dyDescent="0.25"/>
    <row r="83" ht="60" customHeight="1" x14ac:dyDescent="0.25"/>
    <row r="84" ht="60" customHeight="1" x14ac:dyDescent="0.25"/>
    <row r="85" ht="60" customHeight="1" x14ac:dyDescent="0.25"/>
    <row r="86" ht="60" customHeight="1" x14ac:dyDescent="0.25"/>
    <row r="87" ht="60" customHeight="1" x14ac:dyDescent="0.25"/>
    <row r="88" ht="60" customHeight="1" x14ac:dyDescent="0.25"/>
    <row r="89" ht="60" customHeight="1" x14ac:dyDescent="0.25"/>
    <row r="90" ht="60" customHeight="1" x14ac:dyDescent="0.25"/>
    <row r="91" ht="60" customHeight="1" x14ac:dyDescent="0.25"/>
    <row r="92" ht="60" customHeight="1" x14ac:dyDescent="0.25"/>
    <row r="93" ht="60" customHeight="1" x14ac:dyDescent="0.25"/>
    <row r="94" ht="60" customHeight="1" x14ac:dyDescent="0.25"/>
    <row r="95" ht="60" customHeight="1" x14ac:dyDescent="0.25"/>
    <row r="96" ht="60" customHeight="1" x14ac:dyDescent="0.25"/>
    <row r="97" ht="60" customHeight="1" x14ac:dyDescent="0.25"/>
    <row r="98" ht="60" customHeight="1" x14ac:dyDescent="0.25"/>
    <row r="99" ht="60" customHeight="1" x14ac:dyDescent="0.25"/>
    <row r="100" ht="60" customHeight="1" x14ac:dyDescent="0.25"/>
    <row r="101" ht="60" customHeight="1" x14ac:dyDescent="0.25"/>
    <row r="102" ht="60" customHeight="1" x14ac:dyDescent="0.25"/>
    <row r="103" ht="60" customHeight="1" x14ac:dyDescent="0.25"/>
    <row r="104" ht="60" customHeight="1" x14ac:dyDescent="0.25"/>
    <row r="105" ht="60" customHeight="1" x14ac:dyDescent="0.25"/>
    <row r="106" ht="60" customHeight="1" x14ac:dyDescent="0.25"/>
    <row r="107" ht="60" customHeight="1" x14ac:dyDescent="0.25"/>
    <row r="108" ht="60" customHeight="1" x14ac:dyDescent="0.25"/>
    <row r="109" ht="60" customHeight="1" x14ac:dyDescent="0.25"/>
    <row r="110" ht="60" customHeight="1" x14ac:dyDescent="0.25"/>
    <row r="111" ht="60" customHeight="1" x14ac:dyDescent="0.25"/>
    <row r="112" ht="60" customHeight="1" x14ac:dyDescent="0.25"/>
    <row r="113" ht="60" customHeight="1" x14ac:dyDescent="0.25"/>
    <row r="114" ht="60" customHeight="1" x14ac:dyDescent="0.25"/>
    <row r="115" ht="60" customHeight="1" x14ac:dyDescent="0.25"/>
    <row r="116" ht="60" customHeight="1" x14ac:dyDescent="0.25"/>
    <row r="117" ht="60" customHeight="1" x14ac:dyDescent="0.25"/>
    <row r="118" ht="60" customHeight="1" x14ac:dyDescent="0.25"/>
    <row r="119" ht="60" customHeight="1" x14ac:dyDescent="0.25"/>
    <row r="120" ht="60" customHeight="1" x14ac:dyDescent="0.25"/>
    <row r="121" ht="60" customHeight="1" x14ac:dyDescent="0.25"/>
    <row r="122" ht="60" customHeight="1" x14ac:dyDescent="0.25"/>
    <row r="123" ht="60" customHeight="1" x14ac:dyDescent="0.25"/>
    <row r="124" ht="60" customHeight="1" x14ac:dyDescent="0.25"/>
    <row r="125" ht="60" customHeight="1" x14ac:dyDescent="0.25"/>
    <row r="126" ht="60" customHeight="1" x14ac:dyDescent="0.25"/>
    <row r="127" ht="60" customHeight="1" x14ac:dyDescent="0.25"/>
    <row r="128" ht="60" customHeight="1" x14ac:dyDescent="0.25"/>
    <row r="129" ht="60" customHeight="1" x14ac:dyDescent="0.25"/>
    <row r="130" ht="60" customHeight="1" x14ac:dyDescent="0.25"/>
    <row r="131" ht="60" customHeight="1" x14ac:dyDescent="0.25"/>
    <row r="132" ht="60" customHeight="1" x14ac:dyDescent="0.25"/>
    <row r="133" ht="60" customHeight="1" x14ac:dyDescent="0.25"/>
    <row r="134" ht="60" customHeight="1" x14ac:dyDescent="0.25"/>
    <row r="135" ht="60" customHeight="1" x14ac:dyDescent="0.25"/>
    <row r="136" ht="60" customHeight="1" x14ac:dyDescent="0.25"/>
    <row r="137" ht="60" customHeight="1" x14ac:dyDescent="0.25"/>
    <row r="138" ht="60" customHeight="1" x14ac:dyDescent="0.25"/>
    <row r="139" ht="60" customHeight="1" x14ac:dyDescent="0.25"/>
    <row r="140" ht="60" customHeight="1" x14ac:dyDescent="0.25"/>
    <row r="141" ht="60" customHeight="1" x14ac:dyDescent="0.25"/>
    <row r="142" ht="60" customHeight="1" x14ac:dyDescent="0.25"/>
    <row r="143" ht="60" customHeight="1" x14ac:dyDescent="0.25"/>
    <row r="144" ht="60" customHeight="1" x14ac:dyDescent="0.25"/>
    <row r="145" ht="60" customHeight="1" x14ac:dyDescent="0.25"/>
    <row r="146" ht="60" customHeight="1" x14ac:dyDescent="0.25"/>
    <row r="147" ht="60" customHeight="1" x14ac:dyDescent="0.25"/>
    <row r="148" ht="60" customHeight="1" x14ac:dyDescent="0.25"/>
    <row r="149" ht="60" customHeight="1" x14ac:dyDescent="0.25"/>
    <row r="150" ht="60" customHeight="1" x14ac:dyDescent="0.25"/>
    <row r="151" ht="60" customHeight="1" x14ac:dyDescent="0.25"/>
    <row r="152" ht="60" customHeight="1" x14ac:dyDescent="0.25"/>
    <row r="153" ht="60" customHeight="1" x14ac:dyDescent="0.25"/>
    <row r="154" ht="60" customHeight="1" x14ac:dyDescent="0.25"/>
    <row r="155" ht="60" customHeight="1" x14ac:dyDescent="0.25"/>
    <row r="156" ht="60" customHeight="1" x14ac:dyDescent="0.25"/>
    <row r="157" ht="60" customHeight="1" x14ac:dyDescent="0.25"/>
    <row r="158" ht="60" customHeight="1" x14ac:dyDescent="0.25"/>
    <row r="159" ht="60" customHeight="1" x14ac:dyDescent="0.25"/>
    <row r="160" ht="60" customHeight="1" x14ac:dyDescent="0.25"/>
    <row r="161" ht="60" customHeight="1" x14ac:dyDescent="0.25"/>
    <row r="162" ht="60" customHeight="1" x14ac:dyDescent="0.25"/>
    <row r="163" ht="60" customHeight="1" x14ac:dyDescent="0.25"/>
    <row r="164" ht="60" customHeight="1" x14ac:dyDescent="0.25"/>
    <row r="165" ht="60" customHeight="1" x14ac:dyDescent="0.25"/>
    <row r="166" ht="60" customHeight="1" x14ac:dyDescent="0.25"/>
    <row r="167" ht="60" customHeight="1" x14ac:dyDescent="0.25"/>
    <row r="168" ht="60" customHeight="1" x14ac:dyDescent="0.25"/>
    <row r="169" ht="60" customHeight="1" x14ac:dyDescent="0.25"/>
    <row r="170" ht="60" customHeight="1" x14ac:dyDescent="0.25"/>
    <row r="171" ht="60" customHeight="1" x14ac:dyDescent="0.25"/>
    <row r="172" ht="60" customHeight="1" x14ac:dyDescent="0.25"/>
    <row r="173" ht="60" customHeight="1" x14ac:dyDescent="0.25"/>
    <row r="174" ht="60" customHeight="1" x14ac:dyDescent="0.25"/>
    <row r="175" ht="60" customHeight="1" x14ac:dyDescent="0.25"/>
    <row r="176" ht="60" customHeight="1" x14ac:dyDescent="0.25"/>
    <row r="177" ht="60" customHeight="1" x14ac:dyDescent="0.25"/>
    <row r="178" ht="60" customHeight="1" x14ac:dyDescent="0.25"/>
    <row r="179" ht="60" customHeight="1" x14ac:dyDescent="0.25"/>
    <row r="180" ht="60" customHeight="1" x14ac:dyDescent="0.25"/>
    <row r="181" ht="60" customHeight="1" x14ac:dyDescent="0.25"/>
    <row r="182" ht="60" customHeight="1" x14ac:dyDescent="0.25"/>
    <row r="183" ht="60" customHeight="1" x14ac:dyDescent="0.25"/>
    <row r="184" ht="60" customHeight="1" x14ac:dyDescent="0.25"/>
    <row r="185" ht="60" customHeight="1" x14ac:dyDescent="0.25"/>
    <row r="186" ht="60" customHeight="1" x14ac:dyDescent="0.25"/>
    <row r="187" ht="60" customHeight="1" x14ac:dyDescent="0.25"/>
    <row r="188" ht="60" customHeight="1" x14ac:dyDescent="0.25"/>
    <row r="189" ht="60" customHeight="1" x14ac:dyDescent="0.25"/>
    <row r="190" ht="60" customHeight="1" x14ac:dyDescent="0.25"/>
    <row r="191" ht="60" customHeight="1" x14ac:dyDescent="0.25"/>
    <row r="192" ht="60" customHeight="1" x14ac:dyDescent="0.25"/>
    <row r="193" ht="60" customHeight="1" x14ac:dyDescent="0.25"/>
    <row r="194" ht="60" customHeight="1" x14ac:dyDescent="0.25"/>
    <row r="195" ht="60" customHeight="1" x14ac:dyDescent="0.25"/>
    <row r="196" ht="60" customHeight="1" x14ac:dyDescent="0.25"/>
    <row r="197" ht="60" customHeight="1" x14ac:dyDescent="0.25"/>
    <row r="198" ht="60" customHeight="1" x14ac:dyDescent="0.25"/>
    <row r="199" ht="60" customHeight="1" x14ac:dyDescent="0.25"/>
    <row r="200" ht="60" customHeight="1" x14ac:dyDescent="0.25"/>
    <row r="201" ht="60" customHeight="1" x14ac:dyDescent="0.25"/>
    <row r="202" ht="60" customHeight="1" x14ac:dyDescent="0.25"/>
    <row r="203" ht="60" customHeight="1" x14ac:dyDescent="0.25"/>
    <row r="204" ht="60" customHeight="1" x14ac:dyDescent="0.25"/>
    <row r="205" ht="60" customHeight="1" x14ac:dyDescent="0.25"/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"/>
  <sheetViews>
    <sheetView zoomScale="70" zoomScaleNormal="70" workbookViewId="0">
      <selection activeCell="L1" sqref="L1"/>
    </sheetView>
  </sheetViews>
  <sheetFormatPr baseColWidth="10" defaultColWidth="11.5703125" defaultRowHeight="15" x14ac:dyDescent="0.25"/>
  <cols>
    <col min="1" max="1" customWidth="true" width="15.7109375" collapsed="true"/>
    <col min="2" max="3" customWidth="true" width="30.7109375" collapsed="true"/>
    <col min="4" max="11" customWidth="true" width="15.7109375" collapsed="true"/>
    <col min="12" max="12" customWidth="true" width="10.7109375" collapsed="true"/>
    <col min="13" max="14" customWidth="true" width="15.7109375" collapsed="true"/>
    <col min="15" max="15" customWidth="true" width="30.7109375" collapsed="true"/>
  </cols>
  <sheetData>
    <row r="1" spans="1:15" ht="39.950000000000003" customHeight="1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4"/>
      <c r="M1" s="2" t="s">
        <v>9</v>
      </c>
      <c r="N1" s="2" t="s">
        <v>10</v>
      </c>
      <c r="O1" s="23" t="s">
        <v>46</v>
      </c>
    </row>
    <row r="2" spans="1:15" ht="60" customHeight="1" x14ac:dyDescent="0.25">
      <c r="A2" s="9">
        <v>43853</v>
      </c>
      <c r="B2" s="7" t="s">
        <v>55</v>
      </c>
      <c r="C2" s="7" t="s">
        <v>56</v>
      </c>
      <c r="D2" s="7">
        <v>1</v>
      </c>
      <c r="E2" s="7" t="s">
        <v>17</v>
      </c>
      <c r="F2" s="8">
        <v>7500</v>
      </c>
      <c r="G2" s="22" t="n">
        <f t="shared" ref="G2" si="0">F2*D2</f>
        <v>7500.0</v>
      </c>
      <c r="H2" s="8" t="n">
        <f t="shared" ref="H2" si="1">F2/N2</f>
        <v>6045.751633986928</v>
      </c>
      <c r="I2" s="22" t="n">
        <f>H2*D2</f>
        <v>6045.751633986928</v>
      </c>
      <c r="J2" s="22" t="n">
        <f t="shared" ref="J2" si="2">F2-H2</f>
        <v>1454.248366013072</v>
      </c>
      <c r="K2" s="22" t="n">
        <f t="shared" ref="K2" si="3">J2*D2</f>
        <v>1454.248366013072</v>
      </c>
      <c r="L2" s="7"/>
      <c r="M2" s="7" t="s">
        <v>45</v>
      </c>
      <c r="N2" s="7" t="n">
        <f t="shared" ref="N2" si="4">22950/18500</f>
        <v>1.2405405405405405</v>
      </c>
      <c r="O2" s="19" t="s">
        <v>57</v>
      </c>
    </row>
    <row r="3" spans="1:15" ht="60" customHeight="1" x14ac:dyDescent="0.25">
      <c r="A3" s="6"/>
      <c r="B3" s="6"/>
      <c r="C3" s="6"/>
      <c r="D3" s="6"/>
      <c r="E3" s="6"/>
      <c r="F3" s="6"/>
      <c r="G3" s="5" t="n">
        <f>SUM(G2)</f>
        <v>7500.0</v>
      </c>
      <c r="H3" s="6"/>
      <c r="I3" s="5" t="n">
        <f>SUM(I2)</f>
        <v>6045.751633986928</v>
      </c>
      <c r="J3" s="6"/>
      <c r="K3" s="5" t="n">
        <f>SUM(K2)</f>
        <v>1454.248366013072</v>
      </c>
      <c r="L3" s="6"/>
      <c r="M3" s="6"/>
      <c r="N3" s="6"/>
      <c r="O3" s="6"/>
    </row>
    <row r="4" spans="1:15" ht="60" customHeight="1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5" ht="60" customHeight="1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spans="1:15" ht="60" customHeight="1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1:15" ht="60" customHeight="1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1:15" ht="60" customHeight="1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</row>
    <row r="9" spans="1:15" ht="60" customHeight="1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</row>
    <row r="10" spans="1:15" ht="60" customHeight="1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</row>
    <row r="11" spans="1:15" ht="60" customHeight="1" x14ac:dyDescent="0.2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</row>
    <row r="12" spans="1:15" ht="60" customHeight="1" x14ac:dyDescent="0.2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</row>
    <row r="13" spans="1:15" ht="60" customHeight="1" x14ac:dyDescent="0.2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</row>
    <row r="14" spans="1:15" ht="60" customHeight="1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</row>
    <row r="15" spans="1:15" ht="60" customHeight="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1:15" ht="60" customHeight="1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</row>
    <row r="17" spans="1:15" ht="60" customHeight="1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</row>
    <row r="18" spans="1:15" ht="60" customHeight="1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</row>
    <row r="19" spans="1:15" ht="60" customHeight="1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</row>
    <row r="20" spans="1:15" ht="60" customHeight="1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</row>
    <row r="21" spans="1:15" ht="60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</row>
    <row r="22" spans="1:15" ht="60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</row>
    <row r="23" spans="1:15" ht="60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</row>
    <row r="24" spans="1:15" ht="60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</row>
    <row r="25" spans="1:15" ht="60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</row>
    <row r="26" spans="1:15" ht="60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</row>
    <row r="27" spans="1:15" ht="60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</row>
    <row r="28" spans="1:15" ht="60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 ht="60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</row>
    <row r="30" spans="1:15" ht="60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 ht="60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60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</row>
    <row r="33" spans="1:15" ht="60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 spans="1:15" ht="60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</row>
    <row r="35" spans="1:15" ht="60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</row>
    <row r="36" spans="1:15" ht="60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</row>
    <row r="37" spans="1:15" ht="60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</row>
    <row r="38" spans="1:15" ht="60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</row>
    <row r="39" spans="1:15" ht="60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</row>
    <row r="40" spans="1:15" ht="60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</row>
    <row r="41" spans="1:15" ht="60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</row>
    <row r="42" spans="1:15" ht="60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</row>
    <row r="43" spans="1:15" ht="60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</row>
    <row r="44" spans="1:15" ht="60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</row>
    <row r="45" spans="1:15" ht="60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</row>
    <row r="46" spans="1:15" ht="60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</row>
    <row r="47" spans="1:15" ht="60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</row>
    <row r="48" spans="1:15" ht="60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</row>
    <row r="49" spans="1:15" ht="60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spans="1:15" ht="60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</row>
    <row r="51" spans="1:15" ht="60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</row>
    <row r="52" spans="1:15" ht="60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</row>
    <row r="53" spans="1:15" ht="60" customHeight="1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</row>
    <row r="54" spans="1:15" ht="60" customHeight="1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</row>
    <row r="55" spans="1:15" ht="60" customHeight="1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ht="60" customHeight="1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ht="60" customHeight="1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ht="60" customHeight="1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ht="60" customHeight="1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ht="60" customHeight="1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ht="60" customHeight="1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ht="60" customHeight="1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ht="60" customHeight="1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ht="60" customHeight="1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ht="60" customHeight="1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ht="60" customHeight="1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ht="60" customHeight="1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ht="60" customHeight="1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ht="60" customHeight="1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ht="60" customHeight="1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ht="60" customHeight="1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ht="60" customHeight="1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ht="60" customHeight="1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ht="60" customHeight="1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  <row r="75" spans="1:15" ht="60" customHeight="1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</row>
    <row r="76" spans="1:15" ht="60" customHeight="1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</row>
    <row r="77" spans="1:15" ht="60" customHeight="1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</row>
    <row r="78" spans="1:15" ht="60" customHeight="1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</row>
    <row r="79" spans="1:15" ht="60" customHeight="1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</row>
    <row r="80" spans="1:15" ht="60" customHeight="1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</row>
    <row r="81" spans="1:15" ht="60" customHeight="1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</row>
    <row r="82" spans="1:15" ht="60" customHeight="1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</row>
    <row r="83" spans="1:15" ht="60" customHeight="1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</row>
    <row r="84" spans="1:15" ht="60" customHeight="1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</row>
    <row r="85" spans="1:15" ht="60" customHeight="1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</row>
    <row r="86" spans="1:15" ht="60" customHeight="1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</row>
    <row r="87" spans="1:15" ht="60" customHeight="1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</row>
    <row r="88" spans="1:15" ht="60" customHeight="1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</row>
    <row r="89" spans="1:15" ht="60" customHeight="1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</row>
    <row r="90" spans="1:15" ht="60" customHeight="1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</row>
    <row r="91" spans="1:15" ht="60" customHeight="1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</row>
    <row r="92" spans="1:15" ht="60" customHeight="1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</row>
    <row r="93" spans="1:15" ht="60" customHeight="1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</row>
    <row r="94" spans="1:15" ht="60" customHeight="1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</row>
    <row r="95" spans="1:15" ht="60" customHeight="1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</row>
    <row r="96" spans="1:15" ht="60" customHeight="1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</row>
    <row r="97" spans="1:15" ht="60" customHeight="1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</row>
    <row r="98" spans="1:15" ht="60" customHeight="1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</row>
    <row r="99" spans="1:15" ht="60" customHeight="1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</row>
    <row r="100" spans="1:15" ht="60" customHeight="1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9"/>
  <sheetViews>
    <sheetView zoomScale="70" zoomScaleNormal="70" workbookViewId="0">
      <selection activeCell="N1" sqref="A1:N1"/>
    </sheetView>
  </sheetViews>
  <sheetFormatPr baseColWidth="10" defaultColWidth="11.5703125" defaultRowHeight="15" x14ac:dyDescent="0.25"/>
  <cols>
    <col min="1" max="1" customWidth="true" width="15.7109375" collapsed="true"/>
    <col min="2" max="3" customWidth="true" width="30.7109375" collapsed="true"/>
    <col min="4" max="13" customWidth="true" width="15.7109375" collapsed="true"/>
    <col min="14" max="14" customWidth="true" width="30.7109375" collapsed="true"/>
    <col min="15" max="24" customWidth="true" width="15.7109375" collapsed="true"/>
  </cols>
  <sheetData>
    <row r="1" spans="1:14" ht="39.950000000000003" customHeight="1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8</v>
      </c>
      <c r="L1" s="2" t="s">
        <v>9</v>
      </c>
      <c r="M1" s="2" t="s">
        <v>10</v>
      </c>
      <c r="N1" s="23" t="s">
        <v>46</v>
      </c>
    </row>
    <row r="2" spans="1:14" ht="60" customHeight="1" x14ac:dyDescent="0.25">
      <c r="A2" s="9">
        <v>43937</v>
      </c>
      <c r="B2" s="7" t="s">
        <v>58</v>
      </c>
      <c r="C2" s="7" t="s">
        <v>59</v>
      </c>
      <c r="D2" s="7">
        <v>1</v>
      </c>
      <c r="E2" s="7" t="s">
        <v>23</v>
      </c>
      <c r="F2" s="8">
        <v>60</v>
      </c>
      <c r="G2" s="22" t="n">
        <f t="shared" ref="G2:G5" si="0">F2*D2</f>
        <v>60.0</v>
      </c>
      <c r="H2" s="8">
        <v>0</v>
      </c>
      <c r="I2" s="22" t="n">
        <f>H2*D2</f>
        <v>0.0</v>
      </c>
      <c r="J2" s="22" t="n">
        <f t="shared" ref="J2:J5" si="1">F2-H2</f>
        <v>60.0</v>
      </c>
      <c r="K2" s="22" t="n">
        <f t="shared" ref="K2:K5" si="2">J2*D2</f>
        <v>60.0</v>
      </c>
      <c r="L2" s="7"/>
      <c r="M2" s="7"/>
      <c r="N2" s="19" t="s">
        <v>60</v>
      </c>
    </row>
    <row r="3" spans="1:14" ht="60" customHeight="1" x14ac:dyDescent="0.25">
      <c r="A3" s="10">
        <v>43853</v>
      </c>
      <c r="B3" s="7" t="s">
        <v>61</v>
      </c>
      <c r="C3" s="7" t="s">
        <v>62</v>
      </c>
      <c r="D3" s="11">
        <v>1</v>
      </c>
      <c r="E3" s="11" t="s">
        <v>17</v>
      </c>
      <c r="F3" s="12">
        <v>950</v>
      </c>
      <c r="G3" s="21" t="n">
        <f t="shared" si="0"/>
        <v>950.0</v>
      </c>
      <c r="H3" s="12" t="n">
        <f>F3/M3</f>
        <v>765.7952069716775</v>
      </c>
      <c r="I3" s="21" t="n">
        <f t="shared" ref="I3:I5" si="3">H3*D3</f>
        <v>765.7952069716775</v>
      </c>
      <c r="J3" s="21" t="n">
        <f t="shared" si="1"/>
        <v>184.20479302832246</v>
      </c>
      <c r="K3" s="22" t="n">
        <f t="shared" si="2"/>
        <v>184.20479302832246</v>
      </c>
      <c r="L3" s="11" t="s">
        <v>45</v>
      </c>
      <c r="M3" s="11" t="n">
        <f t="shared" ref="M3" si="4">22950/18500</f>
        <v>1.2405405405405405</v>
      </c>
      <c r="N3" s="19" t="s">
        <v>63</v>
      </c>
    </row>
    <row r="4" spans="1:14" ht="60" customHeight="1" x14ac:dyDescent="0.25">
      <c r="A4" s="10">
        <v>43853</v>
      </c>
      <c r="B4" s="7" t="s">
        <v>64</v>
      </c>
      <c r="C4" s="7" t="s">
        <v>65</v>
      </c>
      <c r="D4" s="11">
        <v>1</v>
      </c>
      <c r="E4" s="11" t="s">
        <v>17</v>
      </c>
      <c r="F4" s="12">
        <v>600</v>
      </c>
      <c r="G4" s="21" t="n">
        <f t="shared" si="0"/>
        <v>600.0</v>
      </c>
      <c r="H4" s="12" t="n">
        <f>F4/M4</f>
        <v>483.66013071895424</v>
      </c>
      <c r="I4" s="21" t="n">
        <f t="shared" si="3"/>
        <v>483.66013071895424</v>
      </c>
      <c r="J4" s="21" t="n">
        <f t="shared" si="1"/>
        <v>116.33986928104576</v>
      </c>
      <c r="K4" s="22" t="n">
        <f t="shared" si="2"/>
        <v>116.33986928104576</v>
      </c>
      <c r="L4" s="11" t="s">
        <v>45</v>
      </c>
      <c r="M4" s="11" t="n">
        <f>22950/18500</f>
        <v>1.2405405405405405</v>
      </c>
      <c r="N4" s="19" t="s">
        <v>63</v>
      </c>
    </row>
    <row r="5" spans="1:14" ht="60" customHeight="1" x14ac:dyDescent="0.25">
      <c r="A5" s="10">
        <v>43853</v>
      </c>
      <c r="B5" s="7" t="s">
        <v>66</v>
      </c>
      <c r="C5" s="7" t="s">
        <v>67</v>
      </c>
      <c r="D5" s="11">
        <v>1</v>
      </c>
      <c r="E5" s="11" t="s">
        <v>17</v>
      </c>
      <c r="F5" s="12">
        <v>950</v>
      </c>
      <c r="G5" s="21" t="n">
        <f t="shared" si="0"/>
        <v>950.0</v>
      </c>
      <c r="H5" s="12">
        <v>950</v>
      </c>
      <c r="I5" s="21" t="n">
        <f t="shared" si="3"/>
        <v>950.0</v>
      </c>
      <c r="J5" s="21" t="n">
        <f t="shared" si="1"/>
        <v>0.0</v>
      </c>
      <c r="K5" s="22" t="n">
        <f t="shared" si="2"/>
        <v>0.0</v>
      </c>
      <c r="L5" s="11"/>
      <c r="M5" s="11"/>
      <c r="N5" s="19" t="s">
        <v>63</v>
      </c>
    </row>
    <row r="6" spans="1:14" ht="60" customHeight="1" x14ac:dyDescent="0.25">
      <c r="A6" s="6"/>
      <c r="B6" s="6"/>
      <c r="C6" s="6"/>
      <c r="D6" s="6"/>
      <c r="E6" s="6"/>
      <c r="F6" s="6"/>
      <c r="G6" s="5" t="n">
        <f>SUM(G2:G5)</f>
        <v>2560.0</v>
      </c>
      <c r="H6" s="6"/>
      <c r="I6" s="5" t="n">
        <f>SUM(I2:I5)</f>
        <v>2199.4553376906315</v>
      </c>
      <c r="J6" s="6"/>
      <c r="K6" s="5" t="n">
        <f>SUM(K2:K5)</f>
        <v>360.5446623093682</v>
      </c>
      <c r="L6" s="6"/>
      <c r="M6" s="6"/>
      <c r="N6" s="6"/>
    </row>
    <row r="7" spans="1:14" ht="60" customHeight="1" x14ac:dyDescent="0.25"/>
    <row r="8" spans="1:14" ht="60" customHeight="1" x14ac:dyDescent="0.25"/>
    <row r="9" spans="1:14" ht="60" customHeight="1" x14ac:dyDescent="0.25"/>
    <row r="10" spans="1:14" ht="60" customHeight="1" x14ac:dyDescent="0.25"/>
    <row r="11" spans="1:14" ht="60" customHeight="1" x14ac:dyDescent="0.25"/>
    <row r="12" spans="1:14" ht="60" customHeight="1" x14ac:dyDescent="0.25"/>
    <row r="13" spans="1:14" ht="60" customHeight="1" x14ac:dyDescent="0.25"/>
    <row r="14" spans="1:14" ht="60" customHeight="1" x14ac:dyDescent="0.25"/>
    <row r="15" spans="1:14" ht="60" customHeight="1" x14ac:dyDescent="0.25"/>
    <row r="16" spans="1:14" ht="60" customHeight="1" x14ac:dyDescent="0.25"/>
    <row r="17" ht="60" customHeight="1" x14ac:dyDescent="0.25"/>
    <row r="18" ht="60" customHeight="1" x14ac:dyDescent="0.25"/>
    <row r="19" ht="60" customHeight="1" x14ac:dyDescent="0.25"/>
    <row r="20" ht="60" customHeight="1" x14ac:dyDescent="0.25"/>
    <row r="21" ht="60" customHeight="1" x14ac:dyDescent="0.25"/>
    <row r="22" ht="60" customHeight="1" x14ac:dyDescent="0.25"/>
    <row r="23" ht="60" customHeight="1" x14ac:dyDescent="0.25"/>
    <row r="24" ht="60" customHeight="1" x14ac:dyDescent="0.25"/>
    <row r="25" ht="60" customHeight="1" x14ac:dyDescent="0.25"/>
    <row r="26" ht="60" customHeight="1" x14ac:dyDescent="0.25"/>
    <row r="27" ht="60" customHeight="1" x14ac:dyDescent="0.25"/>
    <row r="28" ht="60" customHeight="1" x14ac:dyDescent="0.25"/>
    <row r="29" ht="60" customHeight="1" x14ac:dyDescent="0.25"/>
    <row r="30" ht="60" customHeight="1" x14ac:dyDescent="0.25"/>
    <row r="31" ht="60" customHeight="1" x14ac:dyDescent="0.25"/>
    <row r="32" ht="60" customHeight="1" x14ac:dyDescent="0.25"/>
    <row r="33" ht="60" customHeight="1" x14ac:dyDescent="0.25"/>
    <row r="34" ht="60" customHeight="1" x14ac:dyDescent="0.25"/>
    <row r="35" ht="60" customHeight="1" x14ac:dyDescent="0.25"/>
    <row r="36" ht="60" customHeight="1" x14ac:dyDescent="0.25"/>
    <row r="37" ht="60" customHeight="1" x14ac:dyDescent="0.25"/>
    <row r="38" ht="60" customHeight="1" x14ac:dyDescent="0.25"/>
    <row r="39" ht="60" customHeight="1" x14ac:dyDescent="0.25"/>
    <row r="40" ht="60" customHeight="1" x14ac:dyDescent="0.25"/>
    <row r="41" ht="60" customHeight="1" x14ac:dyDescent="0.25"/>
    <row r="42" ht="60" customHeight="1" x14ac:dyDescent="0.25"/>
    <row r="43" ht="60" customHeight="1" x14ac:dyDescent="0.25"/>
    <row r="44" ht="60" customHeight="1" x14ac:dyDescent="0.25"/>
    <row r="45" ht="60" customHeight="1" x14ac:dyDescent="0.25"/>
    <row r="46" ht="60" customHeight="1" x14ac:dyDescent="0.25"/>
    <row r="47" ht="60" customHeight="1" x14ac:dyDescent="0.25"/>
    <row r="48" ht="60" customHeight="1" x14ac:dyDescent="0.25"/>
    <row r="49" ht="60" customHeight="1" x14ac:dyDescent="0.25"/>
    <row r="50" ht="60" customHeight="1" x14ac:dyDescent="0.25"/>
    <row r="51" ht="60" customHeight="1" x14ac:dyDescent="0.25"/>
    <row r="52" ht="60" customHeight="1" x14ac:dyDescent="0.25"/>
    <row r="53" ht="60" customHeight="1" x14ac:dyDescent="0.25"/>
    <row r="54" ht="60" customHeight="1" x14ac:dyDescent="0.25"/>
    <row r="55" ht="60" customHeight="1" x14ac:dyDescent="0.25"/>
    <row r="56" ht="60" customHeight="1" x14ac:dyDescent="0.25"/>
    <row r="57" ht="60" customHeight="1" x14ac:dyDescent="0.25"/>
    <row r="58" ht="60" customHeight="1" x14ac:dyDescent="0.25"/>
    <row r="59" ht="60" customHeight="1" x14ac:dyDescent="0.25"/>
    <row r="60" ht="60" customHeight="1" x14ac:dyDescent="0.25"/>
    <row r="61" ht="60" customHeight="1" x14ac:dyDescent="0.25"/>
    <row r="62" ht="60" customHeight="1" x14ac:dyDescent="0.25"/>
    <row r="63" ht="60" customHeight="1" x14ac:dyDescent="0.25"/>
    <row r="64" ht="60" customHeight="1" x14ac:dyDescent="0.25"/>
    <row r="65" ht="60" customHeight="1" x14ac:dyDescent="0.25"/>
    <row r="66" ht="60" customHeight="1" x14ac:dyDescent="0.25"/>
    <row r="67" ht="60" customHeight="1" x14ac:dyDescent="0.25"/>
    <row r="68" ht="60" customHeight="1" x14ac:dyDescent="0.25"/>
    <row r="69" ht="60" customHeight="1" x14ac:dyDescent="0.25"/>
    <row r="70" ht="60" customHeight="1" x14ac:dyDescent="0.25"/>
    <row r="71" ht="60" customHeight="1" x14ac:dyDescent="0.25"/>
    <row r="72" ht="60" customHeight="1" x14ac:dyDescent="0.25"/>
    <row r="73" ht="60" customHeight="1" x14ac:dyDescent="0.25"/>
    <row r="74" ht="60" customHeight="1" x14ac:dyDescent="0.25"/>
    <row r="75" ht="60" customHeight="1" x14ac:dyDescent="0.25"/>
    <row r="76" ht="60" customHeight="1" x14ac:dyDescent="0.25"/>
    <row r="77" ht="60" customHeight="1" x14ac:dyDescent="0.25"/>
    <row r="78" ht="60" customHeight="1" x14ac:dyDescent="0.25"/>
    <row r="79" ht="60" customHeight="1" x14ac:dyDescent="0.25"/>
    <row r="80" ht="60" customHeight="1" x14ac:dyDescent="0.25"/>
    <row r="81" ht="60" customHeight="1" x14ac:dyDescent="0.25"/>
    <row r="82" ht="60" customHeight="1" x14ac:dyDescent="0.25"/>
    <row r="83" ht="60" customHeight="1" x14ac:dyDescent="0.25"/>
    <row r="84" ht="60" customHeight="1" x14ac:dyDescent="0.25"/>
    <row r="85" ht="60" customHeight="1" x14ac:dyDescent="0.25"/>
    <row r="86" ht="60" customHeight="1" x14ac:dyDescent="0.25"/>
    <row r="87" ht="60" customHeight="1" x14ac:dyDescent="0.25"/>
    <row r="88" ht="60" customHeight="1" x14ac:dyDescent="0.25"/>
    <row r="89" ht="60" customHeight="1" x14ac:dyDescent="0.25"/>
    <row r="90" ht="60" customHeight="1" x14ac:dyDescent="0.25"/>
    <row r="91" ht="60" customHeight="1" x14ac:dyDescent="0.25"/>
    <row r="92" ht="60" customHeight="1" x14ac:dyDescent="0.25"/>
    <row r="93" ht="60" customHeight="1" x14ac:dyDescent="0.25"/>
    <row r="94" ht="60" customHeight="1" x14ac:dyDescent="0.25"/>
    <row r="95" ht="60" customHeight="1" x14ac:dyDescent="0.25"/>
    <row r="96" ht="60" customHeight="1" x14ac:dyDescent="0.25"/>
    <row r="97" ht="60" customHeight="1" x14ac:dyDescent="0.25"/>
    <row r="98" ht="60" customHeight="1" x14ac:dyDescent="0.25"/>
    <row r="99" ht="60" customHeight="1" x14ac:dyDescent="0.25"/>
    <row r="100" ht="60" customHeight="1" x14ac:dyDescent="0.25"/>
    <row r="101" ht="60" customHeight="1" x14ac:dyDescent="0.25"/>
    <row r="102" ht="60" customHeight="1" x14ac:dyDescent="0.25"/>
    <row r="103" ht="60" customHeight="1" x14ac:dyDescent="0.25"/>
    <row r="104" ht="60" customHeight="1" x14ac:dyDescent="0.25"/>
    <row r="105" ht="60" customHeight="1" x14ac:dyDescent="0.25"/>
    <row r="106" ht="60" customHeight="1" x14ac:dyDescent="0.25"/>
    <row r="107" ht="60" customHeight="1" x14ac:dyDescent="0.25"/>
    <row r="108" ht="60" customHeight="1" x14ac:dyDescent="0.25"/>
    <row r="109" ht="60" customHeight="1" x14ac:dyDescent="0.25"/>
    <row r="110" ht="60" customHeight="1" x14ac:dyDescent="0.25"/>
    <row r="111" ht="60" customHeight="1" x14ac:dyDescent="0.25"/>
    <row r="112" ht="60" customHeight="1" x14ac:dyDescent="0.25"/>
    <row r="113" ht="60" customHeight="1" x14ac:dyDescent="0.25"/>
    <row r="114" ht="60" customHeight="1" x14ac:dyDescent="0.25"/>
    <row r="115" ht="60" customHeight="1" x14ac:dyDescent="0.25"/>
    <row r="116" ht="60" customHeight="1" x14ac:dyDescent="0.25"/>
    <row r="117" ht="60" customHeight="1" x14ac:dyDescent="0.25"/>
    <row r="118" ht="60" customHeight="1" x14ac:dyDescent="0.25"/>
    <row r="119" ht="60" customHeight="1" x14ac:dyDescent="0.25"/>
    <row r="120" ht="60" customHeight="1" x14ac:dyDescent="0.25"/>
    <row r="121" ht="60" customHeight="1" x14ac:dyDescent="0.25"/>
    <row r="122" ht="60" customHeight="1" x14ac:dyDescent="0.25"/>
    <row r="123" ht="60" customHeight="1" x14ac:dyDescent="0.25"/>
    <row r="124" ht="60" customHeight="1" x14ac:dyDescent="0.25"/>
    <row r="125" ht="60" customHeight="1" x14ac:dyDescent="0.25"/>
    <row r="126" ht="60" customHeight="1" x14ac:dyDescent="0.25"/>
    <row r="127" ht="60" customHeight="1" x14ac:dyDescent="0.25"/>
    <row r="128" ht="60" customHeight="1" x14ac:dyDescent="0.25"/>
    <row r="129" ht="60" customHeight="1" x14ac:dyDescent="0.25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05"/>
  <sheetViews>
    <sheetView zoomScale="80" zoomScaleNormal="80" workbookViewId="0">
      <pane ySplit="1" topLeftCell="A6" activePane="bottomLeft" state="frozen"/>
      <selection pane="bottomLeft" activeCell="G11" sqref="G11"/>
    </sheetView>
  </sheetViews>
  <sheetFormatPr baseColWidth="10" defaultColWidth="11.5703125" defaultRowHeight="15" x14ac:dyDescent="0.25"/>
  <cols>
    <col min="1" max="1" customWidth="true" width="15.7109375" collapsed="true"/>
    <col min="2" max="3" customWidth="true" width="30.7109375" collapsed="true"/>
    <col min="4" max="15" customWidth="true" width="15.7109375" collapsed="true"/>
    <col min="16" max="16" customWidth="true" width="30.7109375" collapsed="true"/>
    <col min="17" max="28" customWidth="true" width="15.7109375" collapsed="true"/>
  </cols>
  <sheetData>
    <row r="1" spans="1:28" ht="39.950000000000003" customHeight="1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68</v>
      </c>
      <c r="K1" s="2" t="s">
        <v>69</v>
      </c>
      <c r="L1" s="2" t="s">
        <v>14</v>
      </c>
      <c r="M1" s="2" t="s">
        <v>8</v>
      </c>
      <c r="N1" s="2" t="s">
        <v>9</v>
      </c>
      <c r="O1" s="2" t="s">
        <v>10</v>
      </c>
      <c r="P1" s="2" t="s">
        <v>46</v>
      </c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</row>
    <row r="2" spans="1:28" ht="60" customHeight="1" x14ac:dyDescent="0.25">
      <c r="A2" s="26">
        <v>43837</v>
      </c>
      <c r="B2" s="27" t="s">
        <v>70</v>
      </c>
      <c r="C2" s="27" t="s">
        <v>71</v>
      </c>
      <c r="D2" s="27">
        <v>1</v>
      </c>
      <c r="E2" s="27" t="s">
        <v>17</v>
      </c>
      <c r="F2" s="28">
        <v>800</v>
      </c>
      <c r="G2" s="28" t="n">
        <f t="shared" ref="G2:G7" si="0">F2*D2</f>
        <v>800.0</v>
      </c>
      <c r="H2" s="28">
        <v>488.01</v>
      </c>
      <c r="I2" s="28" t="n">
        <f t="shared" ref="I2:I7" si="1">H2*D2</f>
        <v>488.01</v>
      </c>
      <c r="J2" s="28" t="n">
        <f>F2*0.065</f>
        <v>52.0</v>
      </c>
      <c r="K2" s="28" t="n">
        <f>J2*D2</f>
        <v>52.0</v>
      </c>
      <c r="L2" s="28" t="n">
        <f>F2-H2-J2</f>
        <v>259.99</v>
      </c>
      <c r="M2" s="28" t="n">
        <f t="shared" ref="M2:M7" si="2">L2*D2</f>
        <v>259.99</v>
      </c>
      <c r="N2" s="27" t="s">
        <v>18</v>
      </c>
      <c r="O2" s="27" t="n">
        <f>14600/7500</f>
        <v>1.9466666666666668</v>
      </c>
      <c r="P2" s="27" t="s">
        <v>72</v>
      </c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</row>
    <row r="3" spans="1:28" ht="60" customHeight="1" x14ac:dyDescent="0.25">
      <c r="A3" s="10">
        <v>43853</v>
      </c>
      <c r="B3" s="7" t="s">
        <v>73</v>
      </c>
      <c r="C3" s="7" t="s">
        <v>74</v>
      </c>
      <c r="D3" s="11">
        <v>1</v>
      </c>
      <c r="E3" s="11" t="s">
        <v>17</v>
      </c>
      <c r="F3" s="12">
        <v>700</v>
      </c>
      <c r="G3" s="21" t="n">
        <f t="shared" si="0"/>
        <v>700.0</v>
      </c>
      <c r="H3" s="12" t="n">
        <f>F3/O3</f>
        <v>564.2701525054466</v>
      </c>
      <c r="I3" s="21" t="n">
        <f t="shared" si="1"/>
        <v>564.2701525054466</v>
      </c>
      <c r="J3" s="21" t="n">
        <f t="shared" ref="J3:J7" si="3">F3*0.065</f>
        <v>45.5</v>
      </c>
      <c r="K3" s="21" t="n">
        <f t="shared" ref="K3:K7" si="4">J3*D3</f>
        <v>45.5</v>
      </c>
      <c r="L3" s="21" t="n">
        <f t="shared" ref="L3:L7" si="5">F3-H3-J3</f>
        <v>90.22984749455338</v>
      </c>
      <c r="M3" s="22" t="n">
        <f t="shared" si="2"/>
        <v>90.22984749455338</v>
      </c>
      <c r="N3" s="11" t="s">
        <v>45</v>
      </c>
      <c r="O3" s="11" t="n">
        <f>22950/18500</f>
        <v>1.2405405405405405</v>
      </c>
      <c r="P3" s="7" t="s">
        <v>75</v>
      </c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</row>
    <row r="4" spans="1:28" ht="60" customHeight="1" x14ac:dyDescent="0.25">
      <c r="A4" s="10">
        <v>43853</v>
      </c>
      <c r="B4" s="7" t="s">
        <v>76</v>
      </c>
      <c r="C4" s="7" t="s">
        <v>77</v>
      </c>
      <c r="D4" s="11">
        <v>1</v>
      </c>
      <c r="E4" s="11" t="s">
        <v>17</v>
      </c>
      <c r="F4" s="12">
        <v>600</v>
      </c>
      <c r="G4" s="21" t="n">
        <f t="shared" si="0"/>
        <v>600.0</v>
      </c>
      <c r="H4" s="12">
        <v>403.05</v>
      </c>
      <c r="I4" s="21" t="n">
        <f t="shared" si="1"/>
        <v>403.05</v>
      </c>
      <c r="J4" s="21" t="n">
        <f t="shared" si="3"/>
        <v>39.0</v>
      </c>
      <c r="K4" s="21" t="n">
        <f t="shared" si="4"/>
        <v>39.0</v>
      </c>
      <c r="L4" s="21" t="n">
        <f t="shared" si="5"/>
        <v>157.95</v>
      </c>
      <c r="M4" s="22" t="n">
        <f t="shared" si="2"/>
        <v>157.95</v>
      </c>
      <c r="N4" s="11" t="s">
        <v>45</v>
      </c>
      <c r="O4" s="11" t="n">
        <f>22950/18500</f>
        <v>1.2405405405405405</v>
      </c>
      <c r="P4" s="7" t="s">
        <v>78</v>
      </c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</row>
    <row r="5" spans="1:28" ht="60" customHeight="1" x14ac:dyDescent="0.25">
      <c r="A5" s="29">
        <v>43853</v>
      </c>
      <c r="B5" s="27" t="s">
        <v>79</v>
      </c>
      <c r="C5" s="27" t="s">
        <v>80</v>
      </c>
      <c r="D5" s="30">
        <v>1</v>
      </c>
      <c r="E5" s="30" t="s">
        <v>17</v>
      </c>
      <c r="F5" s="31">
        <v>4000</v>
      </c>
      <c r="G5" s="31" t="n">
        <f t="shared" si="0"/>
        <v>4000.0</v>
      </c>
      <c r="H5" s="31" t="n">
        <f>F5/O5</f>
        <v>3224.400871459695</v>
      </c>
      <c r="I5" s="31" t="n">
        <f t="shared" si="1"/>
        <v>3224.400871459695</v>
      </c>
      <c r="J5" s="31" t="n">
        <f t="shared" si="3"/>
        <v>260.0</v>
      </c>
      <c r="K5" s="31" t="n">
        <f t="shared" si="4"/>
        <v>260.0</v>
      </c>
      <c r="L5" s="31" t="n">
        <f t="shared" si="5"/>
        <v>515.5991285403052</v>
      </c>
      <c r="M5" s="28" t="n">
        <f t="shared" si="2"/>
        <v>515.5991285403052</v>
      </c>
      <c r="N5" s="30" t="s">
        <v>45</v>
      </c>
      <c r="O5" s="30" t="n">
        <f>22950/18500</f>
        <v>1.2405405405405405</v>
      </c>
      <c r="P5" s="27" t="s">
        <v>81</v>
      </c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</row>
    <row r="6" spans="1:28" ht="60" customHeight="1" x14ac:dyDescent="0.25">
      <c r="A6" s="10">
        <v>43847</v>
      </c>
      <c r="B6" s="7" t="s">
        <v>82</v>
      </c>
      <c r="C6" s="7" t="s">
        <v>83</v>
      </c>
      <c r="D6" s="11">
        <v>1</v>
      </c>
      <c r="E6" s="11" t="s">
        <v>23</v>
      </c>
      <c r="F6" s="12">
        <v>40</v>
      </c>
      <c r="G6" s="12" t="n">
        <f t="shared" si="0"/>
        <v>40.0</v>
      </c>
      <c r="H6" s="12">
        <v>14.96</v>
      </c>
      <c r="I6" s="12" t="n">
        <f t="shared" si="1"/>
        <v>14.96</v>
      </c>
      <c r="J6" s="21" t="n">
        <f t="shared" si="3"/>
        <v>2.6</v>
      </c>
      <c r="K6" s="21" t="n">
        <f t="shared" si="4"/>
        <v>2.6</v>
      </c>
      <c r="L6" s="21" t="n">
        <f t="shared" si="5"/>
        <v>22.439999999999998</v>
      </c>
      <c r="M6" s="22" t="n">
        <f t="shared" si="2"/>
        <v>22.439999999999998</v>
      </c>
      <c r="N6" s="11"/>
      <c r="O6" s="11"/>
      <c r="P6" s="7" t="s">
        <v>60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</row>
    <row r="7" spans="1:28" ht="60" customHeight="1" x14ac:dyDescent="0.25">
      <c r="A7" s="10">
        <v>43837</v>
      </c>
      <c r="B7" s="7" t="s">
        <v>21</v>
      </c>
      <c r="C7" s="7" t="s">
        <v>22</v>
      </c>
      <c r="D7" s="11">
        <v>1</v>
      </c>
      <c r="E7" s="11" t="s">
        <v>23</v>
      </c>
      <c r="F7" s="12">
        <v>60</v>
      </c>
      <c r="G7" s="12" t="n">
        <f t="shared" si="0"/>
        <v>60.0</v>
      </c>
      <c r="H7" s="12">
        <v>27</v>
      </c>
      <c r="I7" s="12" t="n">
        <f t="shared" si="1"/>
        <v>27.0</v>
      </c>
      <c r="J7" s="12" t="n">
        <f t="shared" si="3"/>
        <v>3.9000000000000004</v>
      </c>
      <c r="K7" s="12" t="n">
        <f t="shared" si="4"/>
        <v>3.9000000000000004</v>
      </c>
      <c r="L7" s="12" t="n">
        <f t="shared" si="5"/>
        <v>29.1</v>
      </c>
      <c r="M7" s="8" t="n">
        <f t="shared" si="2"/>
        <v>29.1</v>
      </c>
      <c r="N7" s="11"/>
      <c r="O7" s="11"/>
      <c r="P7" s="7" t="s">
        <v>60</v>
      </c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spans="1:28" ht="60" customHeight="1" x14ac:dyDescent="0.25">
      <c r="A8" s="6"/>
      <c r="B8" s="6"/>
      <c r="C8" s="6"/>
      <c r="D8" s="6"/>
      <c r="E8" s="6"/>
      <c r="F8" s="6"/>
      <c r="G8" s="5" t="n">
        <f>SUM(G2:G5)</f>
        <v>6100.0</v>
      </c>
      <c r="H8" s="6"/>
      <c r="I8" s="5" t="n">
        <f>SUM(I2:I5)</f>
        <v>4679.7310239651415</v>
      </c>
      <c r="J8" s="6"/>
      <c r="K8" s="5" t="n">
        <f>SUM(K2:K5)</f>
        <v>396.5</v>
      </c>
      <c r="L8" s="6"/>
      <c r="M8" s="5" t="n">
        <f>SUM(M2:M5)</f>
        <v>1023.7689760348585</v>
      </c>
      <c r="N8" s="6"/>
      <c r="O8" s="6"/>
      <c r="P8" s="6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spans="1:28" ht="60" customHeight="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</row>
    <row r="10" spans="1:28" ht="60" customHeight="1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</row>
    <row r="11" spans="1:28" ht="60" customHeight="1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</row>
    <row r="12" spans="1:28" ht="60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</row>
    <row r="13" spans="1:28" ht="60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</row>
    <row r="14" spans="1:28" ht="60" customHeight="1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</row>
    <row r="15" spans="1:28" ht="60" customHeight="1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</row>
    <row r="16" spans="1:28" ht="60" customHeight="1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</row>
    <row r="17" spans="1:28" ht="60" customHeight="1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</row>
    <row r="18" spans="1:28" ht="60" customHeight="1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</row>
    <row r="19" spans="1:28" ht="60" customHeight="1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</row>
    <row r="20" spans="1:28" ht="60" customHeight="1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</row>
    <row r="21" spans="1:28" ht="60" customHeight="1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</row>
    <row r="22" spans="1:28" ht="60" customHeight="1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</row>
    <row r="23" spans="1:28" ht="30" customHeight="1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</row>
    <row r="24" spans="1:28" ht="30" customHeight="1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</row>
    <row r="25" spans="1:28" ht="30" customHeight="1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</row>
    <row r="26" spans="1:28" ht="30" customHeight="1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</row>
    <row r="27" spans="1:28" ht="30" customHeight="1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</row>
    <row r="28" spans="1:28" ht="30" customHeight="1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</row>
    <row r="29" spans="1:28" ht="30" customHeight="1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</row>
    <row r="30" spans="1:28" ht="30" customHeight="1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</row>
    <row r="31" spans="1:28" ht="30" customHeight="1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</row>
    <row r="32" spans="1:28" ht="30" customHeight="1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</row>
    <row r="33" spans="1:28" ht="30" customHeight="1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</row>
    <row r="34" spans="1:28" ht="30" customHeight="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</row>
    <row r="35" spans="1:28" ht="30" customHeight="1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</row>
    <row r="36" spans="1:28" ht="30" customHeight="1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</row>
    <row r="37" spans="1:28" ht="30" customHeight="1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</row>
    <row r="38" spans="1:28" ht="30" customHeight="1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</row>
    <row r="39" spans="1:28" ht="30" customHeigh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</row>
    <row r="40" spans="1:28" ht="30" customHeight="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</row>
    <row r="41" spans="1:28" ht="30" customHeight="1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</row>
    <row r="42" spans="1:28" ht="30" customHeight="1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</row>
    <row r="43" spans="1:28" ht="30" customHeight="1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</row>
    <row r="44" spans="1:28" ht="30" customHeight="1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</row>
    <row r="45" spans="1:28" ht="30" customHeight="1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</row>
    <row r="46" spans="1:28" ht="30" customHeight="1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</row>
    <row r="47" spans="1:28" ht="30" customHeight="1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</row>
    <row r="48" spans="1:28" ht="30" customHeight="1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</row>
    <row r="49" spans="1:28" ht="30" customHeight="1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</row>
    <row r="50" spans="1:28" ht="30" customHeight="1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</row>
    <row r="51" spans="1:28" ht="30" customHeight="1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</row>
    <row r="52" spans="1:28" ht="30" customHeight="1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</row>
    <row r="53" spans="1:28" ht="30" customHeight="1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</row>
    <row r="54" spans="1:28" ht="30" customHeight="1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</row>
    <row r="55" spans="1:28" ht="30" customHeight="1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</row>
    <row r="56" spans="1:28" ht="30" customHeight="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</row>
    <row r="57" spans="1:28" ht="30" customHeight="1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</row>
    <row r="58" spans="1:28" ht="30" customHeight="1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</row>
    <row r="59" spans="1:28" ht="30" customHeight="1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</row>
    <row r="60" spans="1:28" ht="30" customHeight="1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</row>
    <row r="61" spans="1:28" ht="30" customHeight="1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</row>
    <row r="62" spans="1:28" ht="30" customHeight="1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</row>
    <row r="63" spans="1:28" ht="30" customHeight="1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</row>
    <row r="64" spans="1:28" ht="30" customHeight="1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</row>
    <row r="65" spans="1:28" ht="30" customHeight="1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</row>
    <row r="66" spans="1:28" ht="30" customHeight="1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</row>
    <row r="67" spans="1:28" ht="30" customHeight="1" x14ac:dyDescent="0.2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</row>
    <row r="68" spans="1:28" ht="30" customHeight="1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</row>
    <row r="69" spans="1:28" ht="30" customHeight="1" x14ac:dyDescent="0.2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</row>
    <row r="70" spans="1:28" ht="30" customHeight="1" x14ac:dyDescent="0.2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</row>
    <row r="71" spans="1:28" ht="30" customHeight="1" x14ac:dyDescent="0.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</row>
    <row r="72" spans="1:28" ht="30" customHeight="1" x14ac:dyDescent="0.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</row>
    <row r="73" spans="1:28" ht="30" customHeight="1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</row>
    <row r="74" spans="1:28" ht="30" customHeight="1" x14ac:dyDescent="0.2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</row>
    <row r="75" spans="1:28" ht="30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</row>
    <row r="76" spans="1:28" ht="30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</row>
    <row r="77" spans="1:28" ht="30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</row>
    <row r="78" spans="1:28" ht="30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</row>
    <row r="79" spans="1:28" ht="30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</row>
    <row r="80" spans="1:28" ht="30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</row>
    <row r="81" spans="1:28" ht="30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</row>
    <row r="82" spans="1:28" ht="30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</row>
    <row r="83" spans="1:28" ht="30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</row>
    <row r="84" spans="1:28" ht="30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</row>
    <row r="85" spans="1:28" ht="30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</row>
    <row r="86" spans="1:28" ht="30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</row>
    <row r="87" spans="1:28" ht="30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</row>
    <row r="88" spans="1:28" ht="30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</row>
    <row r="89" spans="1:28" ht="30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</row>
    <row r="90" spans="1:28" ht="30" customHeight="1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</row>
    <row r="91" spans="1:28" ht="30" customHeight="1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</row>
    <row r="92" spans="1:28" ht="30" customHeight="1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</row>
    <row r="93" spans="1:28" ht="30" customHeight="1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</row>
    <row r="94" spans="1:28" ht="30" customHeight="1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</row>
    <row r="95" spans="1:28" ht="30" customHeight="1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</row>
    <row r="96" spans="1:28" ht="30" customHeight="1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</row>
    <row r="97" spans="1:28" ht="30" customHeight="1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</row>
    <row r="98" spans="1:28" ht="30" customHeight="1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</row>
    <row r="99" spans="1:28" ht="30" customHeight="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</row>
    <row r="100" spans="1:28" ht="30" customHeight="1" x14ac:dyDescent="0.2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</row>
    <row r="101" spans="1:28" ht="30" customHeight="1" x14ac:dyDescent="0.25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</row>
    <row r="102" spans="1:28" ht="30" customHeight="1" x14ac:dyDescent="0.2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</row>
    <row r="103" spans="1:28" ht="30" customHeight="1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</row>
    <row r="104" spans="1:28" ht="30" customHeight="1" x14ac:dyDescent="0.25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</row>
    <row r="105" spans="1:28" ht="30" customHeight="1" x14ac:dyDescent="0.2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95"/>
  <sheetViews>
    <sheetView zoomScale="70" zoomScaleNormal="70" workbookViewId="0">
      <pane ySplit="1" topLeftCell="A2" activePane="bottomLeft" state="frozen"/>
      <selection pane="bottomLeft" activeCell="C4" sqref="C4"/>
    </sheetView>
  </sheetViews>
  <sheetFormatPr baseColWidth="10" defaultColWidth="11.5703125" defaultRowHeight="15" x14ac:dyDescent="0.25"/>
  <cols>
    <col min="1" max="1" customWidth="true" width="15.7109375" collapsed="true"/>
    <col min="2" max="2" customWidth="true" width="30.7109375" collapsed="true"/>
    <col min="3" max="3" customWidth="true" width="50.7109375" collapsed="true"/>
    <col min="4" max="19" customWidth="true" width="15.7109375" collapsed="true"/>
    <col min="20" max="20" customWidth="true" width="30.7109375" collapsed="true"/>
    <col min="21" max="26" customWidth="true" width="15.7109375" collapsed="true"/>
  </cols>
  <sheetData>
    <row r="1" spans="1:20" ht="60" customHeight="1" x14ac:dyDescent="0.25">
      <c r="A1" s="589"/>
      <c r="B1" s="590"/>
      <c r="C1" s="3" t="s">
        <v>1</v>
      </c>
      <c r="D1" s="3" t="s">
        <v>91</v>
      </c>
      <c r="E1" s="3" t="s">
        <v>92</v>
      </c>
      <c r="F1" s="3" t="s">
        <v>10</v>
      </c>
      <c r="G1" s="3" t="s">
        <v>2</v>
      </c>
      <c r="H1" s="2" t="s">
        <v>6</v>
      </c>
      <c r="I1" s="2" t="s">
        <v>87</v>
      </c>
      <c r="J1" s="2" t="s">
        <v>88</v>
      </c>
      <c r="K1" s="2" t="s">
        <v>89</v>
      </c>
      <c r="L1" s="2" t="s">
        <v>93</v>
      </c>
      <c r="M1" s="2" t="s">
        <v>94</v>
      </c>
      <c r="N1" s="2" t="s">
        <v>95</v>
      </c>
      <c r="O1" s="2" t="s">
        <v>96</v>
      </c>
      <c r="P1" s="2" t="s">
        <v>90</v>
      </c>
      <c r="Q1" s="2" t="s">
        <v>99</v>
      </c>
      <c r="R1" s="2" t="s">
        <v>97</v>
      </c>
      <c r="S1" s="2" t="s">
        <v>98</v>
      </c>
      <c r="T1" s="2" t="s">
        <v>46</v>
      </c>
    </row>
    <row r="2" spans="1:20" ht="60" customHeight="1" x14ac:dyDescent="0.25">
      <c r="A2" s="10">
        <v>43837</v>
      </c>
      <c r="B2" s="18" t="s">
        <v>84</v>
      </c>
      <c r="C2" s="19" t="s">
        <v>85</v>
      </c>
      <c r="D2" s="19" t="s">
        <v>17</v>
      </c>
      <c r="E2" s="20"/>
      <c r="F2" s="20"/>
      <c r="G2" s="32">
        <v>1</v>
      </c>
      <c r="H2" s="22">
        <v>200</v>
      </c>
      <c r="I2" s="22" t="n">
        <f>H2*G2</f>
        <v>200.0</v>
      </c>
      <c r="J2" s="22">
        <v>200</v>
      </c>
      <c r="K2" s="22" t="n">
        <f>J2*G2</f>
        <v>200.0</v>
      </c>
      <c r="L2" s="22">
        <v>200</v>
      </c>
      <c r="M2" s="22" t="n">
        <f>L2*G2</f>
        <v>200.0</v>
      </c>
      <c r="N2" s="22"/>
      <c r="O2" s="22" t="n">
        <f>N2*G2</f>
        <v>0.0</v>
      </c>
      <c r="P2" s="22"/>
      <c r="Q2" s="22" t="n">
        <f>P2*G2</f>
        <v>0.0</v>
      </c>
      <c r="R2" s="22"/>
      <c r="S2" s="22" t="n">
        <f>R2*G2</f>
        <v>0.0</v>
      </c>
      <c r="T2" s="19" t="s">
        <v>86</v>
      </c>
    </row>
    <row r="3" spans="1:20" ht="60" customHeight="1" x14ac:dyDescent="0.25">
      <c r="A3" s="6"/>
      <c r="B3" s="6"/>
      <c r="C3" s="6"/>
      <c r="D3" s="6"/>
      <c r="E3" s="6"/>
      <c r="F3" s="6"/>
      <c r="G3" s="33"/>
      <c r="H3" s="5"/>
      <c r="I3" s="5" t="n">
        <f>SUM(I2)</f>
        <v>200.0</v>
      </c>
      <c r="J3" s="5"/>
      <c r="K3" s="5" t="n">
        <f>SUM(K2)</f>
        <v>200.0</v>
      </c>
      <c r="L3" s="5"/>
      <c r="M3" s="5" t="n">
        <f>SUM(M2)</f>
        <v>200.0</v>
      </c>
      <c r="N3" s="5"/>
      <c r="O3" s="5" t="n">
        <f>SUM(O2)</f>
        <v>0.0</v>
      </c>
      <c r="P3" s="5"/>
      <c r="Q3" s="5" t="n">
        <f>SUM(Q2)</f>
        <v>0.0</v>
      </c>
      <c r="R3" s="5"/>
      <c r="S3" s="5" t="n">
        <f>SUM(S2)</f>
        <v>0.0</v>
      </c>
      <c r="T3" s="6"/>
    </row>
    <row r="4" spans="1:20" ht="60" customHeight="1" x14ac:dyDescent="0.25"/>
    <row r="5" spans="1:20" ht="60" customHeight="1" x14ac:dyDescent="0.25"/>
    <row r="6" spans="1:20" ht="60" customHeight="1" x14ac:dyDescent="0.25"/>
    <row r="7" spans="1:20" ht="60" customHeight="1" x14ac:dyDescent="0.25"/>
    <row r="8" spans="1:20" ht="60" customHeight="1" x14ac:dyDescent="0.25"/>
    <row r="9" spans="1:20" ht="60" customHeight="1" x14ac:dyDescent="0.25"/>
    <row r="10" spans="1:20" ht="60" customHeight="1" x14ac:dyDescent="0.25"/>
    <row r="11" spans="1:20" ht="60" customHeight="1" x14ac:dyDescent="0.25"/>
    <row r="12" spans="1:20" ht="60" customHeight="1" x14ac:dyDescent="0.25"/>
    <row r="13" spans="1:20" ht="60" customHeight="1" x14ac:dyDescent="0.25"/>
    <row r="14" spans="1:20" ht="60" customHeight="1" x14ac:dyDescent="0.25"/>
    <row r="15" spans="1:20" ht="60" customHeight="1" x14ac:dyDescent="0.25"/>
    <row r="16" spans="1:20" ht="60" customHeight="1" x14ac:dyDescent="0.25"/>
    <row r="17" ht="60" customHeight="1" x14ac:dyDescent="0.25"/>
    <row r="18" ht="60" customHeight="1" x14ac:dyDescent="0.25"/>
    <row r="19" ht="60" customHeight="1" x14ac:dyDescent="0.25"/>
    <row r="20" ht="60" customHeight="1" x14ac:dyDescent="0.25"/>
    <row r="21" ht="60" customHeight="1" x14ac:dyDescent="0.25"/>
    <row r="22" ht="60" customHeight="1" x14ac:dyDescent="0.25"/>
    <row r="23" ht="60" customHeight="1" x14ac:dyDescent="0.25"/>
    <row r="24" ht="60" customHeight="1" x14ac:dyDescent="0.25"/>
    <row r="25" ht="60" customHeight="1" x14ac:dyDescent="0.25"/>
    <row r="26" ht="60" customHeight="1" x14ac:dyDescent="0.25"/>
    <row r="27" ht="60" customHeight="1" x14ac:dyDescent="0.25"/>
    <row r="28" ht="60" customHeight="1" x14ac:dyDescent="0.25"/>
    <row r="29" ht="60" customHeight="1" x14ac:dyDescent="0.25"/>
    <row r="30" ht="60" customHeight="1" x14ac:dyDescent="0.25"/>
    <row r="31" ht="60" customHeight="1" x14ac:dyDescent="0.25"/>
    <row r="32" ht="60" customHeight="1" x14ac:dyDescent="0.25"/>
    <row r="33" ht="60" customHeight="1" x14ac:dyDescent="0.25"/>
    <row r="34" ht="60" customHeight="1" x14ac:dyDescent="0.25"/>
    <row r="35" ht="60" customHeight="1" x14ac:dyDescent="0.25"/>
    <row r="36" ht="60" customHeight="1" x14ac:dyDescent="0.25"/>
    <row r="37" ht="60" customHeight="1" x14ac:dyDescent="0.25"/>
    <row r="38" ht="60" customHeight="1" x14ac:dyDescent="0.25"/>
    <row r="39" ht="60" customHeight="1" x14ac:dyDescent="0.25"/>
    <row r="40" ht="60" customHeight="1" x14ac:dyDescent="0.25"/>
    <row r="41" ht="60" customHeight="1" x14ac:dyDescent="0.25"/>
    <row r="42" ht="60" customHeight="1" x14ac:dyDescent="0.25"/>
    <row r="43" ht="60" customHeight="1" x14ac:dyDescent="0.25"/>
    <row r="44" ht="60" customHeight="1" x14ac:dyDescent="0.25"/>
    <row r="45" ht="60" customHeight="1" x14ac:dyDescent="0.25"/>
    <row r="46" ht="60" customHeight="1" x14ac:dyDescent="0.25"/>
    <row r="47" ht="60" customHeight="1" x14ac:dyDescent="0.25"/>
    <row r="48" ht="60" customHeight="1" x14ac:dyDescent="0.25"/>
    <row r="49" ht="60" customHeight="1" x14ac:dyDescent="0.25"/>
    <row r="50" ht="60" customHeight="1" x14ac:dyDescent="0.25"/>
    <row r="51" ht="60" customHeight="1" x14ac:dyDescent="0.25"/>
    <row r="52" ht="60" customHeight="1" x14ac:dyDescent="0.25"/>
    <row r="53" ht="60" customHeight="1" x14ac:dyDescent="0.25"/>
    <row r="54" ht="60" customHeight="1" x14ac:dyDescent="0.25"/>
    <row r="55" ht="60" customHeight="1" x14ac:dyDescent="0.25"/>
    <row r="56" ht="60" customHeight="1" x14ac:dyDescent="0.25"/>
    <row r="57" ht="60" customHeight="1" x14ac:dyDescent="0.25"/>
    <row r="58" ht="60" customHeight="1" x14ac:dyDescent="0.25"/>
    <row r="59" ht="60" customHeight="1" x14ac:dyDescent="0.25"/>
    <row r="60" ht="60" customHeight="1" x14ac:dyDescent="0.25"/>
    <row r="61" ht="60" customHeight="1" x14ac:dyDescent="0.25"/>
    <row r="62" ht="60" customHeight="1" x14ac:dyDescent="0.25"/>
    <row r="63" ht="60" customHeight="1" x14ac:dyDescent="0.25"/>
    <row r="64" ht="60" customHeight="1" x14ac:dyDescent="0.25"/>
    <row r="65" ht="60" customHeight="1" x14ac:dyDescent="0.25"/>
    <row r="66" ht="60" customHeight="1" x14ac:dyDescent="0.25"/>
    <row r="67" ht="60" customHeight="1" x14ac:dyDescent="0.25"/>
    <row r="68" ht="60" customHeight="1" x14ac:dyDescent="0.25"/>
    <row r="69" ht="60" customHeight="1" x14ac:dyDescent="0.25"/>
    <row r="70" ht="60" customHeight="1" x14ac:dyDescent="0.25"/>
    <row r="71" ht="60" customHeight="1" x14ac:dyDescent="0.25"/>
    <row r="72" ht="60" customHeight="1" x14ac:dyDescent="0.25"/>
    <row r="73" ht="60" customHeight="1" x14ac:dyDescent="0.25"/>
    <row r="74" ht="60" customHeight="1" x14ac:dyDescent="0.25"/>
    <row r="75" ht="60" customHeight="1" x14ac:dyDescent="0.25"/>
    <row r="76" ht="60" customHeight="1" x14ac:dyDescent="0.25"/>
    <row r="77" ht="60" customHeight="1" x14ac:dyDescent="0.25"/>
    <row r="78" ht="60" customHeight="1" x14ac:dyDescent="0.25"/>
    <row r="79" ht="60" customHeight="1" x14ac:dyDescent="0.25"/>
    <row r="80" ht="60" customHeight="1" x14ac:dyDescent="0.25"/>
    <row r="81" ht="60" customHeight="1" x14ac:dyDescent="0.25"/>
    <row r="82" ht="60" customHeight="1" x14ac:dyDescent="0.25"/>
    <row r="83" ht="60" customHeight="1" x14ac:dyDescent="0.25"/>
    <row r="84" ht="60" customHeight="1" x14ac:dyDescent="0.25"/>
    <row r="85" ht="60" customHeight="1" x14ac:dyDescent="0.25"/>
    <row r="86" ht="60" customHeight="1" x14ac:dyDescent="0.25"/>
    <row r="87" ht="60" customHeight="1" x14ac:dyDescent="0.25"/>
    <row r="88" ht="60" customHeight="1" x14ac:dyDescent="0.25"/>
    <row r="89" ht="60" customHeight="1" x14ac:dyDescent="0.25"/>
    <row r="90" ht="60" customHeight="1" x14ac:dyDescent="0.25"/>
    <row r="91" ht="60" customHeight="1" x14ac:dyDescent="0.25"/>
    <row r="92" ht="60" customHeight="1" x14ac:dyDescent="0.25"/>
    <row r="93" ht="60" customHeight="1" x14ac:dyDescent="0.25"/>
    <row r="94" ht="60" customHeight="1" x14ac:dyDescent="0.25"/>
    <row r="95" ht="60" customHeight="1" x14ac:dyDescent="0.25"/>
  </sheetData>
  <mergeCells count="1">
    <mergeCell ref="A1:B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202"/>
  <sheetViews>
    <sheetView zoomScale="70" zoomScaleNormal="70"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A6" sqref="A6:Y6"/>
    </sheetView>
  </sheetViews>
  <sheetFormatPr baseColWidth="10" defaultColWidth="11.5703125" defaultRowHeight="15" x14ac:dyDescent="0.25"/>
  <cols>
    <col min="1" max="2" customWidth="true" width="40.7109375" collapsed="true"/>
    <col min="3" max="23" customWidth="true" width="15.7109375" collapsed="true"/>
    <col min="24" max="25" customWidth="true" width="40.7109375" collapsed="true"/>
  </cols>
  <sheetData>
    <row r="1" spans="1:25" ht="39.950000000000003" customHeight="1" x14ac:dyDescent="0.25">
      <c r="A1" s="34"/>
      <c r="B1" s="35" t="s">
        <v>1</v>
      </c>
      <c r="C1" s="35" t="s">
        <v>100</v>
      </c>
      <c r="D1" s="36" t="s">
        <v>3</v>
      </c>
      <c r="E1" s="35" t="s">
        <v>9</v>
      </c>
      <c r="F1" s="35" t="s">
        <v>116</v>
      </c>
      <c r="G1" s="35" t="s">
        <v>2</v>
      </c>
      <c r="H1" s="37" t="s">
        <v>6</v>
      </c>
      <c r="I1" s="37" t="s">
        <v>87</v>
      </c>
      <c r="J1" s="38" t="s">
        <v>88</v>
      </c>
      <c r="K1" s="38" t="s">
        <v>89</v>
      </c>
      <c r="L1" s="35" t="s">
        <v>121</v>
      </c>
      <c r="M1" s="35" t="s">
        <v>122</v>
      </c>
      <c r="N1" s="35" t="s">
        <v>117</v>
      </c>
      <c r="O1" s="35" t="s">
        <v>101</v>
      </c>
      <c r="P1" s="39" t="s">
        <v>102</v>
      </c>
      <c r="Q1" s="39" t="s">
        <v>103</v>
      </c>
      <c r="R1" s="39" t="s">
        <v>90</v>
      </c>
      <c r="S1" s="39" t="s">
        <v>104</v>
      </c>
      <c r="T1" s="37" t="s">
        <v>120</v>
      </c>
      <c r="U1" s="37" t="s">
        <v>119</v>
      </c>
      <c r="V1" s="37" t="s">
        <v>118</v>
      </c>
      <c r="W1" s="37" t="s">
        <v>105</v>
      </c>
      <c r="X1" s="37" t="s">
        <v>106</v>
      </c>
      <c r="Y1" s="45" t="s">
        <v>46</v>
      </c>
    </row>
    <row r="2" spans="1:25" ht="39.950000000000003" customHeight="1" x14ac:dyDescent="0.25">
      <c r="A2" s="40" t="s">
        <v>107</v>
      </c>
      <c r="B2" s="46" t="s">
        <v>108</v>
      </c>
      <c r="C2" s="47">
        <v>44038</v>
      </c>
      <c r="D2" s="48" t="s">
        <v>17</v>
      </c>
      <c r="E2" s="48" t="s">
        <v>18</v>
      </c>
      <c r="F2" s="48" t="n">
        <f>14600/7500</f>
        <v>1.9466666666666668</v>
      </c>
      <c r="G2" s="48">
        <v>1</v>
      </c>
      <c r="H2" s="43" t="n">
        <f>J2/F2</f>
        <v>205.4794520547945</v>
      </c>
      <c r="I2" s="43" t="n">
        <f t="shared" ref="I2:I5" si="0">H2*G2</f>
        <v>205.4794520547945</v>
      </c>
      <c r="J2" s="43">
        <v>400</v>
      </c>
      <c r="K2" s="43" t="n">
        <f t="shared" ref="K2:K5" si="1">J2*G2</f>
        <v>400.0</v>
      </c>
      <c r="L2" s="43" t="n">
        <f t="shared" ref="L2:L5" si="2">J2+R2</f>
        <v>464.0</v>
      </c>
      <c r="M2" s="43" t="n">
        <f t="shared" ref="M2:M5" si="3">L2*G2</f>
        <v>464.0</v>
      </c>
      <c r="N2" s="43" t="n">
        <f t="shared" ref="N2:N5" si="4">J2+R2+P2+35</f>
        <v>573.6</v>
      </c>
      <c r="O2" s="43" t="n">
        <f t="shared" ref="O2:O5" si="5">N2*G2</f>
        <v>573.6</v>
      </c>
      <c r="P2" s="43" t="n">
        <f t="shared" ref="P2:P5" si="6">(L2*0.15)+5</f>
        <v>74.6</v>
      </c>
      <c r="Q2" s="43" t="n">
        <f t="shared" ref="Q2:Q5" si="7">P2*G2</f>
        <v>74.6</v>
      </c>
      <c r="R2" s="43" t="n">
        <f t="shared" ref="R2:R5" si="8">J2*0.16</f>
        <v>64.0</v>
      </c>
      <c r="S2" s="43" t="n">
        <f t="shared" ref="S2:S5" si="9">R2*G2</f>
        <v>64.0</v>
      </c>
      <c r="T2" s="43" t="n">
        <f t="shared" ref="T2:T5" si="10">L2-H2-R2</f>
        <v>194.52054794520552</v>
      </c>
      <c r="U2" s="43" t="n">
        <f t="shared" ref="U2:U5" si="11">T2*G2</f>
        <v>194.52054794520552</v>
      </c>
      <c r="V2" s="43" t="n">
        <f t="shared" ref="V2:V5" si="12">N2-H2-P2-R2-35</f>
        <v>194.52054794520552</v>
      </c>
      <c r="W2" s="44" t="n">
        <f t="shared" ref="W2:W5" si="13">V2*G2</f>
        <v>194.52054794520552</v>
      </c>
      <c r="X2" s="44" t="s">
        <v>109</v>
      </c>
      <c r="Y2" s="49" t="s">
        <v>110</v>
      </c>
    </row>
    <row r="3" spans="1:25" ht="39.950000000000003" customHeight="1" x14ac:dyDescent="0.25">
      <c r="A3" s="40" t="s">
        <v>111</v>
      </c>
      <c r="B3" s="40" t="s">
        <v>112</v>
      </c>
      <c r="C3" s="41">
        <v>44004</v>
      </c>
      <c r="D3" s="42" t="s">
        <v>17</v>
      </c>
      <c r="E3" s="42"/>
      <c r="F3" s="42"/>
      <c r="G3" s="42">
        <v>1</v>
      </c>
      <c r="H3" s="43">
        <v>650</v>
      </c>
      <c r="I3" s="43" t="n">
        <f t="shared" si="0"/>
        <v>650.0</v>
      </c>
      <c r="J3" s="43">
        <v>650</v>
      </c>
      <c r="K3" s="43" t="n">
        <f t="shared" si="1"/>
        <v>650.0</v>
      </c>
      <c r="L3" s="43" t="n">
        <f t="shared" si="2"/>
        <v>754.0</v>
      </c>
      <c r="M3" s="43" t="n">
        <f t="shared" si="3"/>
        <v>754.0</v>
      </c>
      <c r="N3" s="43" t="n">
        <f t="shared" si="4"/>
        <v>907.1</v>
      </c>
      <c r="O3" s="43" t="n">
        <f t="shared" si="5"/>
        <v>907.1</v>
      </c>
      <c r="P3" s="43" t="n">
        <f t="shared" si="6"/>
        <v>118.1</v>
      </c>
      <c r="Q3" s="43" t="n">
        <f t="shared" si="7"/>
        <v>118.1</v>
      </c>
      <c r="R3" s="43" t="n">
        <f t="shared" si="8"/>
        <v>104.0</v>
      </c>
      <c r="S3" s="43" t="n">
        <f t="shared" si="9"/>
        <v>104.0</v>
      </c>
      <c r="T3" s="43" t="n">
        <f t="shared" si="10"/>
        <v>0.0</v>
      </c>
      <c r="U3" s="43" t="n">
        <f t="shared" si="11"/>
        <v>0.0</v>
      </c>
      <c r="V3" s="43" t="n">
        <f t="shared" si="12"/>
        <v>2.8421709430404007E-14</v>
      </c>
      <c r="W3" s="44" t="n">
        <f t="shared" si="13"/>
        <v>2.8421709430404007E-14</v>
      </c>
      <c r="X3" s="44" t="s">
        <v>109</v>
      </c>
      <c r="Y3" s="49" t="s">
        <v>110</v>
      </c>
    </row>
    <row r="4" spans="1:25" ht="39.950000000000003" customHeight="1" x14ac:dyDescent="0.25">
      <c r="A4" s="40" t="s">
        <v>113</v>
      </c>
      <c r="B4" s="46" t="s">
        <v>114</v>
      </c>
      <c r="C4" s="47">
        <v>43837</v>
      </c>
      <c r="D4" s="48" t="s">
        <v>17</v>
      </c>
      <c r="E4" s="48" t="s">
        <v>18</v>
      </c>
      <c r="F4" s="48" t="n">
        <f>14600/7500</f>
        <v>1.9466666666666668</v>
      </c>
      <c r="G4" s="48">
        <v>1</v>
      </c>
      <c r="H4" s="43" t="n">
        <f>J4/F4</f>
        <v>205.4794520547945</v>
      </c>
      <c r="I4" s="43" t="n">
        <f t="shared" si="0"/>
        <v>205.4794520547945</v>
      </c>
      <c r="J4" s="43">
        <v>400</v>
      </c>
      <c r="K4" s="43" t="n">
        <f t="shared" si="1"/>
        <v>400.0</v>
      </c>
      <c r="L4" s="43" t="n">
        <f t="shared" si="2"/>
        <v>464.0</v>
      </c>
      <c r="M4" s="43" t="n">
        <f t="shared" si="3"/>
        <v>464.0</v>
      </c>
      <c r="N4" s="43" t="n">
        <f t="shared" si="4"/>
        <v>573.6</v>
      </c>
      <c r="O4" s="43" t="n">
        <f t="shared" si="5"/>
        <v>573.6</v>
      </c>
      <c r="P4" s="43" t="n">
        <f t="shared" si="6"/>
        <v>74.6</v>
      </c>
      <c r="Q4" s="43" t="n">
        <f t="shared" si="7"/>
        <v>74.6</v>
      </c>
      <c r="R4" s="43" t="n">
        <f t="shared" si="8"/>
        <v>64.0</v>
      </c>
      <c r="S4" s="43" t="n">
        <f t="shared" si="9"/>
        <v>64.0</v>
      </c>
      <c r="T4" s="43" t="n">
        <f t="shared" si="10"/>
        <v>194.52054794520552</v>
      </c>
      <c r="U4" s="43" t="n">
        <f t="shared" si="11"/>
        <v>194.52054794520552</v>
      </c>
      <c r="V4" s="43" t="n">
        <f t="shared" si="12"/>
        <v>194.52054794520552</v>
      </c>
      <c r="W4" s="44" t="n">
        <f t="shared" si="13"/>
        <v>194.52054794520552</v>
      </c>
      <c r="X4" s="44" t="s">
        <v>115</v>
      </c>
      <c r="Y4" s="49" t="s">
        <v>57</v>
      </c>
    </row>
    <row r="5" spans="1:25" ht="39.950000000000003" customHeight="1" x14ac:dyDescent="0.25">
      <c r="A5" s="40" t="s">
        <v>123</v>
      </c>
      <c r="B5" s="46" t="s">
        <v>124</v>
      </c>
      <c r="C5" s="47">
        <v>43853</v>
      </c>
      <c r="D5" s="48" t="s">
        <v>17</v>
      </c>
      <c r="E5" s="48" t="s">
        <v>45</v>
      </c>
      <c r="F5" s="48" t="n">
        <f>22950/18500</f>
        <v>1.2405405405405405</v>
      </c>
      <c r="G5" s="48">
        <v>1</v>
      </c>
      <c r="H5" s="43" t="n">
        <f t="shared" ref="H5" si="14">J5/F5</f>
        <v>282.1350762527233</v>
      </c>
      <c r="I5" s="43" t="n">
        <f t="shared" si="0"/>
        <v>282.1350762527233</v>
      </c>
      <c r="J5" s="43">
        <v>350</v>
      </c>
      <c r="K5" s="43" t="n">
        <f t="shared" si="1"/>
        <v>350.0</v>
      </c>
      <c r="L5" s="43" t="n">
        <f t="shared" si="2"/>
        <v>406.0</v>
      </c>
      <c r="M5" s="43" t="n">
        <f t="shared" si="3"/>
        <v>406.0</v>
      </c>
      <c r="N5" s="43" t="n">
        <f t="shared" si="4"/>
        <v>506.9</v>
      </c>
      <c r="O5" s="43" t="n">
        <f t="shared" si="5"/>
        <v>506.9</v>
      </c>
      <c r="P5" s="43" t="n">
        <f t="shared" si="6"/>
        <v>65.9</v>
      </c>
      <c r="Q5" s="43" t="n">
        <f t="shared" si="7"/>
        <v>65.9</v>
      </c>
      <c r="R5" s="43" t="n">
        <f t="shared" si="8"/>
        <v>56.0</v>
      </c>
      <c r="S5" s="43" t="n">
        <f t="shared" si="9"/>
        <v>56.0</v>
      </c>
      <c r="T5" s="43" t="n">
        <f t="shared" si="10"/>
        <v>67.86492374727669</v>
      </c>
      <c r="U5" s="43" t="n">
        <f t="shared" si="11"/>
        <v>67.86492374727669</v>
      </c>
      <c r="V5" s="43" t="n">
        <f t="shared" si="12"/>
        <v>67.86492374727666</v>
      </c>
      <c r="W5" s="44" t="n">
        <f t="shared" si="13"/>
        <v>67.86492374727666</v>
      </c>
      <c r="X5" s="44" t="s">
        <v>109</v>
      </c>
      <c r="Y5" s="49" t="s">
        <v>78</v>
      </c>
    </row>
    <row r="6" spans="1:25" ht="39.950000000000003" customHeight="1" x14ac:dyDescent="0.25">
      <c r="A6" s="50"/>
      <c r="B6" s="50"/>
      <c r="C6" s="50"/>
      <c r="D6" s="50"/>
      <c r="E6" s="50"/>
      <c r="F6" s="50"/>
      <c r="G6" s="50"/>
      <c r="H6" s="50"/>
      <c r="I6" s="51" t="n">
        <f>SUM(I2:I4)</f>
        <v>1060.958904109589</v>
      </c>
      <c r="J6" s="50"/>
      <c r="K6" s="51" t="n">
        <f>SUM(K2:K4)</f>
        <v>1450.0</v>
      </c>
      <c r="L6" s="50"/>
      <c r="M6" s="51" t="n">
        <f>SUM(M2:M4)</f>
        <v>1682.0</v>
      </c>
      <c r="N6" s="50"/>
      <c r="O6" s="51" t="n">
        <f>SUM(O2:O4)</f>
        <v>2054.3</v>
      </c>
      <c r="P6" s="50"/>
      <c r="Q6" s="51" t="n">
        <f>SUM(Q2:Q4)</f>
        <v>267.29999999999995</v>
      </c>
      <c r="R6" s="50"/>
      <c r="S6" s="51" t="n">
        <f>SUM(S2:S4)</f>
        <v>232.0</v>
      </c>
      <c r="T6" s="50"/>
      <c r="U6" s="51" t="n">
        <f>SUM(U2:U4)</f>
        <v>389.04109589041104</v>
      </c>
      <c r="V6" s="50"/>
      <c r="W6" s="51" t="n">
        <f>SUM(W2:W4)</f>
        <v>389.04109589041104</v>
      </c>
      <c r="X6" s="50"/>
      <c r="Y6" s="50"/>
    </row>
    <row r="7" spans="1:25" ht="39.950000000000003" customHeight="1" x14ac:dyDescent="0.25"/>
    <row r="8" spans="1:25" ht="39.950000000000003" customHeight="1" x14ac:dyDescent="0.25"/>
    <row r="9" spans="1:25" ht="39.950000000000003" customHeight="1" x14ac:dyDescent="0.25"/>
    <row r="10" spans="1:25" ht="39.950000000000003" customHeight="1" x14ac:dyDescent="0.25"/>
    <row r="11" spans="1:25" ht="39.950000000000003" customHeight="1" x14ac:dyDescent="0.25"/>
    <row r="12" spans="1:25" ht="39.950000000000003" customHeight="1" x14ac:dyDescent="0.25"/>
    <row r="13" spans="1:25" ht="39.950000000000003" customHeight="1" x14ac:dyDescent="0.25"/>
    <row r="14" spans="1:25" ht="39.950000000000003" customHeight="1" x14ac:dyDescent="0.25"/>
    <row r="15" spans="1:25" ht="39.950000000000003" customHeight="1" x14ac:dyDescent="0.25"/>
    <row r="16" spans="1:25" ht="39.950000000000003" customHeight="1" x14ac:dyDescent="0.25"/>
    <row r="17" ht="39.950000000000003" customHeight="1" x14ac:dyDescent="0.25"/>
    <row r="18" ht="39.950000000000003" customHeight="1" x14ac:dyDescent="0.25"/>
    <row r="19" ht="39.950000000000003" customHeight="1" x14ac:dyDescent="0.25"/>
    <row r="20" ht="39.950000000000003" customHeight="1" x14ac:dyDescent="0.25"/>
    <row r="21" ht="39.950000000000003" customHeight="1" x14ac:dyDescent="0.25"/>
    <row r="22" ht="39.950000000000003" customHeight="1" x14ac:dyDescent="0.25"/>
    <row r="23" ht="39.950000000000003" customHeight="1" x14ac:dyDescent="0.25"/>
    <row r="24" ht="39.950000000000003" customHeight="1" x14ac:dyDescent="0.25"/>
    <row r="25" ht="39.950000000000003" customHeight="1" x14ac:dyDescent="0.25"/>
    <row r="26" ht="39.950000000000003" customHeight="1" x14ac:dyDescent="0.25"/>
    <row r="27" ht="39.950000000000003" customHeight="1" x14ac:dyDescent="0.25"/>
    <row r="28" ht="39.950000000000003" customHeight="1" x14ac:dyDescent="0.25"/>
    <row r="29" ht="39.950000000000003" customHeight="1" x14ac:dyDescent="0.25"/>
    <row r="30" ht="39.950000000000003" customHeight="1" x14ac:dyDescent="0.25"/>
    <row r="31" ht="39.950000000000003" customHeight="1" x14ac:dyDescent="0.25"/>
    <row r="32" ht="39.950000000000003" customHeight="1" x14ac:dyDescent="0.25"/>
    <row r="33" ht="39.950000000000003" customHeight="1" x14ac:dyDescent="0.25"/>
    <row r="34" ht="39.950000000000003" customHeight="1" x14ac:dyDescent="0.25"/>
    <row r="35" ht="39.950000000000003" customHeight="1" x14ac:dyDescent="0.25"/>
    <row r="36" ht="39.950000000000003" customHeight="1" x14ac:dyDescent="0.25"/>
    <row r="37" ht="39.950000000000003" customHeight="1" x14ac:dyDescent="0.25"/>
    <row r="38" ht="39.950000000000003" customHeight="1" x14ac:dyDescent="0.25"/>
    <row r="39" ht="39.950000000000003" customHeight="1" x14ac:dyDescent="0.25"/>
    <row r="40" ht="39.950000000000003" customHeight="1" x14ac:dyDescent="0.25"/>
    <row r="41" ht="39.950000000000003" customHeight="1" x14ac:dyDescent="0.25"/>
    <row r="42" ht="39.950000000000003" customHeight="1" x14ac:dyDescent="0.25"/>
    <row r="43" ht="39.950000000000003" customHeight="1" x14ac:dyDescent="0.25"/>
    <row r="44" ht="39.950000000000003" customHeight="1" x14ac:dyDescent="0.25"/>
    <row r="45" ht="39.950000000000003" customHeight="1" x14ac:dyDescent="0.25"/>
    <row r="46" ht="39.950000000000003" customHeight="1" x14ac:dyDescent="0.25"/>
    <row r="47" ht="39.950000000000003" customHeight="1" x14ac:dyDescent="0.25"/>
    <row r="48" ht="39.950000000000003" customHeight="1" x14ac:dyDescent="0.25"/>
    <row r="49" ht="39.950000000000003" customHeight="1" x14ac:dyDescent="0.25"/>
    <row r="50" ht="39.950000000000003" customHeight="1" x14ac:dyDescent="0.25"/>
    <row r="51" ht="39.950000000000003" customHeight="1" x14ac:dyDescent="0.25"/>
    <row r="52" ht="39.950000000000003" customHeight="1" x14ac:dyDescent="0.25"/>
    <row r="53" ht="39.950000000000003" customHeight="1" x14ac:dyDescent="0.25"/>
    <row r="54" ht="39.950000000000003" customHeight="1" x14ac:dyDescent="0.25"/>
    <row r="55" ht="39.950000000000003" customHeight="1" x14ac:dyDescent="0.25"/>
    <row r="56" ht="39.950000000000003" customHeight="1" x14ac:dyDescent="0.25"/>
    <row r="57" ht="39.950000000000003" customHeight="1" x14ac:dyDescent="0.25"/>
    <row r="58" ht="39.950000000000003" customHeight="1" x14ac:dyDescent="0.25"/>
    <row r="59" ht="39.950000000000003" customHeight="1" x14ac:dyDescent="0.25"/>
    <row r="60" ht="39.950000000000003" customHeight="1" x14ac:dyDescent="0.25"/>
    <row r="61" ht="39.950000000000003" customHeight="1" x14ac:dyDescent="0.25"/>
    <row r="62" ht="39.950000000000003" customHeight="1" x14ac:dyDescent="0.25"/>
    <row r="63" ht="39.950000000000003" customHeight="1" x14ac:dyDescent="0.25"/>
    <row r="64" ht="39.950000000000003" customHeight="1" x14ac:dyDescent="0.25"/>
    <row r="65" ht="39.950000000000003" customHeight="1" x14ac:dyDescent="0.25"/>
    <row r="66" ht="39.950000000000003" customHeight="1" x14ac:dyDescent="0.25"/>
    <row r="67" ht="39.950000000000003" customHeight="1" x14ac:dyDescent="0.25"/>
    <row r="68" ht="39.950000000000003" customHeight="1" x14ac:dyDescent="0.25"/>
    <row r="69" ht="39.950000000000003" customHeight="1" x14ac:dyDescent="0.25"/>
    <row r="70" ht="39.950000000000003" customHeight="1" x14ac:dyDescent="0.25"/>
    <row r="71" ht="39.950000000000003" customHeight="1" x14ac:dyDescent="0.25"/>
    <row r="72" ht="39.950000000000003" customHeight="1" x14ac:dyDescent="0.25"/>
    <row r="73" ht="39.950000000000003" customHeight="1" x14ac:dyDescent="0.25"/>
    <row r="74" ht="39.950000000000003" customHeight="1" x14ac:dyDescent="0.25"/>
    <row r="75" ht="39.950000000000003" customHeight="1" x14ac:dyDescent="0.25"/>
    <row r="76" ht="39.950000000000003" customHeight="1" x14ac:dyDescent="0.25"/>
    <row r="77" ht="39.950000000000003" customHeight="1" x14ac:dyDescent="0.25"/>
    <row r="78" ht="39.950000000000003" customHeight="1" x14ac:dyDescent="0.25"/>
    <row r="79" ht="39.950000000000003" customHeight="1" x14ac:dyDescent="0.25"/>
    <row r="80" ht="39.950000000000003" customHeight="1" x14ac:dyDescent="0.25"/>
    <row r="81" ht="39.950000000000003" customHeight="1" x14ac:dyDescent="0.25"/>
    <row r="82" ht="39.950000000000003" customHeight="1" x14ac:dyDescent="0.25"/>
    <row r="83" ht="39.950000000000003" customHeight="1" x14ac:dyDescent="0.25"/>
    <row r="84" ht="39.950000000000003" customHeight="1" x14ac:dyDescent="0.25"/>
    <row r="85" ht="39.950000000000003" customHeight="1" x14ac:dyDescent="0.25"/>
    <row r="86" ht="39.950000000000003" customHeight="1" x14ac:dyDescent="0.25"/>
    <row r="87" ht="39.950000000000003" customHeight="1" x14ac:dyDescent="0.25"/>
    <row r="88" ht="39.950000000000003" customHeight="1" x14ac:dyDescent="0.25"/>
    <row r="89" ht="39.950000000000003" customHeight="1" x14ac:dyDescent="0.25"/>
    <row r="90" ht="39.950000000000003" customHeight="1" x14ac:dyDescent="0.25"/>
    <row r="91" ht="39.950000000000003" customHeight="1" x14ac:dyDescent="0.25"/>
    <row r="92" ht="39.950000000000003" customHeight="1" x14ac:dyDescent="0.25"/>
    <row r="93" ht="39.950000000000003" customHeight="1" x14ac:dyDescent="0.25"/>
    <row r="94" ht="39.950000000000003" customHeight="1" x14ac:dyDescent="0.25"/>
    <row r="95" ht="39.950000000000003" customHeight="1" x14ac:dyDescent="0.25"/>
    <row r="96" ht="39.950000000000003" customHeight="1" x14ac:dyDescent="0.25"/>
    <row r="97" ht="39.950000000000003" customHeight="1" x14ac:dyDescent="0.25"/>
    <row r="98" ht="39.950000000000003" customHeight="1" x14ac:dyDescent="0.25"/>
    <row r="99" ht="39.950000000000003" customHeight="1" x14ac:dyDescent="0.25"/>
    <row r="100" ht="39.950000000000003" customHeight="1" x14ac:dyDescent="0.25"/>
    <row r="101" ht="39.950000000000003" customHeight="1" x14ac:dyDescent="0.25"/>
    <row r="102" ht="39.950000000000003" customHeight="1" x14ac:dyDescent="0.25"/>
    <row r="103" ht="39.950000000000003" customHeight="1" x14ac:dyDescent="0.25"/>
    <row r="104" ht="39.950000000000003" customHeight="1" x14ac:dyDescent="0.25"/>
    <row r="105" ht="39.950000000000003" customHeight="1" x14ac:dyDescent="0.25"/>
    <row r="106" ht="39.950000000000003" customHeight="1" x14ac:dyDescent="0.25"/>
    <row r="107" ht="39.950000000000003" customHeight="1" x14ac:dyDescent="0.25"/>
    <row r="108" ht="39.950000000000003" customHeight="1" x14ac:dyDescent="0.25"/>
    <row r="109" ht="39.950000000000003" customHeight="1" x14ac:dyDescent="0.25"/>
    <row r="110" ht="39.950000000000003" customHeight="1" x14ac:dyDescent="0.25"/>
    <row r="111" ht="39.950000000000003" customHeight="1" x14ac:dyDescent="0.25"/>
    <row r="112" ht="39.950000000000003" customHeight="1" x14ac:dyDescent="0.25"/>
    <row r="113" ht="39.950000000000003" customHeight="1" x14ac:dyDescent="0.25"/>
    <row r="114" ht="39.950000000000003" customHeight="1" x14ac:dyDescent="0.25"/>
    <row r="115" ht="39.950000000000003" customHeight="1" x14ac:dyDescent="0.25"/>
    <row r="116" ht="39.950000000000003" customHeight="1" x14ac:dyDescent="0.25"/>
    <row r="117" ht="39.950000000000003" customHeight="1" x14ac:dyDescent="0.25"/>
    <row r="118" ht="39.950000000000003" customHeight="1" x14ac:dyDescent="0.25"/>
    <row r="119" ht="39.950000000000003" customHeight="1" x14ac:dyDescent="0.25"/>
    <row r="120" ht="39.950000000000003" customHeight="1" x14ac:dyDescent="0.25"/>
    <row r="121" ht="39.950000000000003" customHeight="1" x14ac:dyDescent="0.25"/>
    <row r="122" ht="39.950000000000003" customHeight="1" x14ac:dyDescent="0.25"/>
    <row r="123" ht="39.950000000000003" customHeight="1" x14ac:dyDescent="0.25"/>
    <row r="124" ht="39.950000000000003" customHeight="1" x14ac:dyDescent="0.25"/>
    <row r="125" ht="39.950000000000003" customHeight="1" x14ac:dyDescent="0.25"/>
    <row r="126" ht="39.950000000000003" customHeight="1" x14ac:dyDescent="0.25"/>
    <row r="127" ht="39.950000000000003" customHeight="1" x14ac:dyDescent="0.25"/>
    <row r="128" ht="39.950000000000003" customHeight="1" x14ac:dyDescent="0.25"/>
    <row r="129" ht="39.950000000000003" customHeight="1" x14ac:dyDescent="0.25"/>
    <row r="130" ht="39.950000000000003" customHeight="1" x14ac:dyDescent="0.25"/>
    <row r="131" ht="39.950000000000003" customHeight="1" x14ac:dyDescent="0.25"/>
    <row r="132" ht="39.950000000000003" customHeight="1" x14ac:dyDescent="0.25"/>
    <row r="133" ht="39.950000000000003" customHeight="1" x14ac:dyDescent="0.25"/>
    <row r="134" ht="39.950000000000003" customHeight="1" x14ac:dyDescent="0.25"/>
    <row r="135" ht="39.950000000000003" customHeight="1" x14ac:dyDescent="0.25"/>
    <row r="136" ht="39.950000000000003" customHeight="1" x14ac:dyDescent="0.25"/>
    <row r="137" ht="39.950000000000003" customHeight="1" x14ac:dyDescent="0.25"/>
    <row r="138" ht="39.950000000000003" customHeight="1" x14ac:dyDescent="0.25"/>
    <row r="139" ht="39.950000000000003" customHeight="1" x14ac:dyDescent="0.25"/>
    <row r="140" ht="39.950000000000003" customHeight="1" x14ac:dyDescent="0.25"/>
    <row r="141" ht="39.950000000000003" customHeight="1" x14ac:dyDescent="0.25"/>
    <row r="142" ht="39.950000000000003" customHeight="1" x14ac:dyDescent="0.25"/>
    <row r="143" ht="39.950000000000003" customHeight="1" x14ac:dyDescent="0.25"/>
    <row r="144" ht="39.950000000000003" customHeight="1" x14ac:dyDescent="0.25"/>
    <row r="145" ht="39.950000000000003" customHeight="1" x14ac:dyDescent="0.25"/>
    <row r="146" ht="39.950000000000003" customHeight="1" x14ac:dyDescent="0.25"/>
    <row r="147" ht="39.950000000000003" customHeight="1" x14ac:dyDescent="0.25"/>
    <row r="148" ht="39.950000000000003" customHeight="1" x14ac:dyDescent="0.25"/>
    <row r="149" ht="39.950000000000003" customHeight="1" x14ac:dyDescent="0.25"/>
    <row r="150" ht="39.950000000000003" customHeight="1" x14ac:dyDescent="0.25"/>
    <row r="151" ht="39.950000000000003" customHeight="1" x14ac:dyDescent="0.25"/>
    <row r="152" ht="39.950000000000003" customHeight="1" x14ac:dyDescent="0.25"/>
    <row r="153" ht="39.950000000000003" customHeight="1" x14ac:dyDescent="0.25"/>
    <row r="154" ht="39.950000000000003" customHeight="1" x14ac:dyDescent="0.25"/>
    <row r="155" ht="39.950000000000003" customHeight="1" x14ac:dyDescent="0.25"/>
    <row r="156" ht="39.950000000000003" customHeight="1" x14ac:dyDescent="0.25"/>
    <row r="157" ht="39.950000000000003" customHeight="1" x14ac:dyDescent="0.25"/>
    <row r="158" ht="39.950000000000003" customHeight="1" x14ac:dyDescent="0.25"/>
    <row r="159" ht="39.950000000000003" customHeight="1" x14ac:dyDescent="0.25"/>
    <row r="160" ht="39.950000000000003" customHeight="1" x14ac:dyDescent="0.25"/>
    <row r="161" ht="39.950000000000003" customHeight="1" x14ac:dyDescent="0.25"/>
    <row r="162" ht="39.950000000000003" customHeight="1" x14ac:dyDescent="0.25"/>
    <row r="163" ht="39.950000000000003" customHeight="1" x14ac:dyDescent="0.25"/>
    <row r="164" ht="39.950000000000003" customHeight="1" x14ac:dyDescent="0.25"/>
    <row r="165" ht="39.950000000000003" customHeight="1" x14ac:dyDescent="0.25"/>
    <row r="166" ht="39.950000000000003" customHeight="1" x14ac:dyDescent="0.25"/>
    <row r="167" ht="39.950000000000003" customHeight="1" x14ac:dyDescent="0.25"/>
    <row r="168" ht="39.950000000000003" customHeight="1" x14ac:dyDescent="0.25"/>
    <row r="169" ht="39.950000000000003" customHeight="1" x14ac:dyDescent="0.25"/>
    <row r="170" ht="39.950000000000003" customHeight="1" x14ac:dyDescent="0.25"/>
    <row r="171" ht="39.950000000000003" customHeight="1" x14ac:dyDescent="0.25"/>
    <row r="172" ht="39.950000000000003" customHeight="1" x14ac:dyDescent="0.25"/>
    <row r="173" ht="39.950000000000003" customHeight="1" x14ac:dyDescent="0.25"/>
    <row r="174" ht="39.950000000000003" customHeight="1" x14ac:dyDescent="0.25"/>
    <row r="175" ht="39.950000000000003" customHeight="1" x14ac:dyDescent="0.25"/>
    <row r="176" ht="39.950000000000003" customHeight="1" x14ac:dyDescent="0.25"/>
    <row r="177" ht="39.950000000000003" customHeight="1" x14ac:dyDescent="0.25"/>
    <row r="178" ht="39.950000000000003" customHeight="1" x14ac:dyDescent="0.25"/>
    <row r="179" ht="39.950000000000003" customHeight="1" x14ac:dyDescent="0.25"/>
    <row r="180" ht="39.950000000000003" customHeight="1" x14ac:dyDescent="0.25"/>
    <row r="181" ht="39.950000000000003" customHeight="1" x14ac:dyDescent="0.25"/>
    <row r="182" ht="39.950000000000003" customHeight="1" x14ac:dyDescent="0.25"/>
    <row r="183" ht="39.950000000000003" customHeight="1" x14ac:dyDescent="0.25"/>
    <row r="184" ht="39.950000000000003" customHeight="1" x14ac:dyDescent="0.25"/>
    <row r="185" ht="39.950000000000003" customHeight="1" x14ac:dyDescent="0.25"/>
    <row r="186" ht="39.950000000000003" customHeight="1" x14ac:dyDescent="0.25"/>
    <row r="187" ht="39.950000000000003" customHeight="1" x14ac:dyDescent="0.25"/>
    <row r="188" ht="39.950000000000003" customHeight="1" x14ac:dyDescent="0.25"/>
    <row r="189" ht="39.950000000000003" customHeight="1" x14ac:dyDescent="0.25"/>
    <row r="190" ht="39.950000000000003" customHeight="1" x14ac:dyDescent="0.25"/>
    <row r="191" ht="39.950000000000003" customHeight="1" x14ac:dyDescent="0.25"/>
    <row r="192" ht="39.950000000000003" customHeight="1" x14ac:dyDescent="0.25"/>
    <row r="193" ht="39.950000000000003" customHeight="1" x14ac:dyDescent="0.25"/>
    <row r="194" ht="39.950000000000003" customHeight="1" x14ac:dyDescent="0.25"/>
    <row r="195" ht="39.950000000000003" customHeight="1" x14ac:dyDescent="0.25"/>
    <row r="196" ht="39.950000000000003" customHeight="1" x14ac:dyDescent="0.25"/>
    <row r="197" ht="39.950000000000003" customHeight="1" x14ac:dyDescent="0.25"/>
    <row r="198" ht="39.950000000000003" customHeight="1" x14ac:dyDescent="0.25"/>
    <row r="199" ht="39.950000000000003" customHeight="1" x14ac:dyDescent="0.25"/>
    <row r="200" ht="39.950000000000003" customHeight="1" x14ac:dyDescent="0.25"/>
    <row r="201" ht="39.950000000000003" customHeight="1" x14ac:dyDescent="0.25"/>
    <row r="202" ht="39.950000000000003" customHeight="1" x14ac:dyDescent="0.25"/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30"/>
  <sheetViews>
    <sheetView tabSelected="1" topLeftCell="B1" zoomScale="55" zoomScaleNormal="55" workbookViewId="0">
      <selection activeCell="S25" sqref="S25"/>
    </sheetView>
  </sheetViews>
  <sheetFormatPr baseColWidth="10" defaultColWidth="11.5703125" defaultRowHeight="15" x14ac:dyDescent="0.25"/>
  <cols>
    <col min="1" max="1" customWidth="true" width="58.59375" collapsed="true"/>
    <col min="2" max="2" customWidth="true" width="58.5937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703125" collapsed="true"/>
    <col min="19" max="19" customWidth="true" width="19.5703125" collapsed="true"/>
    <col min="20" max="20" customWidth="true" width="17.85546875" collapsed="true"/>
    <col min="22" max="22" customWidth="true" width="26.7109375" collapsed="true"/>
    <col min="23" max="23" customWidth="true" width="34.140625" collapsed="true"/>
    <col min="24" max="24" customWidth="true" width="26.140625" collapsed="true"/>
  </cols>
  <sheetData>
    <row r="1" spans="1:24" ht="105" x14ac:dyDescent="0.25">
      <c r="A1" s="34"/>
      <c r="B1" s="35" t="s">
        <v>1</v>
      </c>
      <c r="C1" s="35" t="s">
        <v>100</v>
      </c>
      <c r="D1" s="36" t="s">
        <v>3</v>
      </c>
      <c r="E1" s="35" t="s">
        <v>9</v>
      </c>
      <c r="F1" s="35" t="s">
        <v>116</v>
      </c>
      <c r="G1" s="35" t="s">
        <v>2</v>
      </c>
      <c r="H1" s="37" t="s">
        <v>6</v>
      </c>
      <c r="I1" s="37" t="s">
        <v>87</v>
      </c>
      <c r="J1" s="38" t="s">
        <v>88</v>
      </c>
      <c r="K1" s="38" t="s">
        <v>89</v>
      </c>
      <c r="L1" s="35" t="s">
        <v>121</v>
      </c>
      <c r="M1" s="35" t="s">
        <v>122</v>
      </c>
      <c r="N1" s="35" t="s">
        <v>117</v>
      </c>
      <c r="O1" s="35" t="s">
        <v>101</v>
      </c>
      <c r="P1" s="39" t="s">
        <v>102</v>
      </c>
      <c r="Q1" s="39" t="s">
        <v>103</v>
      </c>
      <c r="R1" s="39" t="s">
        <v>90</v>
      </c>
      <c r="S1" s="39" t="s">
        <v>104</v>
      </c>
      <c r="T1" s="37" t="s">
        <v>120</v>
      </c>
      <c r="U1" s="37" t="s">
        <v>119</v>
      </c>
      <c r="V1" s="37" t="s">
        <v>106</v>
      </c>
      <c r="W1" s="45" t="s">
        <v>46</v>
      </c>
      <c r="X1" s="45" t="s">
        <v>152</v>
      </c>
    </row>
    <row r="2" spans="1:24" ht="30.0" customHeight="true" x14ac:dyDescent="0.25">
      <c r="A2" s="52" t="s">
        <v>129</v>
      </c>
      <c r="B2" s="53" t="s">
        <v>130</v>
      </c>
      <c r="C2" s="54" t="s">
        <v>125</v>
      </c>
      <c r="D2" s="55" t="s">
        <v>131</v>
      </c>
      <c r="E2" s="56" t="s">
        <v>126</v>
      </c>
      <c r="F2" s="61">
        <v>1</v>
      </c>
      <c r="G2" s="57">
        <v>1</v>
      </c>
      <c r="H2" s="58">
        <v>200</v>
      </c>
      <c r="I2" s="59">
        <v>200</v>
      </c>
      <c r="J2" s="60">
        <v>200</v>
      </c>
      <c r="K2" s="62">
        <v>200</v>
      </c>
      <c r="L2" s="63">
        <v>232</v>
      </c>
      <c r="M2" s="64">
        <v>232</v>
      </c>
      <c r="N2" s="65">
        <v>306.8</v>
      </c>
      <c r="O2" s="66">
        <v>306.8</v>
      </c>
      <c r="P2" s="67">
        <v>39.799999999999997</v>
      </c>
      <c r="Q2" s="68">
        <v>39.799999999999997</v>
      </c>
      <c r="R2" s="69">
        <v>32</v>
      </c>
      <c r="S2" s="70">
        <v>32</v>
      </c>
      <c r="T2" s="71">
        <v>0</v>
      </c>
      <c r="U2" s="72">
        <v>0</v>
      </c>
      <c r="V2" s="73" t="s">
        <v>127</v>
      </c>
      <c r="W2" s="74" t="s">
        <v>128</v>
      </c>
      <c r="X2" s="74"/>
    </row>
    <row r="3" spans="1:24" ht="30.0" customHeight="true" x14ac:dyDescent="0.25">
      <c r="A3" s="75" t="s">
        <v>132</v>
      </c>
      <c r="B3" s="76" t="s">
        <v>133</v>
      </c>
      <c r="C3" s="77" t="s">
        <v>125</v>
      </c>
      <c r="D3" s="78" t="s">
        <v>131</v>
      </c>
      <c r="E3" s="79" t="s">
        <v>126</v>
      </c>
      <c r="F3" s="84">
        <v>1</v>
      </c>
      <c r="G3" s="80">
        <v>1</v>
      </c>
      <c r="H3" s="81">
        <v>380</v>
      </c>
      <c r="I3" s="82">
        <v>380</v>
      </c>
      <c r="J3" s="83">
        <v>380</v>
      </c>
      <c r="K3" s="85">
        <v>380</v>
      </c>
      <c r="L3" s="86">
        <v>440.8</v>
      </c>
      <c r="M3" s="87">
        <v>440.8</v>
      </c>
      <c r="N3" s="88">
        <v>546.92000000000007</v>
      </c>
      <c r="O3" s="89">
        <v>546.92000000000007</v>
      </c>
      <c r="P3" s="90">
        <v>71.12</v>
      </c>
      <c r="Q3" s="91">
        <v>71.12</v>
      </c>
      <c r="R3" s="92">
        <v>60.800000000000004</v>
      </c>
      <c r="S3" s="93">
        <v>60.800000000000004</v>
      </c>
      <c r="T3" s="94">
        <v>0</v>
      </c>
      <c r="U3" s="95">
        <v>0</v>
      </c>
      <c r="V3" s="96" t="s">
        <v>134</v>
      </c>
      <c r="W3" s="97" t="s">
        <v>128</v>
      </c>
      <c r="X3" s="97"/>
    </row>
    <row r="4" spans="1:24" ht="30.0" customHeight="true" x14ac:dyDescent="0.25">
      <c r="A4" s="98" t="s">
        <v>135</v>
      </c>
      <c r="B4" s="99" t="s">
        <v>136</v>
      </c>
      <c r="C4" s="100" t="s">
        <v>125</v>
      </c>
      <c r="D4" s="101" t="s">
        <v>17</v>
      </c>
      <c r="E4" s="102" t="s">
        <v>126</v>
      </c>
      <c r="F4" s="107">
        <v>1</v>
      </c>
      <c r="G4" s="103">
        <v>1</v>
      </c>
      <c r="H4" s="104">
        <v>280</v>
      </c>
      <c r="I4" s="105">
        <v>280</v>
      </c>
      <c r="J4" s="106">
        <v>280</v>
      </c>
      <c r="K4" s="108">
        <v>280</v>
      </c>
      <c r="L4" s="109">
        <v>324.8</v>
      </c>
      <c r="M4" s="110">
        <v>324.8</v>
      </c>
      <c r="N4" s="111">
        <v>413.52</v>
      </c>
      <c r="O4" s="112">
        <v>413.52</v>
      </c>
      <c r="P4" s="113">
        <v>53.72</v>
      </c>
      <c r="Q4" s="114">
        <v>53.72</v>
      </c>
      <c r="R4" s="115">
        <v>44.800000000000004</v>
      </c>
      <c r="S4" s="116">
        <v>44.800000000000004</v>
      </c>
      <c r="T4" s="117">
        <v>0</v>
      </c>
      <c r="U4" s="118">
        <v>0</v>
      </c>
      <c r="V4" s="119" t="s">
        <v>127</v>
      </c>
      <c r="W4" s="120" t="s">
        <v>128</v>
      </c>
      <c r="X4" s="120"/>
    </row>
    <row r="5" spans="1:24" ht="30.0" customHeight="true" x14ac:dyDescent="0.25">
      <c r="A5" s="121" t="s">
        <v>137</v>
      </c>
      <c r="B5" s="122" t="s">
        <v>138</v>
      </c>
      <c r="C5" s="123" t="s">
        <v>125</v>
      </c>
      <c r="D5" s="124" t="s">
        <v>17</v>
      </c>
      <c r="E5" s="125" t="s">
        <v>126</v>
      </c>
      <c r="F5" s="130">
        <v>1.3620035071590308</v>
      </c>
      <c r="G5" s="126">
        <v>1</v>
      </c>
      <c r="H5" s="127">
        <v>4111.59</v>
      </c>
      <c r="I5" s="128">
        <v>4111.59</v>
      </c>
      <c r="J5" s="129">
        <v>5600</v>
      </c>
      <c r="K5" s="131">
        <v>5600</v>
      </c>
      <c r="L5" s="132">
        <v>6496</v>
      </c>
      <c r="M5" s="133">
        <v>6496</v>
      </c>
      <c r="N5" s="134">
        <v>7510.4</v>
      </c>
      <c r="O5" s="135">
        <v>7510.4</v>
      </c>
      <c r="P5" s="136">
        <v>979.4</v>
      </c>
      <c r="Q5" s="137">
        <v>979.4</v>
      </c>
      <c r="R5" s="138">
        <v>896</v>
      </c>
      <c r="S5" s="139">
        <v>896</v>
      </c>
      <c r="T5" s="140">
        <v>1488.4099999999999</v>
      </c>
      <c r="U5" s="141">
        <v>1488.4099999999999</v>
      </c>
      <c r="V5" s="142" t="s">
        <v>127</v>
      </c>
      <c r="W5" s="143" t="s">
        <v>128</v>
      </c>
      <c r="X5" s="143"/>
    </row>
    <row r="6" spans="1:24" ht="30.0" customHeight="true" x14ac:dyDescent="0.25">
      <c r="A6" s="144" t="s">
        <v>139</v>
      </c>
      <c r="B6" s="145" t="s">
        <v>140</v>
      </c>
      <c r="C6" s="146" t="s">
        <v>125</v>
      </c>
      <c r="D6" s="147" t="s">
        <v>131</v>
      </c>
      <c r="E6" s="148" t="s">
        <v>126</v>
      </c>
      <c r="F6" s="153">
        <v>2.5041736227045077</v>
      </c>
      <c r="G6" s="149">
        <v>1</v>
      </c>
      <c r="H6" s="150">
        <v>5990</v>
      </c>
      <c r="I6" s="151">
        <v>5990</v>
      </c>
      <c r="J6" s="152">
        <v>15000</v>
      </c>
      <c r="K6" s="154">
        <v>15000</v>
      </c>
      <c r="L6" s="155">
        <v>17400</v>
      </c>
      <c r="M6" s="156">
        <v>17400</v>
      </c>
      <c r="N6" s="157">
        <v>20050</v>
      </c>
      <c r="O6" s="158">
        <v>20050</v>
      </c>
      <c r="P6" s="159">
        <v>2615</v>
      </c>
      <c r="Q6" s="160">
        <v>2615</v>
      </c>
      <c r="R6" s="161">
        <v>2400</v>
      </c>
      <c r="S6" s="162">
        <v>2400</v>
      </c>
      <c r="T6" s="163">
        <v>9010</v>
      </c>
      <c r="U6" s="164">
        <v>9010</v>
      </c>
      <c r="V6" s="165" t="s">
        <v>127</v>
      </c>
      <c r="W6" s="166" t="s">
        <v>128</v>
      </c>
      <c r="X6" s="166"/>
    </row>
    <row r="7" spans="1:24" ht="30.0" customHeight="true" x14ac:dyDescent="0.25">
      <c r="A7" s="167" t="s">
        <v>21</v>
      </c>
      <c r="B7" s="168" t="s">
        <v>141</v>
      </c>
      <c r="C7" s="169" t="s">
        <v>125</v>
      </c>
      <c r="D7" s="170" t="s">
        <v>23</v>
      </c>
      <c r="E7" s="171" t="s">
        <v>126</v>
      </c>
      <c r="F7" s="176">
        <v>2.2222222222222223</v>
      </c>
      <c r="G7" s="172">
        <v>1</v>
      </c>
      <c r="H7" s="173">
        <v>27</v>
      </c>
      <c r="I7" s="174">
        <v>27</v>
      </c>
      <c r="J7" s="175">
        <v>60</v>
      </c>
      <c r="K7" s="177">
        <v>60</v>
      </c>
      <c r="L7" s="178">
        <v>69.599999999999994</v>
      </c>
      <c r="M7" s="179">
        <v>4245.5999999999995</v>
      </c>
      <c r="N7" s="180">
        <v>120.03999999999999</v>
      </c>
      <c r="O7" s="181">
        <v>7322.44</v>
      </c>
      <c r="P7" s="182">
        <v>15.44</v>
      </c>
      <c r="Q7" s="183">
        <v>941.83999999999992</v>
      </c>
      <c r="R7" s="184">
        <v>9.6</v>
      </c>
      <c r="S7" s="185">
        <v>585.6</v>
      </c>
      <c r="T7" s="186">
        <v>32.999999999999993</v>
      </c>
      <c r="U7" s="187">
        <v>2012.9999999999995</v>
      </c>
      <c r="V7" s="188" t="s">
        <v>127</v>
      </c>
      <c r="W7" s="189" t="s">
        <v>128</v>
      </c>
      <c r="X7" s="189"/>
    </row>
    <row r="8" spans="1:24" ht="30.0" customHeight="true" x14ac:dyDescent="0.25">
      <c r="A8" s="190" t="s">
        <v>21</v>
      </c>
      <c r="B8" s="191" t="s">
        <v>141</v>
      </c>
      <c r="C8" s="192" t="s">
        <v>125</v>
      </c>
      <c r="D8" s="193" t="s">
        <v>23</v>
      </c>
      <c r="E8" s="194" t="s">
        <v>126</v>
      </c>
      <c r="F8" s="199">
        <v>2.2222222222222223</v>
      </c>
      <c r="G8" s="195">
        <v>1</v>
      </c>
      <c r="H8" s="196">
        <v>27</v>
      </c>
      <c r="I8" s="197">
        <v>27</v>
      </c>
      <c r="J8" s="198">
        <v>60</v>
      </c>
      <c r="K8" s="200">
        <v>60</v>
      </c>
      <c r="L8" s="201">
        <v>69.599999999999994</v>
      </c>
      <c r="M8" s="202">
        <v>4245.5999999999995</v>
      </c>
      <c r="N8" s="203">
        <v>120.03999999999999</v>
      </c>
      <c r="O8" s="204">
        <v>7322.44</v>
      </c>
      <c r="P8" s="205">
        <v>15.44</v>
      </c>
      <c r="Q8" s="206">
        <v>941.83999999999992</v>
      </c>
      <c r="R8" s="207">
        <v>9.6</v>
      </c>
      <c r="S8" s="208">
        <v>585.6</v>
      </c>
      <c r="T8" s="209">
        <v>32.999999999999993</v>
      </c>
      <c r="U8" s="210">
        <v>2012.9999999999995</v>
      </c>
      <c r="V8" s="211" t="s">
        <v>127</v>
      </c>
      <c r="W8" s="212" t="s">
        <v>128</v>
      </c>
      <c r="X8" s="212"/>
    </row>
    <row r="9" spans="1:24" ht="30.0" customHeight="true" x14ac:dyDescent="0.25">
      <c r="A9" s="213" t="s">
        <v>142</v>
      </c>
      <c r="B9" s="214" t="s">
        <v>143</v>
      </c>
      <c r="C9" s="215" t="s">
        <v>125</v>
      </c>
      <c r="D9" s="216" t="s">
        <v>17</v>
      </c>
      <c r="E9" s="217" t="s">
        <v>45</v>
      </c>
      <c r="F9" s="222">
        <v>1.2405405405405405</v>
      </c>
      <c r="G9" s="218">
        <v>1</v>
      </c>
      <c r="H9" s="219">
        <v>1209.1503267973856</v>
      </c>
      <c r="I9" s="220">
        <v>1209.1503267973856</v>
      </c>
      <c r="J9" s="221">
        <v>1500</v>
      </c>
      <c r="K9" s="223">
        <v>1500</v>
      </c>
      <c r="L9" s="224">
        <v>1740</v>
      </c>
      <c r="M9" s="225">
        <v>1740</v>
      </c>
      <c r="N9" s="226">
        <v>2041</v>
      </c>
      <c r="O9" s="227">
        <v>2041</v>
      </c>
      <c r="P9" s="228">
        <v>266</v>
      </c>
      <c r="Q9" s="229">
        <v>266</v>
      </c>
      <c r="R9" s="230">
        <v>240</v>
      </c>
      <c r="S9" s="231">
        <v>240</v>
      </c>
      <c r="T9" s="232">
        <v>290.84967320261444</v>
      </c>
      <c r="U9" s="233">
        <v>290.84967320261444</v>
      </c>
      <c r="V9" s="234" t="s">
        <v>127</v>
      </c>
      <c r="W9" s="235" t="s">
        <v>128</v>
      </c>
      <c r="X9" s="235"/>
    </row>
    <row r="10" spans="1:24" ht="30.0" customHeight="true" x14ac:dyDescent="0.25">
      <c r="A10" s="236" t="s">
        <v>144</v>
      </c>
      <c r="B10" s="237" t="s">
        <v>145</v>
      </c>
      <c r="C10" s="238" t="s">
        <v>125</v>
      </c>
      <c r="D10" s="239" t="s">
        <v>17</v>
      </c>
      <c r="E10" s="240" t="s">
        <v>45</v>
      </c>
      <c r="F10" s="245">
        <v>1.2405405405405405</v>
      </c>
      <c r="G10" s="241">
        <v>1</v>
      </c>
      <c r="H10" s="242">
        <v>322.44008714596953</v>
      </c>
      <c r="I10" s="243">
        <v>322.44008714596953</v>
      </c>
      <c r="J10" s="244">
        <v>400</v>
      </c>
      <c r="K10" s="246">
        <v>400</v>
      </c>
      <c r="L10" s="247">
        <v>464</v>
      </c>
      <c r="M10" s="248">
        <v>464</v>
      </c>
      <c r="N10" s="249">
        <v>573.6</v>
      </c>
      <c r="O10" s="250">
        <v>573.6</v>
      </c>
      <c r="P10" s="251">
        <v>74.599999999999994</v>
      </c>
      <c r="Q10" s="252">
        <v>74.599999999999994</v>
      </c>
      <c r="R10" s="253">
        <v>64</v>
      </c>
      <c r="S10" s="254">
        <v>64</v>
      </c>
      <c r="T10" s="255">
        <v>77.559912854030472</v>
      </c>
      <c r="U10" s="256">
        <v>77.559912854030472</v>
      </c>
      <c r="V10" s="257" t="s">
        <v>127</v>
      </c>
      <c r="W10" s="258" t="s">
        <v>128</v>
      </c>
      <c r="X10" s="258"/>
    </row>
    <row r="11" spans="1:24" ht="30.0" customHeight="true" x14ac:dyDescent="0.25">
      <c r="A11" s="259" t="s">
        <v>146</v>
      </c>
      <c r="B11" s="260" t="s">
        <v>147</v>
      </c>
      <c r="C11" s="261" t="s">
        <v>125</v>
      </c>
      <c r="D11" s="262" t="s">
        <v>17</v>
      </c>
      <c r="E11" s="263" t="s">
        <v>18</v>
      </c>
      <c r="F11" s="268">
        <v>1.946666666666667</v>
      </c>
      <c r="G11" s="264">
        <v>1</v>
      </c>
      <c r="H11" s="265">
        <v>179.79452054794518</v>
      </c>
      <c r="I11" s="266">
        <v>179.79452054794518</v>
      </c>
      <c r="J11" s="267">
        <v>350</v>
      </c>
      <c r="K11" s="269">
        <v>350</v>
      </c>
      <c r="L11" s="270">
        <v>406</v>
      </c>
      <c r="M11" s="271">
        <v>406</v>
      </c>
      <c r="N11" s="272">
        <v>506.9</v>
      </c>
      <c r="O11" s="273">
        <v>506.9</v>
      </c>
      <c r="P11" s="274">
        <v>65.900000000000006</v>
      </c>
      <c r="Q11" s="275">
        <v>65.900000000000006</v>
      </c>
      <c r="R11" s="276">
        <v>56</v>
      </c>
      <c r="S11" s="277">
        <v>56</v>
      </c>
      <c r="T11" s="278">
        <v>170.20547945205482</v>
      </c>
      <c r="U11" s="279">
        <v>170.20547945205482</v>
      </c>
      <c r="V11" s="280" t="s">
        <v>127</v>
      </c>
      <c r="W11" s="281" t="s">
        <v>128</v>
      </c>
      <c r="X11" s="281"/>
    </row>
    <row r="12" spans="1:24" ht="30.0" customHeight="true" x14ac:dyDescent="0.25">
      <c r="A12" s="282" t="s">
        <v>21</v>
      </c>
      <c r="B12" s="283" t="s">
        <v>141</v>
      </c>
      <c r="C12" s="284" t="s">
        <v>125</v>
      </c>
      <c r="D12" s="285" t="s">
        <v>23</v>
      </c>
      <c r="E12" s="286" t="s">
        <v>126</v>
      </c>
      <c r="F12" s="291">
        <v>2.2222222222222223</v>
      </c>
      <c r="G12" s="287">
        <v>1</v>
      </c>
      <c r="H12" s="288">
        <v>27</v>
      </c>
      <c r="I12" s="289">
        <v>27</v>
      </c>
      <c r="J12" s="290">
        <v>60</v>
      </c>
      <c r="K12" s="292">
        <v>60</v>
      </c>
      <c r="L12" s="293">
        <v>69.599999999999994</v>
      </c>
      <c r="M12" s="294">
        <v>4245.5999999999995</v>
      </c>
      <c r="N12" s="295">
        <v>120.03999999999999</v>
      </c>
      <c r="O12" s="296">
        <v>7322.44</v>
      </c>
      <c r="P12" s="297">
        <v>15.44</v>
      </c>
      <c r="Q12" s="298">
        <v>941.83999999999992</v>
      </c>
      <c r="R12" s="299">
        <v>9.6</v>
      </c>
      <c r="S12" s="300">
        <v>585.6</v>
      </c>
      <c r="T12" s="301">
        <v>32.999999999999993</v>
      </c>
      <c r="U12" s="302">
        <v>2012.9999999999995</v>
      </c>
      <c r="V12" s="303" t="s">
        <v>134</v>
      </c>
      <c r="W12" s="304" t="s">
        <v>128</v>
      </c>
      <c r="X12" s="304"/>
    </row>
    <row r="13" spans="1:24" ht="30.0" customHeight="true" x14ac:dyDescent="0.25">
      <c r="A13" s="305" t="s">
        <v>82</v>
      </c>
      <c r="B13" s="306" t="s">
        <v>148</v>
      </c>
      <c r="C13" s="307" t="s">
        <v>149</v>
      </c>
      <c r="D13" s="308" t="s">
        <v>23</v>
      </c>
      <c r="E13" s="309" t="s">
        <v>126</v>
      </c>
      <c r="F13" s="314">
        <v>2.0053475935828877</v>
      </c>
      <c r="G13" s="310">
        <v>5</v>
      </c>
      <c r="H13" s="311">
        <v>14.96</v>
      </c>
      <c r="I13" s="312">
        <v>74.800000000000011</v>
      </c>
      <c r="J13" s="313">
        <v>30</v>
      </c>
      <c r="K13" s="315">
        <v>150</v>
      </c>
      <c r="L13" s="316">
        <v>34.799999999999997</v>
      </c>
      <c r="M13" s="317">
        <v>6785.9999999999991</v>
      </c>
      <c r="N13" s="318">
        <v>80.02</v>
      </c>
      <c r="O13" s="319">
        <v>15603.9</v>
      </c>
      <c r="P13" s="320">
        <v>10.219999999999999</v>
      </c>
      <c r="Q13" s="321">
        <v>1992.8999999999999</v>
      </c>
      <c r="R13" s="322">
        <v>4.8</v>
      </c>
      <c r="S13" s="323">
        <v>936</v>
      </c>
      <c r="T13" s="324">
        <v>15.039999999999996</v>
      </c>
      <c r="U13" s="325">
        <v>2932.7999999999993</v>
      </c>
      <c r="V13" s="326" t="s">
        <v>134</v>
      </c>
      <c r="W13" s="327" t="s">
        <v>63</v>
      </c>
      <c r="X13" s="327"/>
    </row>
    <row r="14" spans="1:24" ht="30.0" customHeight="true" x14ac:dyDescent="0.25">
      <c r="A14" s="328" t="s">
        <v>21</v>
      </c>
      <c r="B14" s="329" t="s">
        <v>141</v>
      </c>
      <c r="C14" s="330" t="s">
        <v>150</v>
      </c>
      <c r="D14" s="331" t="s">
        <v>23</v>
      </c>
      <c r="E14" s="332" t="s">
        <v>126</v>
      </c>
      <c r="F14" s="337">
        <v>2.2222222222222223</v>
      </c>
      <c r="G14" s="333">
        <v>1</v>
      </c>
      <c r="H14" s="334">
        <v>27</v>
      </c>
      <c r="I14" s="335">
        <v>27</v>
      </c>
      <c r="J14" s="336">
        <v>60</v>
      </c>
      <c r="K14" s="338">
        <v>60</v>
      </c>
      <c r="L14" s="339">
        <v>69.599999999999994</v>
      </c>
      <c r="M14" s="340">
        <v>4245.5999999999995</v>
      </c>
      <c r="N14" s="341">
        <v>120.03999999999999</v>
      </c>
      <c r="O14" s="342">
        <v>7322.44</v>
      </c>
      <c r="P14" s="343">
        <v>15.44</v>
      </c>
      <c r="Q14" s="344">
        <v>941.83999999999992</v>
      </c>
      <c r="R14" s="345">
        <v>9.6</v>
      </c>
      <c r="S14" s="346">
        <v>585.6</v>
      </c>
      <c r="T14" s="347">
        <v>32.999999999999993</v>
      </c>
      <c r="U14" s="348">
        <v>2012.9999999999995</v>
      </c>
      <c r="V14" s="349" t="s">
        <v>127</v>
      </c>
      <c r="W14" s="350" t="s">
        <v>128</v>
      </c>
      <c r="X14" s="350"/>
    </row>
    <row r="15" spans="1:24" ht="30.0" customHeight="true" x14ac:dyDescent="0.25">
      <c r="A15" s="351" t="s">
        <v>21</v>
      </c>
      <c r="B15" s="352" t="s">
        <v>141</v>
      </c>
      <c r="C15" s="353" t="s">
        <v>150</v>
      </c>
      <c r="D15" s="354" t="s">
        <v>23</v>
      </c>
      <c r="E15" s="355" t="s">
        <v>126</v>
      </c>
      <c r="F15" s="360">
        <v>2.2222222222222223</v>
      </c>
      <c r="G15" s="356">
        <v>1</v>
      </c>
      <c r="H15" s="357">
        <v>27</v>
      </c>
      <c r="I15" s="358">
        <v>27</v>
      </c>
      <c r="J15" s="359">
        <v>60</v>
      </c>
      <c r="K15" s="361">
        <v>60</v>
      </c>
      <c r="L15" s="362">
        <v>69.599999999999994</v>
      </c>
      <c r="M15" s="363">
        <v>4245.5999999999995</v>
      </c>
      <c r="N15" s="364">
        <v>120.03999999999999</v>
      </c>
      <c r="O15" s="365">
        <v>7322.44</v>
      </c>
      <c r="P15" s="366">
        <v>15.44</v>
      </c>
      <c r="Q15" s="367">
        <v>941.83999999999992</v>
      </c>
      <c r="R15" s="368">
        <v>9.6</v>
      </c>
      <c r="S15" s="369">
        <v>585.6</v>
      </c>
      <c r="T15" s="370">
        <v>32.999999999999993</v>
      </c>
      <c r="U15" s="371">
        <v>2012.9999999999995</v>
      </c>
      <c r="V15" s="372" t="s">
        <v>127</v>
      </c>
      <c r="W15" s="373" t="s">
        <v>128</v>
      </c>
      <c r="X15" s="373"/>
    </row>
    <row r="16" spans="1:24" ht="30.0" customHeight="true" x14ac:dyDescent="0.25">
      <c r="A16" s="374" t="s">
        <v>21</v>
      </c>
      <c r="B16" s="375" t="s">
        <v>141</v>
      </c>
      <c r="C16" s="376" t="s">
        <v>150</v>
      </c>
      <c r="D16" s="377" t="s">
        <v>23</v>
      </c>
      <c r="E16" s="378" t="s">
        <v>126</v>
      </c>
      <c r="F16" s="383">
        <v>2.2222222222222223</v>
      </c>
      <c r="G16" s="379">
        <v>1</v>
      </c>
      <c r="H16" s="380">
        <v>27</v>
      </c>
      <c r="I16" s="381">
        <v>27</v>
      </c>
      <c r="J16" s="382">
        <v>60</v>
      </c>
      <c r="K16" s="384">
        <v>60</v>
      </c>
      <c r="L16" s="385">
        <v>69.599999999999994</v>
      </c>
      <c r="M16" s="386">
        <v>4245.5999999999995</v>
      </c>
      <c r="N16" s="387">
        <v>120.03999999999999</v>
      </c>
      <c r="O16" s="388">
        <v>7322.44</v>
      </c>
      <c r="P16" s="389">
        <v>15.44</v>
      </c>
      <c r="Q16" s="390">
        <v>941.83999999999992</v>
      </c>
      <c r="R16" s="391">
        <v>9.6</v>
      </c>
      <c r="S16" s="392">
        <v>585.6</v>
      </c>
      <c r="T16" s="393">
        <v>32.999999999999993</v>
      </c>
      <c r="U16" s="394">
        <v>2012.9999999999995</v>
      </c>
      <c r="V16" s="395" t="s">
        <v>127</v>
      </c>
      <c r="W16" s="396" t="s">
        <v>128</v>
      </c>
      <c r="X16" s="396"/>
    </row>
    <row r="17" spans="1:24" ht="30.0" customHeight="true" x14ac:dyDescent="0.25">
      <c r="A17" s="397" t="s">
        <v>21</v>
      </c>
      <c r="B17" s="398" t="s">
        <v>141</v>
      </c>
      <c r="C17" s="399" t="s">
        <v>150</v>
      </c>
      <c r="D17" s="400" t="s">
        <v>23</v>
      </c>
      <c r="E17" s="401" t="s">
        <v>126</v>
      </c>
      <c r="F17" s="406">
        <v>2.2222222222222223</v>
      </c>
      <c r="G17" s="402">
        <v>1</v>
      </c>
      <c r="H17" s="403">
        <v>27</v>
      </c>
      <c r="I17" s="404">
        <v>27</v>
      </c>
      <c r="J17" s="405">
        <v>60</v>
      </c>
      <c r="K17" s="407">
        <v>60</v>
      </c>
      <c r="L17" s="408">
        <v>69.599999999999994</v>
      </c>
      <c r="M17" s="409">
        <v>4245.5999999999995</v>
      </c>
      <c r="N17" s="410">
        <v>120.03999999999999</v>
      </c>
      <c r="O17" s="411">
        <v>7322.44</v>
      </c>
      <c r="P17" s="412">
        <v>15.44</v>
      </c>
      <c r="Q17" s="413">
        <v>941.83999999999992</v>
      </c>
      <c r="R17" s="414">
        <v>9.6</v>
      </c>
      <c r="S17" s="415">
        <v>585.6</v>
      </c>
      <c r="T17" s="416">
        <v>32.999999999999993</v>
      </c>
      <c r="U17" s="417">
        <v>2012.9999999999995</v>
      </c>
      <c r="V17" s="418" t="s">
        <v>127</v>
      </c>
      <c r="W17" s="419" t="s">
        <v>128</v>
      </c>
      <c r="X17" s="419"/>
    </row>
    <row r="18" spans="1:24" ht="30.0" customHeight="true" x14ac:dyDescent="0.25">
      <c r="A18" s="420" t="s">
        <v>21</v>
      </c>
      <c r="B18" s="421" t="s">
        <v>141</v>
      </c>
      <c r="C18" s="422" t="s">
        <v>150</v>
      </c>
      <c r="D18" s="423" t="s">
        <v>23</v>
      </c>
      <c r="E18" s="424" t="s">
        <v>126</v>
      </c>
      <c r="F18" s="429">
        <v>2.2222222222222223</v>
      </c>
      <c r="G18" s="425">
        <v>1</v>
      </c>
      <c r="H18" s="426">
        <v>27</v>
      </c>
      <c r="I18" s="427">
        <v>27</v>
      </c>
      <c r="J18" s="428">
        <v>60</v>
      </c>
      <c r="K18" s="430">
        <v>60</v>
      </c>
      <c r="L18" s="431">
        <v>69.599999999999994</v>
      </c>
      <c r="M18" s="432">
        <v>4245.5999999999995</v>
      </c>
      <c r="N18" s="433">
        <v>120.03999999999999</v>
      </c>
      <c r="O18" s="434">
        <v>7322.44</v>
      </c>
      <c r="P18" s="435">
        <v>15.44</v>
      </c>
      <c r="Q18" s="436">
        <v>941.83999999999992</v>
      </c>
      <c r="R18" s="437">
        <v>9.6</v>
      </c>
      <c r="S18" s="438">
        <v>585.6</v>
      </c>
      <c r="T18" s="439">
        <v>32.999999999999993</v>
      </c>
      <c r="U18" s="440">
        <v>2012.9999999999995</v>
      </c>
      <c r="V18" s="441" t="s">
        <v>127</v>
      </c>
      <c r="W18" s="442" t="s">
        <v>128</v>
      </c>
      <c r="X18" s="442"/>
    </row>
    <row r="19" spans="1:24" ht="30.0" customHeight="true" x14ac:dyDescent="0.25">
      <c r="A19" s="443" t="s">
        <v>21</v>
      </c>
      <c r="B19" s="444" t="s">
        <v>141</v>
      </c>
      <c r="C19" s="445" t="s">
        <v>150</v>
      </c>
      <c r="D19" s="446" t="s">
        <v>23</v>
      </c>
      <c r="E19" s="447" t="s">
        <v>126</v>
      </c>
      <c r="F19" s="452">
        <v>2.2222222222222223</v>
      </c>
      <c r="G19" s="448">
        <v>1</v>
      </c>
      <c r="H19" s="449">
        <v>27</v>
      </c>
      <c r="I19" s="450">
        <v>27</v>
      </c>
      <c r="J19" s="451">
        <v>60</v>
      </c>
      <c r="K19" s="453">
        <v>60</v>
      </c>
      <c r="L19" s="454">
        <v>69.599999999999994</v>
      </c>
      <c r="M19" s="455">
        <v>4245.5999999999995</v>
      </c>
      <c r="N19" s="456">
        <v>120.03999999999999</v>
      </c>
      <c r="O19" s="457">
        <v>7322.44</v>
      </c>
      <c r="P19" s="458">
        <v>15.44</v>
      </c>
      <c r="Q19" s="459">
        <v>941.83999999999992</v>
      </c>
      <c r="R19" s="460">
        <v>9.6</v>
      </c>
      <c r="S19" s="461">
        <v>585.6</v>
      </c>
      <c r="T19" s="462">
        <v>32.999999999999993</v>
      </c>
      <c r="U19" s="463">
        <v>2012.9999999999995</v>
      </c>
      <c r="V19" s="464" t="s">
        <v>127</v>
      </c>
      <c r="W19" s="465" t="s">
        <v>128</v>
      </c>
      <c r="X19" s="465"/>
    </row>
    <row r="20" spans="1:24" ht="30.0" customHeight="true" x14ac:dyDescent="0.25">
      <c r="A20" s="466" t="s">
        <v>21</v>
      </c>
      <c r="B20" s="467" t="s">
        <v>141</v>
      </c>
      <c r="C20" s="468" t="s">
        <v>150</v>
      </c>
      <c r="D20" s="469" t="s">
        <v>23</v>
      </c>
      <c r="E20" s="470" t="s">
        <v>126</v>
      </c>
      <c r="F20" s="475">
        <v>2.2222222222222223</v>
      </c>
      <c r="G20" s="471">
        <v>1</v>
      </c>
      <c r="H20" s="472">
        <v>27</v>
      </c>
      <c r="I20" s="473">
        <v>27</v>
      </c>
      <c r="J20" s="474">
        <v>60</v>
      </c>
      <c r="K20" s="476">
        <v>60</v>
      </c>
      <c r="L20" s="477">
        <v>69.599999999999994</v>
      </c>
      <c r="M20" s="478">
        <v>4245.5999999999995</v>
      </c>
      <c r="N20" s="479">
        <v>120.03999999999999</v>
      </c>
      <c r="O20" s="480">
        <v>7322.44</v>
      </c>
      <c r="P20" s="481">
        <v>15.44</v>
      </c>
      <c r="Q20" s="482">
        <v>941.83999999999992</v>
      </c>
      <c r="R20" s="483">
        <v>9.6</v>
      </c>
      <c r="S20" s="484">
        <v>585.6</v>
      </c>
      <c r="T20" s="485">
        <v>32.999999999999993</v>
      </c>
      <c r="U20" s="486">
        <v>2012.9999999999995</v>
      </c>
      <c r="V20" s="487" t="s">
        <v>127</v>
      </c>
      <c r="W20" s="488" t="s">
        <v>128</v>
      </c>
      <c r="X20" s="488"/>
    </row>
    <row r="21" spans="1:24" ht="30.0" customHeight="true" x14ac:dyDescent="0.25">
      <c r="A21" s="489" t="s">
        <v>21</v>
      </c>
      <c r="B21" s="490" t="s">
        <v>141</v>
      </c>
      <c r="C21" s="491" t="s">
        <v>150</v>
      </c>
      <c r="D21" s="492" t="s">
        <v>23</v>
      </c>
      <c r="E21" s="493" t="s">
        <v>126</v>
      </c>
      <c r="F21" s="498">
        <v>2.2222222222222223</v>
      </c>
      <c r="G21" s="494">
        <v>1</v>
      </c>
      <c r="H21" s="495">
        <v>27</v>
      </c>
      <c r="I21" s="496">
        <v>27</v>
      </c>
      <c r="J21" s="497">
        <v>60</v>
      </c>
      <c r="K21" s="499">
        <v>60</v>
      </c>
      <c r="L21" s="500">
        <v>69.599999999999994</v>
      </c>
      <c r="M21" s="501">
        <v>4245.5999999999995</v>
      </c>
      <c r="N21" s="502">
        <v>120.03999999999999</v>
      </c>
      <c r="O21" s="503">
        <v>7322.44</v>
      </c>
      <c r="P21" s="504">
        <v>15.44</v>
      </c>
      <c r="Q21" s="505">
        <v>941.83999999999992</v>
      </c>
      <c r="R21" s="506">
        <v>9.6</v>
      </c>
      <c r="S21" s="507">
        <v>585.6</v>
      </c>
      <c r="T21" s="508">
        <v>32.999999999999993</v>
      </c>
      <c r="U21" s="509">
        <v>2012.9999999999995</v>
      </c>
      <c r="V21" s="510" t="s">
        <v>127</v>
      </c>
      <c r="W21" s="511" t="s">
        <v>128</v>
      </c>
      <c r="X21" s="511"/>
    </row>
    <row r="22" spans="1:24" ht="30.0" customHeight="true" x14ac:dyDescent="0.25">
      <c r="A22" s="512" t="s">
        <v>21</v>
      </c>
      <c r="B22" s="516" t="s">
        <v>141</v>
      </c>
      <c r="C22" s="513" t="s">
        <v>151</v>
      </c>
      <c r="D22" s="514" t="s">
        <v>23</v>
      </c>
      <c r="E22" s="515" t="s">
        <v>126</v>
      </c>
      <c r="F22" s="521">
        <v>2.2222222222222223</v>
      </c>
      <c r="G22" s="517">
        <v>1</v>
      </c>
      <c r="H22" s="518">
        <v>27</v>
      </c>
      <c r="I22" s="519">
        <v>27</v>
      </c>
      <c r="J22" s="520">
        <v>60</v>
      </c>
      <c r="K22" s="522">
        <v>60</v>
      </c>
      <c r="L22" s="523">
        <v>69.599999999999994</v>
      </c>
      <c r="M22" s="524">
        <v>4245.5999999999995</v>
      </c>
      <c r="N22" s="525">
        <v>120.03999999999999</v>
      </c>
      <c r="O22" s="526">
        <v>7322.44</v>
      </c>
      <c r="P22" s="527">
        <v>15.44</v>
      </c>
      <c r="Q22" s="528">
        <v>941.83999999999992</v>
      </c>
      <c r="R22" s="529">
        <v>9.6</v>
      </c>
      <c r="S22" s="530">
        <v>585.6</v>
      </c>
      <c r="T22" s="531">
        <v>32.999999999999993</v>
      </c>
      <c r="U22" s="532">
        <v>2012.9999999999995</v>
      </c>
      <c r="V22" s="533" t="s">
        <v>127</v>
      </c>
      <c r="W22" s="534" t="s">
        <v>128</v>
      </c>
      <c r="X22" s="534"/>
    </row>
    <row r="23" spans="1:24" ht="30.0" customHeight="true" x14ac:dyDescent="0.25">
      <c r="A23" s="535" t="s">
        <v>21</v>
      </c>
      <c r="B23" s="539" t="s">
        <v>141</v>
      </c>
      <c r="C23" s="536" t="s">
        <v>151</v>
      </c>
      <c r="D23" s="537" t="s">
        <v>23</v>
      </c>
      <c r="E23" s="538" t="s">
        <v>126</v>
      </c>
      <c r="F23" s="544">
        <v>2.2222222222222223</v>
      </c>
      <c r="G23" s="540">
        <v>1</v>
      </c>
      <c r="H23" s="541">
        <v>27</v>
      </c>
      <c r="I23" s="542">
        <v>27</v>
      </c>
      <c r="J23" s="543">
        <v>60</v>
      </c>
      <c r="K23" s="545">
        <v>60</v>
      </c>
      <c r="L23" s="546">
        <v>69.599999999999994</v>
      </c>
      <c r="M23" s="547">
        <v>4245.5999999999995</v>
      </c>
      <c r="N23" s="548">
        <v>120.03999999999999</v>
      </c>
      <c r="O23" s="549">
        <v>7322.44</v>
      </c>
      <c r="P23" s="550">
        <v>15.44</v>
      </c>
      <c r="Q23" s="551">
        <v>941.83999999999992</v>
      </c>
      <c r="R23" s="552">
        <v>9.6</v>
      </c>
      <c r="S23" s="553">
        <v>585.6</v>
      </c>
      <c r="T23" s="554">
        <v>32.999999999999993</v>
      </c>
      <c r="U23" s="555">
        <v>2012.9999999999995</v>
      </c>
      <c r="V23" s="556" t="s">
        <v>127</v>
      </c>
      <c r="W23" s="557" t="s">
        <v>128</v>
      </c>
      <c r="X23" s="557"/>
    </row>
    <row r="24" spans="1:24" ht="30.0" customHeight="true" x14ac:dyDescent="0.25">
      <c r="A24" s="558" t="s">
        <v>135</v>
      </c>
      <c r="B24" s="562" t="s">
        <v>136</v>
      </c>
      <c r="C24" s="559" t="s">
        <v>151</v>
      </c>
      <c r="D24" s="560" t="s">
        <v>17</v>
      </c>
      <c r="E24" s="561" t="s">
        <v>126</v>
      </c>
      <c r="F24" s="568">
        <v>1</v>
      </c>
      <c r="G24" s="564">
        <v>1</v>
      </c>
      <c r="H24" s="565">
        <v>280</v>
      </c>
      <c r="I24" s="566">
        <v>280</v>
      </c>
      <c r="J24" s="567">
        <v>280</v>
      </c>
      <c r="K24" s="569">
        <v>280</v>
      </c>
      <c r="L24" s="570">
        <v>324.8</v>
      </c>
      <c r="M24" s="571">
        <v>324.8</v>
      </c>
      <c r="N24" s="572">
        <v>413.52</v>
      </c>
      <c r="O24" s="573">
        <v>413.52</v>
      </c>
      <c r="P24" s="574">
        <v>53.72</v>
      </c>
      <c r="Q24" s="575">
        <v>53.72</v>
      </c>
      <c r="R24" s="576">
        <v>44.800000000000004</v>
      </c>
      <c r="S24" s="577">
        <v>44.800000000000004</v>
      </c>
      <c r="T24" s="578">
        <v>7.1054273576010019E-15</v>
      </c>
      <c r="U24" s="579">
        <v>7.1054273576010019E-15</v>
      </c>
      <c r="V24" s="580" t="s">
        <v>127</v>
      </c>
      <c r="W24" s="581" t="s">
        <v>128</v>
      </c>
      <c r="X24" s="563">
        <v>51</v>
      </c>
    </row>
    <row r="25" ht="30.0" customHeight="true">
      <c r="A25" t="s" s="591">
        <v>137</v>
      </c>
      <c r="B25" t="s" s="601">
        <v>138</v>
      </c>
      <c r="C25" t="s" s="593">
        <v>151</v>
      </c>
      <c r="D25" t="s" s="594">
        <v>17</v>
      </c>
      <c r="E25" t="s" s="595">
        <v>126</v>
      </c>
      <c r="F25" t="n" s="607">
        <v>1.3620035071590308</v>
      </c>
      <c r="G25" t="n" s="603">
        <v>1.0</v>
      </c>
      <c r="H25" t="n" s="604">
        <v>4111.59</v>
      </c>
      <c r="I25" t="n" s="605">
        <v>4111.59</v>
      </c>
      <c r="J25" t="n" s="606">
        <v>5600.0</v>
      </c>
      <c r="K25" t="n" s="608">
        <v>5600.0</v>
      </c>
      <c r="L25" t="n" s="609">
        <v>6496.0</v>
      </c>
      <c r="M25" t="n" s="610">
        <v>6496.0</v>
      </c>
      <c r="N25" t="n" s="611">
        <v>7510.4</v>
      </c>
      <c r="O25" t="n" s="612">
        <v>7510.4</v>
      </c>
      <c r="P25" t="n" s="613">
        <v>979.4</v>
      </c>
      <c r="Q25" t="n" s="614">
        <v>979.4</v>
      </c>
      <c r="R25" t="n" s="615">
        <v>896.0</v>
      </c>
      <c r="S25" t="n" s="616">
        <v>896.0</v>
      </c>
      <c r="T25" t="n" s="617">
        <v>1488.4099999999999</v>
      </c>
      <c r="U25" t="n" s="618">
        <v>1488.4099999999999</v>
      </c>
      <c r="V25" t="s" s="619">
        <v>127</v>
      </c>
      <c r="W25" t="s" s="620">
        <v>128</v>
      </c>
      <c r="X25" t="n" s="602">
        <v>52.0</v>
      </c>
    </row>
    <row r="26" ht="30.0" customHeight="true">
      <c r="A26" t="s" s="628">
        <v>157</v>
      </c>
      <c r="B26" t="s" s="638">
        <v>158</v>
      </c>
      <c r="C26" t="s" s="630">
        <v>151</v>
      </c>
      <c r="D26" t="s" s="631">
        <v>17</v>
      </c>
      <c r="E26" t="s" s="632">
        <v>126</v>
      </c>
      <c r="F26" t="n" s="644">
        <v>1.23715264560335</v>
      </c>
      <c r="G26" t="n" s="640">
        <v>1.0</v>
      </c>
      <c r="H26" t="n" s="641">
        <v>10508.0</v>
      </c>
      <c r="I26" t="n" s="642">
        <v>10508.0</v>
      </c>
      <c r="J26" t="n" s="643">
        <v>13000.0</v>
      </c>
      <c r="K26" t="n" s="645">
        <v>13000.0</v>
      </c>
      <c r="L26" t="n" s="646">
        <v>15080.0</v>
      </c>
      <c r="M26" t="n" s="647">
        <v>15080.0</v>
      </c>
      <c r="N26" t="n" s="648">
        <v>17382.0</v>
      </c>
      <c r="O26" t="n" s="649">
        <v>0.0</v>
      </c>
      <c r="P26" t="n" s="650">
        <v>2267.0</v>
      </c>
      <c r="Q26" t="n" s="651">
        <v>2267.0</v>
      </c>
      <c r="R26" t="n" s="652">
        <v>2080.0</v>
      </c>
      <c r="S26" t="n" s="653">
        <v>0.0</v>
      </c>
      <c r="T26" t="n" s="654">
        <v>2492.0</v>
      </c>
      <c r="U26" t="n" s="655">
        <v>0.0</v>
      </c>
      <c r="V26" t="s" s="656">
        <v>127</v>
      </c>
      <c r="W26" t="s" s="657">
        <v>128</v>
      </c>
      <c r="X26" t="n" s="639">
        <v>53.0</v>
      </c>
    </row>
    <row r="27" ht="30.0" customHeight="true">
      <c r="A27" t="s" s="665">
        <v>139</v>
      </c>
      <c r="B27" t="s" s="675">
        <v>140</v>
      </c>
      <c r="C27" t="s" s="667">
        <v>151</v>
      </c>
      <c r="D27" t="s" s="668">
        <v>131</v>
      </c>
      <c r="E27" t="s" s="669">
        <v>126</v>
      </c>
      <c r="F27" t="n" s="681">
        <v>2.5041736227045077</v>
      </c>
      <c r="G27" t="n" s="677">
        <v>1.0</v>
      </c>
      <c r="H27" t="n" s="678">
        <v>5990.0</v>
      </c>
      <c r="I27" t="n" s="679">
        <v>5990.0</v>
      </c>
      <c r="J27" t="n" s="680">
        <v>15000.0</v>
      </c>
      <c r="K27" t="n" s="682">
        <v>15000.0</v>
      </c>
      <c r="L27" t="n" s="683">
        <v>17400.0</v>
      </c>
      <c r="M27" t="n" s="684">
        <v>17400.0</v>
      </c>
      <c r="N27" t="n" s="685">
        <v>20050.0</v>
      </c>
      <c r="O27" t="n" s="686">
        <v>20050.0</v>
      </c>
      <c r="P27" t="n" s="687">
        <v>2615.0</v>
      </c>
      <c r="Q27" t="n" s="688">
        <v>2615.0</v>
      </c>
      <c r="R27" t="n" s="689">
        <v>2400.0</v>
      </c>
      <c r="S27" t="n" s="690">
        <v>2400.0</v>
      </c>
      <c r="T27" t="n" s="691">
        <v>9010.0</v>
      </c>
      <c r="U27" t="n" s="692">
        <v>9010.0</v>
      </c>
      <c r="V27" t="s" s="693">
        <v>127</v>
      </c>
      <c r="W27" t="s" s="694">
        <v>128</v>
      </c>
      <c r="X27" t="n" s="676">
        <v>54.0</v>
      </c>
    </row>
    <row r="28" ht="30.0" customHeight="true">
      <c r="A28" t="s" s="702">
        <v>142</v>
      </c>
      <c r="B28" t="s" s="712">
        <v>143</v>
      </c>
      <c r="C28" t="s" s="704">
        <v>151</v>
      </c>
      <c r="D28" t="s" s="705">
        <v>17</v>
      </c>
      <c r="E28" t="s" s="706">
        <v>45</v>
      </c>
      <c r="F28" t="n" s="718">
        <v>1.2405405405405405</v>
      </c>
      <c r="G28" t="n" s="714">
        <v>1.0</v>
      </c>
      <c r="H28" t="n" s="715">
        <v>1209.1503267973856</v>
      </c>
      <c r="I28" t="n" s="716">
        <v>1209.1503267973856</v>
      </c>
      <c r="J28" t="n" s="717">
        <v>1500.0</v>
      </c>
      <c r="K28" t="n" s="719">
        <v>1500.0</v>
      </c>
      <c r="L28" t="n" s="720">
        <v>1740.0</v>
      </c>
      <c r="M28" t="n" s="721">
        <v>1740.0</v>
      </c>
      <c r="N28" t="n" s="722">
        <v>2041.0</v>
      </c>
      <c r="O28" t="n" s="723">
        <v>2041.0</v>
      </c>
      <c r="P28" t="n" s="724">
        <v>266.0</v>
      </c>
      <c r="Q28" t="n" s="725">
        <v>266.0</v>
      </c>
      <c r="R28" t="n" s="726">
        <v>240.0</v>
      </c>
      <c r="S28" t="n" s="727">
        <v>240.0</v>
      </c>
      <c r="T28" t="n" s="728">
        <v>290.84967320261444</v>
      </c>
      <c r="U28" t="n" s="729">
        <v>290.84967320261444</v>
      </c>
      <c r="V28" t="s" s="730">
        <v>127</v>
      </c>
      <c r="W28" t="s" s="731">
        <v>128</v>
      </c>
      <c r="X28" t="n" s="713">
        <v>55.0</v>
      </c>
    </row>
    <row r="29" spans="1:24" ht="30.0" customHeight="true" x14ac:dyDescent="0.25">
      <c r="A29" s="50"/>
      <c r="B29" s="50"/>
      <c r="C29" s="50"/>
      <c r="D29" s="50"/>
      <c r="E29" s="50"/>
      <c r="F29" s="50"/>
      <c r="G29" s="50"/>
      <c r="H29" s="50"/>
      <c r="I29" t="n" s="732">
        <f>SUM(I2:I28)</f>
        <v>35197.51526128868</v>
      </c>
      <c r="J29" s="50"/>
      <c r="K29" t="n" s="733">
        <f>SUM(K2:K28)</f>
        <v>60020.0</v>
      </c>
      <c r="L29" s="50"/>
      <c r="M29" t="n" s="734">
        <f>SUM(M2:M28)</f>
        <v>130523.20000000003</v>
      </c>
      <c r="N29" s="50"/>
      <c r="O29" t="n" s="735">
        <f>SUM(O2:O28)</f>
        <v>172759.68</v>
      </c>
      <c r="P29" s="50"/>
      <c r="Q29" t="n" s="736">
        <f>SUM(Q2:Q28)</f>
        <v>24583.480000000003</v>
      </c>
      <c r="R29" s="50"/>
      <c r="S29" t="n" s="737">
        <f>SUM(S2:S28)</f>
        <v>15923.200000000003</v>
      </c>
      <c r="T29" s="50"/>
      <c r="U29" t="n" s="738">
        <f>SUM(U2:U28)</f>
        <v>50928.08473871131</v>
      </c>
      <c r="V29" s="50"/>
      <c r="W29" s="50"/>
      <c r="X29" s="50"/>
    </row>
    <row r="30" spans="1:24" ht="28.9" customHeigh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ColWidth="11.5703125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baseColWidth="10" defaultColWidth="11.5703125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baseColWidth="10" defaultColWidth="11.5703125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baseColWidth="10" defaultColWidth="11.5703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2020-01-16T05:23:59Z</dcterms:created>
  <dc:creator>Alvaro Arvizo</dc:creator>
  <cp:lastModifiedBy>Usuario</cp:lastModifiedBy>
  <dcterms:modified xsi:type="dcterms:W3CDTF">2020-08-11T18:23:50Z</dcterms:modified>
</cp:coreProperties>
</file>