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2627\Google Drive (epicmountain.mtb@gmail.com)\EPIC MOUNTAIN\ADMINISTRACIÓN\SISTEMA DE CONTROL\"/>
    </mc:Choice>
  </mc:AlternateContent>
  <xr:revisionPtr revIDLastSave="0" documentId="13_ncr:1_{2752D5B5-2355-402F-8A7C-6942CBCD86A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INVENTARIO GENERAL" sheetId="1" r:id="rId1"/>
    <sheet name="EPIC MOUNTAI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2" l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2" i="2"/>
  <c r="R32" i="2" l="1"/>
  <c r="L32" i="2" s="1"/>
  <c r="K32" i="2"/>
  <c r="F32" i="2"/>
  <c r="H32" i="2" s="1"/>
  <c r="R31" i="2"/>
  <c r="L31" i="2" s="1"/>
  <c r="K31" i="2"/>
  <c r="H31" i="2"/>
  <c r="I31" i="2" s="1"/>
  <c r="F31" i="2"/>
  <c r="T30" i="2"/>
  <c r="U30" i="2" s="1"/>
  <c r="R30" i="2"/>
  <c r="S30" i="2" s="1"/>
  <c r="L30" i="2"/>
  <c r="P30" i="2" s="1"/>
  <c r="K30" i="2"/>
  <c r="I30" i="2"/>
  <c r="S29" i="2"/>
  <c r="R29" i="2"/>
  <c r="L29" i="2" s="1"/>
  <c r="K29" i="2"/>
  <c r="F29" i="2"/>
  <c r="H29" i="2" s="1"/>
  <c r="R28" i="2"/>
  <c r="S28" i="2" s="1"/>
  <c r="L28" i="2"/>
  <c r="P28" i="2" s="1"/>
  <c r="K28" i="2"/>
  <c r="H28" i="2"/>
  <c r="I28" i="2" s="1"/>
  <c r="F28" i="2"/>
  <c r="R27" i="2"/>
  <c r="L27" i="2"/>
  <c r="P27" i="2" s="1"/>
  <c r="Q27" i="2" s="1"/>
  <c r="K27" i="2"/>
  <c r="F27" i="2"/>
  <c r="H27" i="2" s="1"/>
  <c r="R26" i="2"/>
  <c r="K26" i="2"/>
  <c r="F26" i="2"/>
  <c r="H26" i="2" s="1"/>
  <c r="S25" i="2"/>
  <c r="R25" i="2"/>
  <c r="L25" i="2" s="1"/>
  <c r="K25" i="2"/>
  <c r="F25" i="2"/>
  <c r="H25" i="2" s="1"/>
  <c r="R24" i="2"/>
  <c r="S24" i="2" s="1"/>
  <c r="L24" i="2"/>
  <c r="P24" i="2" s="1"/>
  <c r="K24" i="2"/>
  <c r="H24" i="2"/>
  <c r="I24" i="2" s="1"/>
  <c r="F24" i="2"/>
  <c r="T23" i="2"/>
  <c r="U23" i="2" s="1"/>
  <c r="R23" i="2"/>
  <c r="L23" i="2"/>
  <c r="P23" i="2" s="1"/>
  <c r="Q23" i="2" s="1"/>
  <c r="K23" i="2"/>
  <c r="I23" i="2"/>
  <c r="T22" i="2"/>
  <c r="U22" i="2" s="1"/>
  <c r="S22" i="2"/>
  <c r="R22" i="2"/>
  <c r="P22" i="2"/>
  <c r="Q22" i="2" s="1"/>
  <c r="L22" i="2"/>
  <c r="M22" i="2" s="1"/>
  <c r="K22" i="2"/>
  <c r="I22" i="2"/>
  <c r="R21" i="2"/>
  <c r="O21" i="2" s="1"/>
  <c r="L21" i="2"/>
  <c r="P21" i="2" s="1"/>
  <c r="Q21" i="2" s="1"/>
  <c r="K21" i="2"/>
  <c r="F21" i="2"/>
  <c r="H21" i="2" s="1"/>
  <c r="U20" i="2"/>
  <c r="T20" i="2"/>
  <c r="R20" i="2"/>
  <c r="K20" i="2"/>
  <c r="I20" i="2"/>
  <c r="T19" i="2"/>
  <c r="U19" i="2" s="1"/>
  <c r="R19" i="2"/>
  <c r="S19" i="2" s="1"/>
  <c r="L19" i="2"/>
  <c r="P19" i="2" s="1"/>
  <c r="K19" i="2"/>
  <c r="H19" i="2"/>
  <c r="I19" i="2" s="1"/>
  <c r="F19" i="2"/>
  <c r="T18" i="2"/>
  <c r="U18" i="2" s="1"/>
  <c r="R18" i="2"/>
  <c r="L18" i="2"/>
  <c r="P18" i="2" s="1"/>
  <c r="Q18" i="2" s="1"/>
  <c r="K18" i="2"/>
  <c r="I18" i="2"/>
  <c r="T17" i="2"/>
  <c r="U17" i="2" s="1"/>
  <c r="S17" i="2"/>
  <c r="R17" i="2"/>
  <c r="P17" i="2"/>
  <c r="Q17" i="2" s="1"/>
  <c r="L17" i="2"/>
  <c r="M17" i="2" s="1"/>
  <c r="K17" i="2"/>
  <c r="I17" i="2"/>
  <c r="R16" i="2"/>
  <c r="L16" i="2"/>
  <c r="P16" i="2" s="1"/>
  <c r="Q16" i="2" s="1"/>
  <c r="K16" i="2"/>
  <c r="F16" i="2"/>
  <c r="H16" i="2" s="1"/>
  <c r="R15" i="2"/>
  <c r="K15" i="2"/>
  <c r="F15" i="2"/>
  <c r="H15" i="2" s="1"/>
  <c r="T14" i="2"/>
  <c r="U14" i="2" s="1"/>
  <c r="S14" i="2"/>
  <c r="R14" i="2"/>
  <c r="P14" i="2"/>
  <c r="Q14" i="2" s="1"/>
  <c r="L14" i="2"/>
  <c r="M14" i="2" s="1"/>
  <c r="K14" i="2"/>
  <c r="I14" i="2"/>
  <c r="T13" i="2"/>
  <c r="U13" i="2" s="1"/>
  <c r="R13" i="2"/>
  <c r="O13" i="2" s="1"/>
  <c r="L13" i="2"/>
  <c r="P13" i="2" s="1"/>
  <c r="Q13" i="2" s="1"/>
  <c r="K13" i="2"/>
  <c r="I13" i="2"/>
  <c r="S12" i="2"/>
  <c r="R12" i="2"/>
  <c r="P12" i="2"/>
  <c r="Q12" i="2" s="1"/>
  <c r="L12" i="2"/>
  <c r="M12" i="2" s="1"/>
  <c r="K12" i="2"/>
  <c r="F12" i="2"/>
  <c r="H12" i="2" s="1"/>
  <c r="R11" i="2"/>
  <c r="S11" i="2" s="1"/>
  <c r="L11" i="2"/>
  <c r="P11" i="2" s="1"/>
  <c r="K11" i="2"/>
  <c r="H11" i="2"/>
  <c r="I11" i="2" s="1"/>
  <c r="F11" i="2"/>
  <c r="T10" i="2"/>
  <c r="U10" i="2" s="1"/>
  <c r="R10" i="2"/>
  <c r="L10" i="2"/>
  <c r="P10" i="2" s="1"/>
  <c r="Q10" i="2" s="1"/>
  <c r="K10" i="2"/>
  <c r="R9" i="2"/>
  <c r="S9" i="2" s="1"/>
  <c r="K9" i="2"/>
  <c r="I9" i="2"/>
  <c r="H9" i="2"/>
  <c r="T9" i="2" s="1"/>
  <c r="U9" i="2" s="1"/>
  <c r="F9" i="2"/>
  <c r="U8" i="2"/>
  <c r="T8" i="2"/>
  <c r="S8" i="2"/>
  <c r="R8" i="2"/>
  <c r="K8" i="2"/>
  <c r="I8" i="2"/>
  <c r="T7" i="2"/>
  <c r="U7" i="2" s="1"/>
  <c r="S7" i="2"/>
  <c r="R7" i="2"/>
  <c r="L7" i="2"/>
  <c r="M7" i="2" s="1"/>
  <c r="K7" i="2"/>
  <c r="I7" i="2"/>
  <c r="U6" i="2"/>
  <c r="T6" i="2"/>
  <c r="S6" i="2"/>
  <c r="R6" i="2"/>
  <c r="K6" i="2"/>
  <c r="I6" i="2"/>
  <c r="T5" i="2"/>
  <c r="U5" i="2" s="1"/>
  <c r="S5" i="2"/>
  <c r="R5" i="2"/>
  <c r="L5" i="2"/>
  <c r="M5" i="2" s="1"/>
  <c r="K5" i="2"/>
  <c r="I5" i="2"/>
  <c r="U4" i="2"/>
  <c r="T4" i="2"/>
  <c r="S4" i="2"/>
  <c r="R4" i="2"/>
  <c r="K4" i="2"/>
  <c r="I4" i="2"/>
  <c r="T3" i="2"/>
  <c r="U3" i="2" s="1"/>
  <c r="S3" i="2"/>
  <c r="R3" i="2"/>
  <c r="L3" i="2"/>
  <c r="M3" i="2" s="1"/>
  <c r="K3" i="2"/>
  <c r="I3" i="2"/>
  <c r="U2" i="2"/>
  <c r="T2" i="2"/>
  <c r="S2" i="2"/>
  <c r="R2" i="2"/>
  <c r="K2" i="2"/>
  <c r="K33" i="2" s="1"/>
  <c r="I2" i="2"/>
  <c r="Q11" i="2" l="1"/>
  <c r="O11" i="2"/>
  <c r="O23" i="2"/>
  <c r="P25" i="2"/>
  <c r="M25" i="2"/>
  <c r="O27" i="2"/>
  <c r="P29" i="2"/>
  <c r="M29" i="2"/>
  <c r="I16" i="2"/>
  <c r="T16" i="2"/>
  <c r="U16" i="2" s="1"/>
  <c r="T12" i="2"/>
  <c r="U12" i="2" s="1"/>
  <c r="I12" i="2"/>
  <c r="O16" i="2"/>
  <c r="Q19" i="2"/>
  <c r="O19" i="2"/>
  <c r="T21" i="2"/>
  <c r="U21" i="2" s="1"/>
  <c r="I21" i="2"/>
  <c r="T25" i="2"/>
  <c r="U25" i="2" s="1"/>
  <c r="I25" i="2"/>
  <c r="O10" i="2"/>
  <c r="T26" i="2"/>
  <c r="U26" i="2" s="1"/>
  <c r="I26" i="2"/>
  <c r="P31" i="2"/>
  <c r="M31" i="2"/>
  <c r="T29" i="2"/>
  <c r="U29" i="2" s="1"/>
  <c r="I29" i="2"/>
  <c r="I15" i="2"/>
  <c r="I33" i="2" s="1"/>
  <c r="T15" i="2"/>
  <c r="U15" i="2" s="1"/>
  <c r="T32" i="2"/>
  <c r="U32" i="2" s="1"/>
  <c r="I32" i="2"/>
  <c r="O18" i="2"/>
  <c r="Q24" i="2"/>
  <c r="O24" i="2"/>
  <c r="Q28" i="2"/>
  <c r="O28" i="2"/>
  <c r="O30" i="2"/>
  <c r="Q30" i="2"/>
  <c r="T27" i="2"/>
  <c r="U27" i="2" s="1"/>
  <c r="I27" i="2"/>
  <c r="P32" i="2"/>
  <c r="Q32" i="2" s="1"/>
  <c r="M32" i="2"/>
  <c r="L9" i="2"/>
  <c r="S31" i="2"/>
  <c r="O12" i="2"/>
  <c r="O17" i="2"/>
  <c r="O22" i="2"/>
  <c r="T24" i="2"/>
  <c r="U24" i="2" s="1"/>
  <c r="T28" i="2"/>
  <c r="U28" i="2" s="1"/>
  <c r="T31" i="2"/>
  <c r="U31" i="2" s="1"/>
  <c r="O32" i="2"/>
  <c r="T11" i="2"/>
  <c r="U11" i="2" s="1"/>
  <c r="U33" i="2" s="1"/>
  <c r="O14" i="2"/>
  <c r="L2" i="2"/>
  <c r="P3" i="2"/>
  <c r="L4" i="2"/>
  <c r="P5" i="2"/>
  <c r="L6" i="2"/>
  <c r="P7" i="2"/>
  <c r="L8" i="2"/>
  <c r="S10" i="2"/>
  <c r="S33" i="2" s="1"/>
  <c r="M11" i="2"/>
  <c r="S13" i="2"/>
  <c r="S16" i="2"/>
  <c r="S18" i="2"/>
  <c r="M19" i="2"/>
  <c r="S21" i="2"/>
  <c r="S23" i="2"/>
  <c r="M24" i="2"/>
  <c r="S27" i="2"/>
  <c r="M28" i="2"/>
  <c r="M10" i="2"/>
  <c r="M13" i="2"/>
  <c r="S15" i="2"/>
  <c r="M16" i="2"/>
  <c r="M18" i="2"/>
  <c r="S20" i="2"/>
  <c r="M21" i="2"/>
  <c r="M23" i="2"/>
  <c r="S26" i="2"/>
  <c r="M27" i="2"/>
  <c r="M30" i="2"/>
  <c r="L15" i="2"/>
  <c r="L20" i="2"/>
  <c r="L26" i="2"/>
  <c r="S32" i="2"/>
  <c r="P2" i="2" l="1"/>
  <c r="Q25" i="2"/>
  <c r="O25" i="2"/>
  <c r="M15" i="2"/>
  <c r="P15" i="2"/>
  <c r="P8" i="2"/>
  <c r="M8" i="2"/>
  <c r="M20" i="2"/>
  <c r="P20" i="2"/>
  <c r="Q7" i="2"/>
  <c r="O7" i="2"/>
  <c r="P9" i="2"/>
  <c r="M9" i="2"/>
  <c r="M26" i="2"/>
  <c r="P26" i="2"/>
  <c r="P6" i="2"/>
  <c r="M6" i="2"/>
  <c r="Q3" i="2"/>
  <c r="O3" i="2"/>
  <c r="Q5" i="2"/>
  <c r="O5" i="2"/>
  <c r="Q31" i="2"/>
  <c r="O31" i="2"/>
  <c r="P4" i="2"/>
  <c r="M4" i="2"/>
  <c r="Q29" i="2"/>
  <c r="O29" i="2"/>
  <c r="Q8" i="2" l="1"/>
  <c r="O8" i="2"/>
  <c r="Q15" i="2"/>
  <c r="O15" i="2"/>
  <c r="Q9" i="2"/>
  <c r="O9" i="2"/>
  <c r="Q20" i="2"/>
  <c r="O20" i="2"/>
  <c r="M33" i="2"/>
  <c r="Q26" i="2"/>
  <c r="O26" i="2"/>
  <c r="Q4" i="2"/>
  <c r="O4" i="2"/>
  <c r="Q6" i="2"/>
  <c r="O6" i="2"/>
  <c r="Q2" i="2"/>
  <c r="O2" i="2"/>
  <c r="O33" i="2" l="1"/>
  <c r="Q33" i="2"/>
</calcChain>
</file>

<file path=xl/sharedStrings.xml><?xml version="1.0" encoding="utf-8"?>
<sst xmlns="http://schemas.openxmlformats.org/spreadsheetml/2006/main" count="137" uniqueCount="95">
  <si>
    <t>DESCRIPCIÓN</t>
  </si>
  <si>
    <t>FECHA DE REGISTRO</t>
  </si>
  <si>
    <t>CONDICIÓN</t>
  </si>
  <si>
    <t xml:space="preserve">PACK </t>
  </si>
  <si>
    <t>T.I.G</t>
  </si>
  <si>
    <t>UNIDADES</t>
  </si>
  <si>
    <t xml:space="preserve">COSTO </t>
  </si>
  <si>
    <t xml:space="preserve">COSTO        NETO </t>
  </si>
  <si>
    <t xml:space="preserve">PRECIO BASE </t>
  </si>
  <si>
    <t>PRECIO BASE NETO</t>
  </si>
  <si>
    <t>PRECIO SHOP</t>
  </si>
  <si>
    <t>PRECIO SHOP NETO</t>
  </si>
  <si>
    <t xml:space="preserve">COMISIÒN ML </t>
  </si>
  <si>
    <t>COMISIÒN ML NETA</t>
  </si>
  <si>
    <t xml:space="preserve">IVA </t>
  </si>
  <si>
    <t>IVA NETA</t>
  </si>
  <si>
    <t xml:space="preserve">UTILIDAD </t>
  </si>
  <si>
    <t>UTILIDAD   NETA</t>
  </si>
  <si>
    <t>UTILIDAD CEO</t>
  </si>
  <si>
    <t>UTILIDAD INVERSIONES</t>
  </si>
  <si>
    <t>UTILIDAD DESARROLLO</t>
  </si>
  <si>
    <t>UTILIDAD DIRECTOR</t>
  </si>
  <si>
    <t>UTILIDAD TALLER</t>
  </si>
  <si>
    <t>UTILIDAD MARKETING</t>
  </si>
  <si>
    <t>UTILIDAD EDICION</t>
  </si>
  <si>
    <t>UTILIDAD INFLUENCER</t>
  </si>
  <si>
    <t>UTILIDAD VENTAS</t>
  </si>
  <si>
    <t>ADAPTADOR DE CALIPER A 203mm</t>
  </si>
  <si>
    <t>SEMINUEVO</t>
  </si>
  <si>
    <t>ASIENTO GT</t>
  </si>
  <si>
    <t>TALLA 144mm - MUY COMODO - SEMINUEVO</t>
  </si>
  <si>
    <t>ASIENTO WTB ROCKET</t>
  </si>
  <si>
    <t>TALLA 125mm - PARA MUJER - USADO</t>
  </si>
  <si>
    <t>USADO</t>
  </si>
  <si>
    <t>BICI FUJI ABSOLUTE</t>
  </si>
  <si>
    <t>BICI PARA CIUDAD - LLANTAS NUEVAS 700x38 - TALLA S - FRENOS DE DISCO TEKTRO - TRANSMISION 3x8 - CAMBIOS DE GATILLO - RECIEN ALINEADA - SEMINUEVA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</si>
  <si>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</si>
  <si>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</si>
  <si>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RUTA SCHWINN</t>
  </si>
  <si>
    <t xml:space="preserve">TALLA L </t>
  </si>
  <si>
    <t>BUFF</t>
  </si>
  <si>
    <t>BANDANA MULTIFUNCIONAL - VARIOS MODELOS Y COLORES - ABSORBENTE - FACIL DE LAVAR - NUEVOS</t>
  </si>
  <si>
    <t>NUEVO</t>
  </si>
  <si>
    <t>CRANK SHIMANO DEORE</t>
  </si>
  <si>
    <t>CRANK DE 3 PLATOS - BOTTOM BRACKET NUEVO - PLATO 2 NUEVO - EJE HUECO - 104 CBD - USADO</t>
  </si>
  <si>
    <t>CAMBER 29"</t>
  </si>
  <si>
    <t>DESVIADOR DELANTERO SHIMANO RUTA</t>
  </si>
  <si>
    <t>PARA 3 PLATOS DE RUTA - PARA TIRON DE CABLE DEBAJO DEL CUADRO - USADO</t>
  </si>
  <si>
    <t xml:space="preserve">DESVIADOR DELANTERO SHIMANO SLX </t>
  </si>
  <si>
    <t>PARA 3 PLATOS - E-TYPE - ANCLAJE A 2 TORNILLOS - USADO</t>
  </si>
  <si>
    <t>DESVIADOR DELANTERO XT</t>
  </si>
  <si>
    <t>PARA 3 PLATOS - PARA JALON ARRIBA - USADO</t>
  </si>
  <si>
    <t>ORANGE</t>
  </si>
  <si>
    <t>DESVIADOR DELANTERO SRAM X5</t>
  </si>
  <si>
    <t>PARA 3 PLATOS - ADAPTADOR A VARIAS MEDIDAS DE CUADRO - SEMINUEVO</t>
  </si>
  <si>
    <t>EPIC OIL 60ML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</si>
  <si>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</si>
  <si>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</si>
  <si>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</si>
  <si>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GRIPS LIZARD</t>
  </si>
  <si>
    <t>DOBLE TORNILLO DE SUJECIÓN - USADO</t>
  </si>
  <si>
    <t>GUANTES BELL CORTO</t>
  </si>
  <si>
    <t>ACOLCHONADOS EN PALMAS - TALLA S/M - NUEVOS</t>
  </si>
  <si>
    <t>LLANTA 29" GROUND</t>
  </si>
  <si>
    <t>80% DE VIDA - MEDIDAS 2.2x29" - USADO</t>
  </si>
  <si>
    <t>LLANTA 26" CST</t>
  </si>
  <si>
    <t>95% DE VIDA - MEDIDAS 2.25x26" - SEMINUEVA</t>
  </si>
  <si>
    <t>LLANTA 26" NOKIAN</t>
  </si>
  <si>
    <t>95% DE VIDA - MEDIDAS 2.1x26" - SEMINUEVA</t>
  </si>
  <si>
    <t>LLANTA 26" WTB</t>
  </si>
  <si>
    <t>75% DE VIDA - MEDIDAS 2.1x26" - USADO</t>
  </si>
  <si>
    <t>LLANTA 26" CHADYANG</t>
  </si>
  <si>
    <t xml:space="preserve"> 90% DE VIDA - MEDIDAS 2.1x26" - PAR DE LLANTAS - SEMINUEVO</t>
  </si>
  <si>
    <t>LLANTA 700 HUTCHINSON</t>
  </si>
  <si>
    <t>90% DE VIDA - 700x23 - COLOR ROJO - KEVLAR(DOBLABLE) - CON MEDIDOR DE DESGASTE - PAR DE LLANTAS - SEMINUEVO</t>
  </si>
  <si>
    <t>MANUBRIO RACE FACE</t>
  </si>
  <si>
    <t>MEDIDA 25.4 (ESTANDAR) - LARGO DE 72cm - USADO</t>
  </si>
  <si>
    <t>POSTE DE ASIENTO FUJI</t>
  </si>
  <si>
    <t>MEDIDA 31.8 - USADO</t>
  </si>
  <si>
    <t>POSTE DE ASIENTO SPECIALIZED</t>
  </si>
  <si>
    <t>MEDIDA 31.8 - SEMINUEVO</t>
  </si>
  <si>
    <t>POTENCIA FUJI</t>
  </si>
  <si>
    <t>ALTURA REGULABLE - PARA MANUBRIO 25.4mm - 15cm DE LARGO - USADO</t>
  </si>
  <si>
    <t xml:space="preserve">POTENCIA SPECIALIZED 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</si>
  <si>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</si>
  <si>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</si>
  <si>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</si>
  <si>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</si>
  <si>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</si>
  <si>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 xml:space="preserve">RINES MAVIC F219 26" </t>
  </si>
  <si>
    <t>RODADO 26" - MASAS DE BALERO SELLADO - SERVICIO RECIEN HECHO - GRASA DE LITIO - PIÑON DE 9s - PAR DE RINES - USADO</t>
  </si>
  <si>
    <t>SHIFTERS SHIMANO ALIVIO 3x9</t>
  </si>
  <si>
    <t>SHIFTERS DE GATILLO - 3x9 - COMO NUEVOS - UN PAR - SEMINUEVOS</t>
  </si>
  <si>
    <t>PRECIO ML USADO</t>
  </si>
  <si>
    <t>PRECIO ML USADO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</si>
</sst>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rgb="FF000000"/>
      <name val="Calibri"/>
    </font>
    <font>
      <b/>
      <sz val="16"/>
      <color rgb="FF3F3F3F"/>
      <name val="Calibri"/>
    </font>
    <font>
      <b/>
      <sz val="12"/>
      <color rgb="FF3F3F3F"/>
      <name val="Calibri"/>
    </font>
    <font>
      <b/>
      <sz val="1"/>
      <color rgb="FF3F3F3F"/>
      <name val="Calibri"/>
    </font>
    <font>
      <b/>
      <sz val="11"/>
      <color rgb="FF3F3F3F"/>
      <name val="Calibri"/>
    </font>
    <font>
      <b/>
      <sz val="16"/>
      <color rgb="FF3F3F3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rgb="FF03DF7B"/>
      </patternFill>
    </fill>
  </fills>
  <borders count="4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5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/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5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/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1036864</xdr:colOff>
      <xdr:row>0</xdr:row>
      <xdr:rowOff>13607</xdr:rowOff>
    </xdr:from>
    <xdr:ext cx="676275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6864" y="13607"/>
          <a:ext cx="676275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A100"/>
  <sheetViews>
    <sheetView workbookViewId="0"/>
  </sheetViews>
  <sheetFormatPr baseColWidth="10" defaultColWidth="14.42578125" defaultRowHeight="15" customHeight="1" x14ac:dyDescent="0.25"/>
  <cols>
    <col min="1" max="11" width="10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08"/>
  <sheetViews>
    <sheetView tabSelected="1" zoomScale="70" zoomScaleNormal="70" workbookViewId="0">
      <pane xSplit="1" ySplit="1" topLeftCell="F27" activePane="bottomRight" state="frozen"/>
      <selection pane="topRight" activeCell="B1" sqref="B1"/>
      <selection pane="bottomLeft" activeCell="A2" sqref="A2"/>
      <selection pane="bottomRight" activeCell="J25" sqref="J25"/>
    </sheetView>
  </sheetViews>
  <sheetFormatPr baseColWidth="10" defaultColWidth="14.42578125" defaultRowHeight="15" customHeight="1" x14ac:dyDescent="0.25"/>
  <cols>
    <col min="1" max="2" width="40.7109375" customWidth="1"/>
    <col min="3" max="30" width="20.7109375" customWidth="1"/>
  </cols>
  <sheetData>
    <row r="1" spans="1:30" ht="39.75" customHeight="1" x14ac:dyDescent="0.25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4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6" t="s">
        <v>93</v>
      </c>
      <c r="O1" s="26" t="s">
        <v>94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</row>
    <row r="2" spans="1:30" ht="39.75" customHeight="1" x14ac:dyDescent="0.25">
      <c r="A2" s="25" t="s">
        <v>27</v>
      </c>
      <c r="B2" s="7" t="s">
        <v>58</v>
      </c>
      <c r="C2" s="8">
        <v>44004</v>
      </c>
      <c r="D2" s="9" t="s">
        <v>28</v>
      </c>
      <c r="E2" s="9"/>
      <c r="F2" s="9"/>
      <c r="G2" s="9">
        <v>1</v>
      </c>
      <c r="H2" s="10">
        <v>200</v>
      </c>
      <c r="I2" s="10">
        <f t="shared" ref="I2:I9" si="0">H2*G2</f>
        <v>200</v>
      </c>
      <c r="J2" s="10">
        <v>200</v>
      </c>
      <c r="K2" s="10">
        <f t="shared" ref="K2:K32" si="1">J2*G2</f>
        <v>200</v>
      </c>
      <c r="L2" s="10">
        <f t="shared" ref="L2:L32" si="2">J2+R2</f>
        <v>232</v>
      </c>
      <c r="M2" s="10">
        <f>L2*G2</f>
        <v>232</v>
      </c>
      <c r="N2" s="10">
        <f>IF(J2*1.17653&lt;499,J2*1.17653+5,J2*1.17653)</f>
        <v>240.30600000000001</v>
      </c>
      <c r="O2" s="10">
        <f t="shared" ref="O2:O32" si="3">N2*G2</f>
        <v>240.30600000000001</v>
      </c>
      <c r="P2" s="10">
        <f t="shared" ref="P2:P32" si="4">(L2*0.15)+5</f>
        <v>39.799999999999997</v>
      </c>
      <c r="Q2" s="10">
        <f t="shared" ref="Q2:Q32" si="5">P2*G2</f>
        <v>39.799999999999997</v>
      </c>
      <c r="R2" s="10">
        <f t="shared" ref="R2:R32" si="6">J2*0.16</f>
        <v>32</v>
      </c>
      <c r="S2" s="10">
        <f t="shared" ref="S2:S32" si="7">R2*G2</f>
        <v>32</v>
      </c>
      <c r="T2" s="10">
        <f t="shared" ref="T2:T32" si="8">J2-H2</f>
        <v>0</v>
      </c>
      <c r="U2" s="10">
        <f t="shared" ref="U2:U32" si="9">T2*G2</f>
        <v>0</v>
      </c>
      <c r="V2" s="11"/>
      <c r="W2" s="11"/>
      <c r="X2" s="11"/>
      <c r="Y2" s="11"/>
      <c r="Z2" s="11"/>
      <c r="AA2" s="11"/>
      <c r="AB2" s="11"/>
      <c r="AC2" s="11"/>
      <c r="AD2" s="11"/>
    </row>
    <row r="3" spans="1:30" ht="39.75" customHeight="1" x14ac:dyDescent="0.25">
      <c r="A3" s="12" t="s">
        <v>29</v>
      </c>
      <c r="B3" s="7" t="s">
        <v>30</v>
      </c>
      <c r="C3" s="8">
        <v>43939</v>
      </c>
      <c r="D3" s="9" t="s">
        <v>28</v>
      </c>
      <c r="E3" s="9"/>
      <c r="F3" s="9"/>
      <c r="G3" s="9">
        <v>1</v>
      </c>
      <c r="H3" s="10">
        <v>380</v>
      </c>
      <c r="I3" s="10">
        <f t="shared" si="0"/>
        <v>380</v>
      </c>
      <c r="J3" s="10">
        <v>380</v>
      </c>
      <c r="K3" s="10">
        <f t="shared" si="1"/>
        <v>380</v>
      </c>
      <c r="L3" s="10">
        <f t="shared" si="2"/>
        <v>440.8</v>
      </c>
      <c r="M3" s="10">
        <f t="shared" ref="M3:M32" si="10">L3*G3</f>
        <v>440.8</v>
      </c>
      <c r="N3" s="10">
        <f t="shared" ref="N3:N32" si="11">IF(J3*1.17653&lt;499,J3*1.17653+5,J3*1.17653)</f>
        <v>452.08140000000003</v>
      </c>
      <c r="O3" s="10">
        <f t="shared" si="3"/>
        <v>452.08140000000003</v>
      </c>
      <c r="P3" s="10">
        <f t="shared" si="4"/>
        <v>71.12</v>
      </c>
      <c r="Q3" s="10">
        <f t="shared" si="5"/>
        <v>71.12</v>
      </c>
      <c r="R3" s="10">
        <f t="shared" si="6"/>
        <v>60.800000000000004</v>
      </c>
      <c r="S3" s="10">
        <f t="shared" si="7"/>
        <v>60.800000000000004</v>
      </c>
      <c r="T3" s="10">
        <f t="shared" si="8"/>
        <v>0</v>
      </c>
      <c r="U3" s="10">
        <f t="shared" si="9"/>
        <v>0</v>
      </c>
      <c r="V3" s="11"/>
      <c r="W3" s="11"/>
      <c r="X3" s="11"/>
      <c r="Y3" s="11"/>
      <c r="Z3" s="11"/>
      <c r="AA3" s="11"/>
      <c r="AB3" s="11"/>
      <c r="AC3" s="11"/>
      <c r="AD3" s="11"/>
    </row>
    <row r="4" spans="1:30" ht="39.75" customHeight="1" x14ac:dyDescent="0.25">
      <c r="A4" s="12" t="s">
        <v>31</v>
      </c>
      <c r="B4" s="7" t="s">
        <v>32</v>
      </c>
      <c r="C4" s="8">
        <v>43840</v>
      </c>
      <c r="D4" s="9" t="s">
        <v>33</v>
      </c>
      <c r="E4" s="9"/>
      <c r="F4" s="9"/>
      <c r="G4" s="9">
        <v>1</v>
      </c>
      <c r="H4" s="10">
        <v>280</v>
      </c>
      <c r="I4" s="10">
        <f t="shared" si="0"/>
        <v>280</v>
      </c>
      <c r="J4" s="10">
        <v>280</v>
      </c>
      <c r="K4" s="10">
        <f t="shared" si="1"/>
        <v>280</v>
      </c>
      <c r="L4" s="10">
        <f t="shared" si="2"/>
        <v>324.8</v>
      </c>
      <c r="M4" s="10">
        <f t="shared" si="10"/>
        <v>324.8</v>
      </c>
      <c r="N4" s="10">
        <f t="shared" si="11"/>
        <v>334.42840000000001</v>
      </c>
      <c r="O4" s="10">
        <f t="shared" si="3"/>
        <v>334.42840000000001</v>
      </c>
      <c r="P4" s="10">
        <f t="shared" si="4"/>
        <v>53.72</v>
      </c>
      <c r="Q4" s="10">
        <f t="shared" si="5"/>
        <v>53.72</v>
      </c>
      <c r="R4" s="10">
        <f t="shared" si="6"/>
        <v>44.800000000000004</v>
      </c>
      <c r="S4" s="10">
        <f t="shared" si="7"/>
        <v>44.800000000000004</v>
      </c>
      <c r="T4" s="10">
        <f t="shared" si="8"/>
        <v>0</v>
      </c>
      <c r="U4" s="10">
        <f t="shared" si="9"/>
        <v>0</v>
      </c>
      <c r="V4" s="11"/>
      <c r="W4" s="11"/>
      <c r="X4" s="11"/>
      <c r="Y4" s="11"/>
      <c r="Z4" s="11"/>
      <c r="AA4" s="11"/>
      <c r="AB4" s="11"/>
      <c r="AC4" s="11"/>
      <c r="AD4" s="11"/>
    </row>
    <row r="5" spans="1:30" ht="39.75" customHeight="1" x14ac:dyDescent="0.25">
      <c r="A5" s="12" t="s">
        <v>34</v>
      </c>
      <c r="B5" s="7" t="s">
        <v>35</v>
      </c>
      <c r="C5" s="8">
        <v>43846</v>
      </c>
      <c r="D5" s="9" t="s">
        <v>33</v>
      </c>
      <c r="E5" s="9"/>
      <c r="F5" s="9"/>
      <c r="G5" s="9">
        <v>1</v>
      </c>
      <c r="H5" s="10">
        <v>4111.59</v>
      </c>
      <c r="I5" s="10">
        <f t="shared" si="0"/>
        <v>4111.59</v>
      </c>
      <c r="J5" s="10">
        <v>5600</v>
      </c>
      <c r="K5" s="10">
        <f t="shared" si="1"/>
        <v>5600</v>
      </c>
      <c r="L5" s="10">
        <f t="shared" si="2"/>
        <v>6496</v>
      </c>
      <c r="M5" s="10">
        <f t="shared" si="10"/>
        <v>6496</v>
      </c>
      <c r="N5" s="10">
        <f t="shared" si="11"/>
        <v>6588.5680000000002</v>
      </c>
      <c r="O5" s="10">
        <f t="shared" si="3"/>
        <v>6588.5680000000002</v>
      </c>
      <c r="P5" s="10">
        <f t="shared" si="4"/>
        <v>979.4</v>
      </c>
      <c r="Q5" s="10">
        <f t="shared" si="5"/>
        <v>979.4</v>
      </c>
      <c r="R5" s="10">
        <f t="shared" si="6"/>
        <v>896</v>
      </c>
      <c r="S5" s="10">
        <f t="shared" si="7"/>
        <v>896</v>
      </c>
      <c r="T5" s="10">
        <f t="shared" si="8"/>
        <v>1488.4099999999999</v>
      </c>
      <c r="U5" s="10">
        <f t="shared" si="9"/>
        <v>1488.4099999999999</v>
      </c>
      <c r="V5" s="11"/>
      <c r="W5" s="11"/>
      <c r="X5" s="11"/>
      <c r="Y5" s="11"/>
      <c r="Z5" s="11"/>
      <c r="AA5" s="11"/>
      <c r="AB5" s="11"/>
      <c r="AC5" s="11"/>
      <c r="AD5" s="11"/>
    </row>
    <row r="6" spans="1:30" ht="39.75" customHeight="1" x14ac:dyDescent="0.25">
      <c r="A6" s="12" t="s">
        <v>36</v>
      </c>
      <c r="B6" s="7" t="s">
        <v>37</v>
      </c>
      <c r="C6" s="8">
        <v>43902</v>
      </c>
      <c r="D6" s="9" t="s">
        <v>33</v>
      </c>
      <c r="E6" s="9"/>
      <c r="F6" s="9"/>
      <c r="G6" s="9">
        <v>1</v>
      </c>
      <c r="H6" s="10">
        <v>10508</v>
      </c>
      <c r="I6" s="10">
        <f t="shared" si="0"/>
        <v>10508</v>
      </c>
      <c r="J6" s="10">
        <v>13000</v>
      </c>
      <c r="K6" s="10">
        <f t="shared" si="1"/>
        <v>13000</v>
      </c>
      <c r="L6" s="10">
        <f t="shared" si="2"/>
        <v>15080</v>
      </c>
      <c r="M6" s="10">
        <f t="shared" si="10"/>
        <v>15080</v>
      </c>
      <c r="N6" s="10">
        <f t="shared" si="11"/>
        <v>15294.890000000001</v>
      </c>
      <c r="O6" s="10">
        <f t="shared" si="3"/>
        <v>15294.890000000001</v>
      </c>
      <c r="P6" s="10">
        <f t="shared" si="4"/>
        <v>2267</v>
      </c>
      <c r="Q6" s="10">
        <f t="shared" si="5"/>
        <v>2267</v>
      </c>
      <c r="R6" s="10">
        <f t="shared" si="6"/>
        <v>2080</v>
      </c>
      <c r="S6" s="10">
        <f t="shared" si="7"/>
        <v>2080</v>
      </c>
      <c r="T6" s="10">
        <f t="shared" si="8"/>
        <v>2492</v>
      </c>
      <c r="U6" s="10">
        <f t="shared" si="9"/>
        <v>2492</v>
      </c>
      <c r="V6" s="11"/>
      <c r="W6" s="11"/>
      <c r="X6" s="11"/>
      <c r="Y6" s="11"/>
      <c r="Z6" s="11"/>
      <c r="AA6" s="11"/>
      <c r="AB6" s="11"/>
      <c r="AC6" s="11"/>
      <c r="AD6" s="11"/>
    </row>
    <row r="7" spans="1:30" ht="39.75" customHeight="1" x14ac:dyDescent="0.25">
      <c r="A7" s="13" t="s">
        <v>38</v>
      </c>
      <c r="B7" s="14" t="s">
        <v>39</v>
      </c>
      <c r="C7" s="15">
        <v>43984</v>
      </c>
      <c r="D7" s="16" t="s">
        <v>28</v>
      </c>
      <c r="E7" s="16"/>
      <c r="F7" s="16"/>
      <c r="G7" s="16">
        <v>1</v>
      </c>
      <c r="H7" s="10">
        <v>5990</v>
      </c>
      <c r="I7" s="10">
        <f t="shared" si="0"/>
        <v>5990</v>
      </c>
      <c r="J7" s="10">
        <v>15000</v>
      </c>
      <c r="K7" s="10">
        <f t="shared" si="1"/>
        <v>15000</v>
      </c>
      <c r="L7" s="10">
        <f t="shared" si="2"/>
        <v>17400</v>
      </c>
      <c r="M7" s="10">
        <f t="shared" si="10"/>
        <v>17400</v>
      </c>
      <c r="N7" s="10">
        <f t="shared" si="11"/>
        <v>17647.95</v>
      </c>
      <c r="O7" s="10">
        <f t="shared" si="3"/>
        <v>17647.95</v>
      </c>
      <c r="P7" s="10">
        <f t="shared" si="4"/>
        <v>2615</v>
      </c>
      <c r="Q7" s="10">
        <f t="shared" si="5"/>
        <v>2615</v>
      </c>
      <c r="R7" s="10">
        <f t="shared" si="6"/>
        <v>2400</v>
      </c>
      <c r="S7" s="10">
        <f t="shared" si="7"/>
        <v>2400</v>
      </c>
      <c r="T7" s="10">
        <f t="shared" si="8"/>
        <v>9010</v>
      </c>
      <c r="U7" s="10">
        <f t="shared" si="9"/>
        <v>9010</v>
      </c>
      <c r="V7" s="11"/>
      <c r="W7" s="11"/>
      <c r="X7" s="11"/>
      <c r="Y7" s="11"/>
      <c r="Z7" s="11"/>
      <c r="AA7" s="11"/>
      <c r="AB7" s="11"/>
      <c r="AC7" s="11"/>
      <c r="AD7" s="11"/>
    </row>
    <row r="8" spans="1:30" ht="39.75" customHeight="1" x14ac:dyDescent="0.25">
      <c r="A8" s="12" t="s">
        <v>40</v>
      </c>
      <c r="B8" s="7" t="s">
        <v>41</v>
      </c>
      <c r="C8" s="8">
        <v>43837</v>
      </c>
      <c r="D8" s="9" t="s">
        <v>42</v>
      </c>
      <c r="E8" s="9"/>
      <c r="F8" s="9"/>
      <c r="G8" s="9">
        <v>61</v>
      </c>
      <c r="H8" s="10">
        <v>27</v>
      </c>
      <c r="I8" s="10">
        <f t="shared" si="0"/>
        <v>1647</v>
      </c>
      <c r="J8" s="10">
        <v>60</v>
      </c>
      <c r="K8" s="10">
        <f t="shared" si="1"/>
        <v>3660</v>
      </c>
      <c r="L8" s="10">
        <f t="shared" si="2"/>
        <v>69.599999999999994</v>
      </c>
      <c r="M8" s="10">
        <f t="shared" si="10"/>
        <v>4245.5999999999995</v>
      </c>
      <c r="N8" s="10">
        <f t="shared" si="11"/>
        <v>75.591800000000006</v>
      </c>
      <c r="O8" s="10">
        <f t="shared" si="3"/>
        <v>4611.0998</v>
      </c>
      <c r="P8" s="10">
        <f t="shared" si="4"/>
        <v>15.44</v>
      </c>
      <c r="Q8" s="10">
        <f t="shared" si="5"/>
        <v>941.83999999999992</v>
      </c>
      <c r="R8" s="10">
        <f t="shared" si="6"/>
        <v>9.6</v>
      </c>
      <c r="S8" s="10">
        <f t="shared" si="7"/>
        <v>585.6</v>
      </c>
      <c r="T8" s="10">
        <f t="shared" si="8"/>
        <v>33</v>
      </c>
      <c r="U8" s="10">
        <f t="shared" si="9"/>
        <v>2013</v>
      </c>
      <c r="V8" s="11"/>
      <c r="W8" s="11"/>
      <c r="X8" s="11"/>
      <c r="Y8" s="11"/>
      <c r="Z8" s="11"/>
      <c r="AA8" s="11"/>
      <c r="AB8" s="11"/>
      <c r="AC8" s="11"/>
      <c r="AD8" s="11"/>
    </row>
    <row r="9" spans="1:30" ht="39.75" customHeight="1" x14ac:dyDescent="0.25">
      <c r="A9" s="12" t="s">
        <v>43</v>
      </c>
      <c r="B9" s="7" t="s">
        <v>44</v>
      </c>
      <c r="C9" s="8">
        <v>43853</v>
      </c>
      <c r="D9" s="9" t="s">
        <v>33</v>
      </c>
      <c r="E9" s="9" t="s">
        <v>45</v>
      </c>
      <c r="F9" s="9">
        <f>22950/18500</f>
        <v>1.2405405405405405</v>
      </c>
      <c r="G9" s="9">
        <v>1</v>
      </c>
      <c r="H9" s="10">
        <f>J9/F9</f>
        <v>1209.1503267973856</v>
      </c>
      <c r="I9" s="10">
        <f t="shared" si="0"/>
        <v>1209.1503267973856</v>
      </c>
      <c r="J9" s="10">
        <v>1500</v>
      </c>
      <c r="K9" s="10">
        <f t="shared" si="1"/>
        <v>1500</v>
      </c>
      <c r="L9" s="10">
        <f t="shared" si="2"/>
        <v>1740</v>
      </c>
      <c r="M9" s="10">
        <f t="shared" si="10"/>
        <v>1740</v>
      </c>
      <c r="N9" s="10">
        <f t="shared" si="11"/>
        <v>1764.7950000000001</v>
      </c>
      <c r="O9" s="10">
        <f t="shared" si="3"/>
        <v>1764.7950000000001</v>
      </c>
      <c r="P9" s="10">
        <f t="shared" si="4"/>
        <v>266</v>
      </c>
      <c r="Q9" s="10">
        <f t="shared" si="5"/>
        <v>266</v>
      </c>
      <c r="R9" s="10">
        <f t="shared" si="6"/>
        <v>240</v>
      </c>
      <c r="S9" s="10">
        <f t="shared" si="7"/>
        <v>240</v>
      </c>
      <c r="T9" s="10">
        <f t="shared" si="8"/>
        <v>290.84967320261444</v>
      </c>
      <c r="U9" s="10">
        <f t="shared" si="9"/>
        <v>290.84967320261444</v>
      </c>
      <c r="V9" s="11"/>
      <c r="W9" s="11"/>
      <c r="X9" s="11"/>
      <c r="Y9" s="11"/>
      <c r="Z9" s="11"/>
      <c r="AA9" s="11"/>
      <c r="AB9" s="11"/>
      <c r="AC9" s="11"/>
      <c r="AD9" s="11"/>
    </row>
    <row r="10" spans="1:30" ht="39.75" customHeight="1" x14ac:dyDescent="0.25">
      <c r="A10" s="12" t="s">
        <v>46</v>
      </c>
      <c r="B10" s="7" t="s">
        <v>47</v>
      </c>
      <c r="C10" s="8">
        <v>44018</v>
      </c>
      <c r="D10" s="9" t="s">
        <v>33</v>
      </c>
      <c r="E10" s="9"/>
      <c r="F10" s="9"/>
      <c r="G10" s="9">
        <v>1</v>
      </c>
      <c r="H10" s="10">
        <v>300</v>
      </c>
      <c r="I10" s="10">
        <v>300</v>
      </c>
      <c r="J10" s="10">
        <v>300</v>
      </c>
      <c r="K10" s="10">
        <f t="shared" si="1"/>
        <v>300</v>
      </c>
      <c r="L10" s="10">
        <f t="shared" si="2"/>
        <v>348</v>
      </c>
      <c r="M10" s="10">
        <f t="shared" si="10"/>
        <v>348</v>
      </c>
      <c r="N10" s="10">
        <f t="shared" si="11"/>
        <v>357.959</v>
      </c>
      <c r="O10" s="10">
        <f t="shared" si="3"/>
        <v>357.959</v>
      </c>
      <c r="P10" s="10">
        <f t="shared" si="4"/>
        <v>57.199999999999996</v>
      </c>
      <c r="Q10" s="10">
        <f t="shared" si="5"/>
        <v>57.199999999999996</v>
      </c>
      <c r="R10" s="10">
        <f t="shared" si="6"/>
        <v>48</v>
      </c>
      <c r="S10" s="10">
        <f t="shared" si="7"/>
        <v>48</v>
      </c>
      <c r="T10" s="10">
        <f t="shared" si="8"/>
        <v>0</v>
      </c>
      <c r="U10" s="10">
        <f t="shared" si="9"/>
        <v>0</v>
      </c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39.75" customHeight="1" x14ac:dyDescent="0.25">
      <c r="A11" s="12" t="s">
        <v>48</v>
      </c>
      <c r="B11" s="7" t="s">
        <v>49</v>
      </c>
      <c r="C11" s="8">
        <v>43853</v>
      </c>
      <c r="D11" s="9" t="s">
        <v>33</v>
      </c>
      <c r="E11" s="9" t="s">
        <v>45</v>
      </c>
      <c r="F11" s="9">
        <f>22950/18500</f>
        <v>1.2405405405405405</v>
      </c>
      <c r="G11" s="9">
        <v>1</v>
      </c>
      <c r="H11" s="10">
        <f t="shared" ref="H11:H12" si="12">J11/F11</f>
        <v>322.44008714596953</v>
      </c>
      <c r="I11" s="10">
        <f t="shared" ref="I11:I32" si="13">H11*G11</f>
        <v>322.44008714596953</v>
      </c>
      <c r="J11" s="10">
        <v>400</v>
      </c>
      <c r="K11" s="10">
        <f t="shared" si="1"/>
        <v>400</v>
      </c>
      <c r="L11" s="10">
        <f t="shared" si="2"/>
        <v>464</v>
      </c>
      <c r="M11" s="10">
        <f t="shared" si="10"/>
        <v>464</v>
      </c>
      <c r="N11" s="10">
        <f t="shared" si="11"/>
        <v>475.61200000000002</v>
      </c>
      <c r="O11" s="10">
        <f t="shared" si="3"/>
        <v>475.61200000000002</v>
      </c>
      <c r="P11" s="10">
        <f t="shared" si="4"/>
        <v>74.599999999999994</v>
      </c>
      <c r="Q11" s="10">
        <f t="shared" si="5"/>
        <v>74.599999999999994</v>
      </c>
      <c r="R11" s="10">
        <f t="shared" si="6"/>
        <v>64</v>
      </c>
      <c r="S11" s="10">
        <f t="shared" si="7"/>
        <v>64</v>
      </c>
      <c r="T11" s="10">
        <f t="shared" si="8"/>
        <v>77.559912854030472</v>
      </c>
      <c r="U11" s="10">
        <f t="shared" si="9"/>
        <v>77.559912854030472</v>
      </c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39.75" customHeight="1" x14ac:dyDescent="0.25">
      <c r="A12" s="12" t="s">
        <v>50</v>
      </c>
      <c r="B12" s="7" t="s">
        <v>51</v>
      </c>
      <c r="C12" s="8">
        <v>43837</v>
      </c>
      <c r="D12" s="9" t="s">
        <v>33</v>
      </c>
      <c r="E12" s="9" t="s">
        <v>52</v>
      </c>
      <c r="F12" s="9">
        <f>14600/7500</f>
        <v>1.9466666666666668</v>
      </c>
      <c r="G12" s="9">
        <v>1</v>
      </c>
      <c r="H12" s="10">
        <f t="shared" si="12"/>
        <v>179.79452054794518</v>
      </c>
      <c r="I12" s="10">
        <f t="shared" si="13"/>
        <v>179.79452054794518</v>
      </c>
      <c r="J12" s="10">
        <v>350</v>
      </c>
      <c r="K12" s="10">
        <f t="shared" si="1"/>
        <v>350</v>
      </c>
      <c r="L12" s="10">
        <f t="shared" si="2"/>
        <v>406</v>
      </c>
      <c r="M12" s="10">
        <f t="shared" si="10"/>
        <v>406</v>
      </c>
      <c r="N12" s="10">
        <f t="shared" si="11"/>
        <v>416.78550000000001</v>
      </c>
      <c r="O12" s="10">
        <f t="shared" si="3"/>
        <v>416.78550000000001</v>
      </c>
      <c r="P12" s="10">
        <f t="shared" si="4"/>
        <v>65.900000000000006</v>
      </c>
      <c r="Q12" s="10">
        <f t="shared" si="5"/>
        <v>65.900000000000006</v>
      </c>
      <c r="R12" s="10">
        <f t="shared" si="6"/>
        <v>56</v>
      </c>
      <c r="S12" s="10">
        <f t="shared" si="7"/>
        <v>56</v>
      </c>
      <c r="T12" s="10">
        <f t="shared" si="8"/>
        <v>170.20547945205482</v>
      </c>
      <c r="U12" s="10">
        <f t="shared" si="9"/>
        <v>170.20547945205482</v>
      </c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39.75" customHeight="1" x14ac:dyDescent="0.25">
      <c r="A13" s="12" t="s">
        <v>53</v>
      </c>
      <c r="B13" s="7" t="s">
        <v>54</v>
      </c>
      <c r="C13" s="8">
        <v>43840</v>
      </c>
      <c r="D13" s="9" t="s">
        <v>33</v>
      </c>
      <c r="E13" s="9"/>
      <c r="F13" s="9"/>
      <c r="G13" s="9">
        <v>1</v>
      </c>
      <c r="H13" s="10">
        <v>450</v>
      </c>
      <c r="I13" s="10">
        <f t="shared" si="13"/>
        <v>450</v>
      </c>
      <c r="J13" s="10">
        <v>450</v>
      </c>
      <c r="K13" s="10">
        <f t="shared" si="1"/>
        <v>450</v>
      </c>
      <c r="L13" s="10">
        <f t="shared" si="2"/>
        <v>522</v>
      </c>
      <c r="M13" s="10">
        <f t="shared" si="10"/>
        <v>522</v>
      </c>
      <c r="N13" s="10">
        <f t="shared" si="11"/>
        <v>529.43850000000009</v>
      </c>
      <c r="O13" s="10">
        <f t="shared" si="3"/>
        <v>529.43850000000009</v>
      </c>
      <c r="P13" s="10">
        <f t="shared" si="4"/>
        <v>83.3</v>
      </c>
      <c r="Q13" s="10">
        <f t="shared" si="5"/>
        <v>83.3</v>
      </c>
      <c r="R13" s="10">
        <f t="shared" si="6"/>
        <v>72</v>
      </c>
      <c r="S13" s="10">
        <f t="shared" si="7"/>
        <v>72</v>
      </c>
      <c r="T13" s="10">
        <f t="shared" si="8"/>
        <v>0</v>
      </c>
      <c r="U13" s="10">
        <f t="shared" si="9"/>
        <v>0</v>
      </c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39.75" customHeight="1" x14ac:dyDescent="0.25">
      <c r="A14" s="12" t="s">
        <v>55</v>
      </c>
      <c r="B14" s="7" t="s">
        <v>56</v>
      </c>
      <c r="C14" s="8">
        <v>43847</v>
      </c>
      <c r="D14" s="9" t="s">
        <v>42</v>
      </c>
      <c r="E14" s="9"/>
      <c r="F14" s="9"/>
      <c r="G14" s="9">
        <v>195</v>
      </c>
      <c r="H14" s="10">
        <v>14.96</v>
      </c>
      <c r="I14" s="10">
        <f t="shared" si="13"/>
        <v>2917.2000000000003</v>
      </c>
      <c r="J14" s="10">
        <v>30</v>
      </c>
      <c r="K14" s="10">
        <f t="shared" si="1"/>
        <v>5850</v>
      </c>
      <c r="L14" s="10">
        <f t="shared" si="2"/>
        <v>34.799999999999997</v>
      </c>
      <c r="M14" s="10">
        <f t="shared" si="10"/>
        <v>6785.9999999999991</v>
      </c>
      <c r="N14" s="10">
        <f t="shared" si="11"/>
        <v>40.295900000000003</v>
      </c>
      <c r="O14" s="10">
        <f t="shared" si="3"/>
        <v>7857.7005000000008</v>
      </c>
      <c r="P14" s="10">
        <f t="shared" si="4"/>
        <v>10.219999999999999</v>
      </c>
      <c r="Q14" s="10">
        <f t="shared" si="5"/>
        <v>1992.8999999999999</v>
      </c>
      <c r="R14" s="10">
        <f t="shared" si="6"/>
        <v>4.8</v>
      </c>
      <c r="S14" s="10">
        <f t="shared" si="7"/>
        <v>936</v>
      </c>
      <c r="T14" s="10">
        <f t="shared" si="8"/>
        <v>15.04</v>
      </c>
      <c r="U14" s="10">
        <f t="shared" si="9"/>
        <v>2932.7999999999997</v>
      </c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39.75" customHeight="1" x14ac:dyDescent="0.25">
      <c r="A15" s="12" t="s">
        <v>57</v>
      </c>
      <c r="B15" s="7" t="s">
        <v>58</v>
      </c>
      <c r="C15" s="8">
        <v>43837</v>
      </c>
      <c r="D15" s="9" t="s">
        <v>33</v>
      </c>
      <c r="E15" s="9" t="s">
        <v>52</v>
      </c>
      <c r="F15" s="9">
        <f t="shared" ref="F15:F16" si="14">14600/7500</f>
        <v>1.9466666666666668</v>
      </c>
      <c r="G15" s="9">
        <v>1</v>
      </c>
      <c r="H15" s="10">
        <f t="shared" ref="H15:H16" si="15">J15/F15</f>
        <v>256.84931506849313</v>
      </c>
      <c r="I15" s="10">
        <f t="shared" si="13"/>
        <v>256.84931506849313</v>
      </c>
      <c r="J15" s="10">
        <v>500</v>
      </c>
      <c r="K15" s="10">
        <f t="shared" si="1"/>
        <v>500</v>
      </c>
      <c r="L15" s="10">
        <f t="shared" si="2"/>
        <v>580</v>
      </c>
      <c r="M15" s="10">
        <f t="shared" si="10"/>
        <v>580</v>
      </c>
      <c r="N15" s="10">
        <f t="shared" si="11"/>
        <v>588.26499999999999</v>
      </c>
      <c r="O15" s="10">
        <f t="shared" si="3"/>
        <v>588.26499999999999</v>
      </c>
      <c r="P15" s="10">
        <f t="shared" si="4"/>
        <v>92</v>
      </c>
      <c r="Q15" s="10">
        <f t="shared" si="5"/>
        <v>92</v>
      </c>
      <c r="R15" s="10">
        <f t="shared" si="6"/>
        <v>80</v>
      </c>
      <c r="S15" s="10">
        <f t="shared" si="7"/>
        <v>80</v>
      </c>
      <c r="T15" s="10">
        <f t="shared" si="8"/>
        <v>243.15068493150687</v>
      </c>
      <c r="U15" s="10">
        <f t="shared" si="9"/>
        <v>243.15068493150687</v>
      </c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39.75" customHeight="1" x14ac:dyDescent="0.25">
      <c r="A16" s="12" t="s">
        <v>59</v>
      </c>
      <c r="B16" s="7" t="s">
        <v>60</v>
      </c>
      <c r="C16" s="8">
        <v>43837</v>
      </c>
      <c r="D16" s="9" t="s">
        <v>33</v>
      </c>
      <c r="E16" s="9" t="s">
        <v>52</v>
      </c>
      <c r="F16" s="9">
        <f t="shared" si="14"/>
        <v>1.9466666666666668</v>
      </c>
      <c r="G16" s="9">
        <v>1</v>
      </c>
      <c r="H16" s="10">
        <f t="shared" si="15"/>
        <v>77.054794520547944</v>
      </c>
      <c r="I16" s="10">
        <f t="shared" si="13"/>
        <v>77.054794520547944</v>
      </c>
      <c r="J16" s="10">
        <v>150</v>
      </c>
      <c r="K16" s="10">
        <f t="shared" si="1"/>
        <v>150</v>
      </c>
      <c r="L16" s="10">
        <f t="shared" si="2"/>
        <v>174</v>
      </c>
      <c r="M16" s="10">
        <f t="shared" si="10"/>
        <v>174</v>
      </c>
      <c r="N16" s="10">
        <f t="shared" si="11"/>
        <v>181.4795</v>
      </c>
      <c r="O16" s="10">
        <f t="shared" si="3"/>
        <v>181.4795</v>
      </c>
      <c r="P16" s="10">
        <f t="shared" si="4"/>
        <v>31.099999999999998</v>
      </c>
      <c r="Q16" s="10">
        <f t="shared" si="5"/>
        <v>31.099999999999998</v>
      </c>
      <c r="R16" s="10">
        <f t="shared" si="6"/>
        <v>24</v>
      </c>
      <c r="S16" s="10">
        <f t="shared" si="7"/>
        <v>24</v>
      </c>
      <c r="T16" s="10">
        <f t="shared" si="8"/>
        <v>72.945205479452056</v>
      </c>
      <c r="U16" s="10">
        <f t="shared" si="9"/>
        <v>72.945205479452056</v>
      </c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39.75" customHeight="1" x14ac:dyDescent="0.25">
      <c r="A17" s="12" t="s">
        <v>61</v>
      </c>
      <c r="B17" s="7" t="s">
        <v>62</v>
      </c>
      <c r="C17" s="8">
        <v>43837</v>
      </c>
      <c r="D17" s="9" t="s">
        <v>42</v>
      </c>
      <c r="E17" s="9"/>
      <c r="F17" s="9"/>
      <c r="G17" s="9">
        <v>2</v>
      </c>
      <c r="H17" s="10">
        <v>50</v>
      </c>
      <c r="I17" s="10">
        <f t="shared" si="13"/>
        <v>100</v>
      </c>
      <c r="J17" s="10">
        <v>150</v>
      </c>
      <c r="K17" s="10">
        <f t="shared" si="1"/>
        <v>300</v>
      </c>
      <c r="L17" s="10">
        <f t="shared" si="2"/>
        <v>174</v>
      </c>
      <c r="M17" s="10">
        <f t="shared" si="10"/>
        <v>348</v>
      </c>
      <c r="N17" s="10">
        <f t="shared" si="11"/>
        <v>181.4795</v>
      </c>
      <c r="O17" s="10">
        <f t="shared" si="3"/>
        <v>362.959</v>
      </c>
      <c r="P17" s="10">
        <f t="shared" si="4"/>
        <v>31.099999999999998</v>
      </c>
      <c r="Q17" s="10">
        <f t="shared" si="5"/>
        <v>62.199999999999996</v>
      </c>
      <c r="R17" s="10">
        <f t="shared" si="6"/>
        <v>24</v>
      </c>
      <c r="S17" s="10">
        <f t="shared" si="7"/>
        <v>48</v>
      </c>
      <c r="T17" s="10">
        <f t="shared" si="8"/>
        <v>100</v>
      </c>
      <c r="U17" s="10">
        <f t="shared" si="9"/>
        <v>200</v>
      </c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39.75" customHeight="1" x14ac:dyDescent="0.25">
      <c r="A18" s="13" t="s">
        <v>63</v>
      </c>
      <c r="B18" s="14" t="s">
        <v>64</v>
      </c>
      <c r="C18" s="15">
        <v>43853</v>
      </c>
      <c r="D18" s="16" t="s">
        <v>33</v>
      </c>
      <c r="E18" s="16"/>
      <c r="F18" s="16"/>
      <c r="G18" s="16">
        <v>1</v>
      </c>
      <c r="H18" s="10">
        <v>300</v>
      </c>
      <c r="I18" s="10">
        <f t="shared" si="13"/>
        <v>300</v>
      </c>
      <c r="J18" s="10">
        <v>300</v>
      </c>
      <c r="K18" s="10">
        <f t="shared" si="1"/>
        <v>300</v>
      </c>
      <c r="L18" s="10">
        <f t="shared" si="2"/>
        <v>348</v>
      </c>
      <c r="M18" s="10">
        <f t="shared" si="10"/>
        <v>348</v>
      </c>
      <c r="N18" s="10">
        <f t="shared" si="11"/>
        <v>357.959</v>
      </c>
      <c r="O18" s="10">
        <f t="shared" si="3"/>
        <v>357.959</v>
      </c>
      <c r="P18" s="10">
        <f t="shared" si="4"/>
        <v>57.199999999999996</v>
      </c>
      <c r="Q18" s="10">
        <f t="shared" si="5"/>
        <v>57.199999999999996</v>
      </c>
      <c r="R18" s="10">
        <f t="shared" si="6"/>
        <v>48</v>
      </c>
      <c r="S18" s="10">
        <f t="shared" si="7"/>
        <v>48</v>
      </c>
      <c r="T18" s="10">
        <f t="shared" si="8"/>
        <v>0</v>
      </c>
      <c r="U18" s="10">
        <f t="shared" si="9"/>
        <v>0</v>
      </c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39.75" customHeight="1" x14ac:dyDescent="0.25">
      <c r="A19" s="12" t="s">
        <v>65</v>
      </c>
      <c r="B19" s="7" t="s">
        <v>66</v>
      </c>
      <c r="C19" s="8">
        <v>43837</v>
      </c>
      <c r="D19" s="9" t="s">
        <v>33</v>
      </c>
      <c r="E19" s="9" t="s">
        <v>52</v>
      </c>
      <c r="F19" s="9">
        <f>14600/7500</f>
        <v>1.9466666666666668</v>
      </c>
      <c r="G19" s="9">
        <v>1</v>
      </c>
      <c r="H19" s="10">
        <f>J19/F19</f>
        <v>205.47945205479451</v>
      </c>
      <c r="I19" s="10">
        <f t="shared" si="13"/>
        <v>205.47945205479451</v>
      </c>
      <c r="J19" s="10">
        <v>400</v>
      </c>
      <c r="K19" s="10">
        <f t="shared" si="1"/>
        <v>400</v>
      </c>
      <c r="L19" s="10">
        <f t="shared" si="2"/>
        <v>464</v>
      </c>
      <c r="M19" s="10">
        <f t="shared" si="10"/>
        <v>464</v>
      </c>
      <c r="N19" s="10">
        <f t="shared" si="11"/>
        <v>475.61200000000002</v>
      </c>
      <c r="O19" s="10">
        <f t="shared" si="3"/>
        <v>475.61200000000002</v>
      </c>
      <c r="P19" s="10">
        <f t="shared" si="4"/>
        <v>74.599999999999994</v>
      </c>
      <c r="Q19" s="10">
        <f t="shared" si="5"/>
        <v>74.599999999999994</v>
      </c>
      <c r="R19" s="10">
        <f t="shared" si="6"/>
        <v>64</v>
      </c>
      <c r="S19" s="10">
        <f t="shared" si="7"/>
        <v>64</v>
      </c>
      <c r="T19" s="10">
        <f t="shared" si="8"/>
        <v>194.52054794520549</v>
      </c>
      <c r="U19" s="10">
        <f t="shared" si="9"/>
        <v>194.52054794520549</v>
      </c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39.75" customHeight="1" x14ac:dyDescent="0.25">
      <c r="A20" s="12" t="s">
        <v>67</v>
      </c>
      <c r="B20" s="7" t="s">
        <v>68</v>
      </c>
      <c r="C20" s="8">
        <v>43843</v>
      </c>
      <c r="D20" s="9" t="s">
        <v>33</v>
      </c>
      <c r="E20" s="9"/>
      <c r="F20" s="9"/>
      <c r="G20" s="9">
        <v>1</v>
      </c>
      <c r="H20" s="10">
        <v>250</v>
      </c>
      <c r="I20" s="10">
        <f t="shared" si="13"/>
        <v>250</v>
      </c>
      <c r="J20" s="10">
        <v>250</v>
      </c>
      <c r="K20" s="10">
        <f t="shared" si="1"/>
        <v>250</v>
      </c>
      <c r="L20" s="10">
        <f t="shared" si="2"/>
        <v>290</v>
      </c>
      <c r="M20" s="10">
        <f t="shared" si="10"/>
        <v>290</v>
      </c>
      <c r="N20" s="10">
        <f t="shared" si="11"/>
        <v>299.13249999999999</v>
      </c>
      <c r="O20" s="10">
        <f t="shared" si="3"/>
        <v>299.13249999999999</v>
      </c>
      <c r="P20" s="10">
        <f t="shared" si="4"/>
        <v>48.5</v>
      </c>
      <c r="Q20" s="10">
        <f t="shared" si="5"/>
        <v>48.5</v>
      </c>
      <c r="R20" s="10">
        <f t="shared" si="6"/>
        <v>40</v>
      </c>
      <c r="S20" s="10">
        <f t="shared" si="7"/>
        <v>40</v>
      </c>
      <c r="T20" s="10">
        <f t="shared" si="8"/>
        <v>0</v>
      </c>
      <c r="U20" s="10">
        <f t="shared" si="9"/>
        <v>0</v>
      </c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ht="39.75" customHeight="1" x14ac:dyDescent="0.25">
      <c r="A21" s="12" t="s">
        <v>69</v>
      </c>
      <c r="B21" s="7" t="s">
        <v>70</v>
      </c>
      <c r="C21" s="8">
        <v>43843</v>
      </c>
      <c r="D21" s="9" t="s">
        <v>33</v>
      </c>
      <c r="E21" s="9" t="s">
        <v>52</v>
      </c>
      <c r="F21" s="9">
        <f>14600/7500</f>
        <v>1.9466666666666668</v>
      </c>
      <c r="G21" s="9">
        <v>1</v>
      </c>
      <c r="H21" s="10">
        <f>J21/F21</f>
        <v>128.42465753424656</v>
      </c>
      <c r="I21" s="10">
        <f t="shared" si="13"/>
        <v>128.42465753424656</v>
      </c>
      <c r="J21" s="10">
        <v>250</v>
      </c>
      <c r="K21" s="10">
        <f t="shared" si="1"/>
        <v>250</v>
      </c>
      <c r="L21" s="10">
        <f t="shared" si="2"/>
        <v>290</v>
      </c>
      <c r="M21" s="10">
        <f t="shared" si="10"/>
        <v>290</v>
      </c>
      <c r="N21" s="10">
        <f t="shared" si="11"/>
        <v>299.13249999999999</v>
      </c>
      <c r="O21" s="10">
        <f t="shared" si="3"/>
        <v>299.13249999999999</v>
      </c>
      <c r="P21" s="10">
        <f t="shared" si="4"/>
        <v>48.5</v>
      </c>
      <c r="Q21" s="10">
        <f t="shared" si="5"/>
        <v>48.5</v>
      </c>
      <c r="R21" s="10">
        <f t="shared" si="6"/>
        <v>40</v>
      </c>
      <c r="S21" s="10">
        <f t="shared" si="7"/>
        <v>40</v>
      </c>
      <c r="T21" s="10">
        <f t="shared" si="8"/>
        <v>121.57534246575344</v>
      </c>
      <c r="U21" s="10">
        <f t="shared" si="9"/>
        <v>121.57534246575344</v>
      </c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ht="39.75" customHeight="1" x14ac:dyDescent="0.25">
      <c r="A22" s="12" t="s">
        <v>71</v>
      </c>
      <c r="B22" s="7" t="s">
        <v>72</v>
      </c>
      <c r="C22" s="8">
        <v>43843</v>
      </c>
      <c r="D22" s="9" t="s">
        <v>33</v>
      </c>
      <c r="E22" s="9"/>
      <c r="F22" s="9"/>
      <c r="G22" s="9">
        <v>2</v>
      </c>
      <c r="H22" s="10">
        <v>400</v>
      </c>
      <c r="I22" s="10">
        <f t="shared" si="13"/>
        <v>800</v>
      </c>
      <c r="J22" s="10">
        <v>400</v>
      </c>
      <c r="K22" s="10">
        <f t="shared" si="1"/>
        <v>800</v>
      </c>
      <c r="L22" s="10">
        <f t="shared" si="2"/>
        <v>464</v>
      </c>
      <c r="M22" s="10">
        <f t="shared" si="10"/>
        <v>928</v>
      </c>
      <c r="N22" s="10">
        <f t="shared" si="11"/>
        <v>475.61200000000002</v>
      </c>
      <c r="O22" s="10">
        <f t="shared" si="3"/>
        <v>951.22400000000005</v>
      </c>
      <c r="P22" s="10">
        <f t="shared" si="4"/>
        <v>74.599999999999994</v>
      </c>
      <c r="Q22" s="10">
        <f t="shared" si="5"/>
        <v>149.19999999999999</v>
      </c>
      <c r="R22" s="10">
        <f t="shared" si="6"/>
        <v>64</v>
      </c>
      <c r="S22" s="10">
        <f t="shared" si="7"/>
        <v>128</v>
      </c>
      <c r="T22" s="10">
        <f t="shared" si="8"/>
        <v>0</v>
      </c>
      <c r="U22" s="10">
        <f t="shared" si="9"/>
        <v>0</v>
      </c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ht="39.75" customHeight="1" x14ac:dyDescent="0.25">
      <c r="A23" s="12" t="s">
        <v>73</v>
      </c>
      <c r="B23" s="7" t="s">
        <v>74</v>
      </c>
      <c r="C23" s="8">
        <v>44008</v>
      </c>
      <c r="D23" s="9" t="s">
        <v>28</v>
      </c>
      <c r="E23" s="9"/>
      <c r="F23" s="9"/>
      <c r="G23" s="9">
        <v>2</v>
      </c>
      <c r="H23" s="10">
        <v>212.5</v>
      </c>
      <c r="I23" s="10">
        <f t="shared" si="13"/>
        <v>425</v>
      </c>
      <c r="J23" s="10">
        <v>700</v>
      </c>
      <c r="K23" s="10">
        <f t="shared" si="1"/>
        <v>1400</v>
      </c>
      <c r="L23" s="10">
        <f t="shared" si="2"/>
        <v>812</v>
      </c>
      <c r="M23" s="10">
        <f t="shared" si="10"/>
        <v>1624</v>
      </c>
      <c r="N23" s="10">
        <f t="shared" si="11"/>
        <v>823.57100000000003</v>
      </c>
      <c r="O23" s="10">
        <f t="shared" si="3"/>
        <v>1647.1420000000001</v>
      </c>
      <c r="P23" s="10">
        <f t="shared" si="4"/>
        <v>126.8</v>
      </c>
      <c r="Q23" s="10">
        <f t="shared" si="5"/>
        <v>253.6</v>
      </c>
      <c r="R23" s="10">
        <f t="shared" si="6"/>
        <v>112</v>
      </c>
      <c r="S23" s="10">
        <f t="shared" si="7"/>
        <v>224</v>
      </c>
      <c r="T23" s="10">
        <f t="shared" si="8"/>
        <v>487.5</v>
      </c>
      <c r="U23" s="10">
        <f t="shared" si="9"/>
        <v>975</v>
      </c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ht="39.75" customHeight="1" x14ac:dyDescent="0.25">
      <c r="A24" s="12" t="s">
        <v>75</v>
      </c>
      <c r="B24" s="7" t="s">
        <v>76</v>
      </c>
      <c r="C24" s="8">
        <v>43837</v>
      </c>
      <c r="D24" s="9" t="s">
        <v>33</v>
      </c>
      <c r="E24" s="9" t="s">
        <v>52</v>
      </c>
      <c r="F24" s="9">
        <f t="shared" ref="F24:F25" si="16">14600/7500</f>
        <v>1.9466666666666668</v>
      </c>
      <c r="G24" s="9">
        <v>1</v>
      </c>
      <c r="H24" s="10">
        <f t="shared" ref="H24:H29" si="17">J24/F24</f>
        <v>256.84931506849313</v>
      </c>
      <c r="I24" s="10">
        <f t="shared" si="13"/>
        <v>256.84931506849313</v>
      </c>
      <c r="J24" s="10">
        <v>500</v>
      </c>
      <c r="K24" s="10">
        <f t="shared" si="1"/>
        <v>500</v>
      </c>
      <c r="L24" s="10">
        <f t="shared" si="2"/>
        <v>580</v>
      </c>
      <c r="M24" s="10">
        <f t="shared" si="10"/>
        <v>580</v>
      </c>
      <c r="N24" s="10">
        <f t="shared" si="11"/>
        <v>588.26499999999999</v>
      </c>
      <c r="O24" s="10">
        <f t="shared" si="3"/>
        <v>588.26499999999999</v>
      </c>
      <c r="P24" s="10">
        <f t="shared" si="4"/>
        <v>92</v>
      </c>
      <c r="Q24" s="10">
        <f t="shared" si="5"/>
        <v>92</v>
      </c>
      <c r="R24" s="10">
        <f t="shared" si="6"/>
        <v>80</v>
      </c>
      <c r="S24" s="10">
        <f t="shared" si="7"/>
        <v>80</v>
      </c>
      <c r="T24" s="10">
        <f t="shared" si="8"/>
        <v>243.15068493150687</v>
      </c>
      <c r="U24" s="10">
        <f t="shared" si="9"/>
        <v>243.15068493150687</v>
      </c>
      <c r="V24" s="11"/>
      <c r="W24" s="11"/>
      <c r="X24" s="11"/>
      <c r="Y24" s="11"/>
      <c r="Z24" s="11"/>
      <c r="AA24" s="17"/>
      <c r="AB24" s="11"/>
      <c r="AC24" s="11"/>
      <c r="AD24" s="11"/>
    </row>
    <row r="25" spans="1:30" ht="39.75" customHeight="1" x14ac:dyDescent="0.25">
      <c r="A25" s="12" t="s">
        <v>77</v>
      </c>
      <c r="B25" s="7" t="s">
        <v>78</v>
      </c>
      <c r="C25" s="8">
        <v>43837</v>
      </c>
      <c r="D25" s="9" t="s">
        <v>33</v>
      </c>
      <c r="E25" s="9" t="s">
        <v>52</v>
      </c>
      <c r="F25" s="9">
        <f t="shared" si="16"/>
        <v>1.9466666666666668</v>
      </c>
      <c r="G25" s="9">
        <v>1</v>
      </c>
      <c r="H25" s="10">
        <f t="shared" si="17"/>
        <v>128.42465753424656</v>
      </c>
      <c r="I25" s="10">
        <f t="shared" si="13"/>
        <v>128.42465753424656</v>
      </c>
      <c r="J25" s="10">
        <v>250</v>
      </c>
      <c r="K25" s="10">
        <f t="shared" si="1"/>
        <v>250</v>
      </c>
      <c r="L25" s="10">
        <f t="shared" si="2"/>
        <v>290</v>
      </c>
      <c r="M25" s="10">
        <f t="shared" si="10"/>
        <v>290</v>
      </c>
      <c r="N25" s="10">
        <f t="shared" si="11"/>
        <v>299.13249999999999</v>
      </c>
      <c r="O25" s="10">
        <f t="shared" si="3"/>
        <v>299.13249999999999</v>
      </c>
      <c r="P25" s="10">
        <f t="shared" si="4"/>
        <v>48.5</v>
      </c>
      <c r="Q25" s="10">
        <f t="shared" si="5"/>
        <v>48.5</v>
      </c>
      <c r="R25" s="10">
        <f t="shared" si="6"/>
        <v>40</v>
      </c>
      <c r="S25" s="10">
        <f t="shared" si="7"/>
        <v>40</v>
      </c>
      <c r="T25" s="10">
        <f t="shared" si="8"/>
        <v>121.57534246575344</v>
      </c>
      <c r="U25" s="10">
        <f t="shared" si="9"/>
        <v>121.57534246575344</v>
      </c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ht="39.75" customHeight="1" x14ac:dyDescent="0.25">
      <c r="A26" s="12" t="s">
        <v>79</v>
      </c>
      <c r="B26" s="7" t="s">
        <v>80</v>
      </c>
      <c r="C26" s="8">
        <v>43853</v>
      </c>
      <c r="D26" s="9" t="s">
        <v>33</v>
      </c>
      <c r="E26" s="9" t="s">
        <v>45</v>
      </c>
      <c r="F26" s="9">
        <f>22950/18500</f>
        <v>1.2405405405405405</v>
      </c>
      <c r="G26" s="9">
        <v>1</v>
      </c>
      <c r="H26" s="10">
        <f t="shared" si="17"/>
        <v>483.66013071895424</v>
      </c>
      <c r="I26" s="10">
        <f t="shared" si="13"/>
        <v>483.66013071895424</v>
      </c>
      <c r="J26" s="10">
        <v>600</v>
      </c>
      <c r="K26" s="10">
        <f t="shared" si="1"/>
        <v>600</v>
      </c>
      <c r="L26" s="10">
        <f t="shared" si="2"/>
        <v>696</v>
      </c>
      <c r="M26" s="10">
        <f t="shared" si="10"/>
        <v>696</v>
      </c>
      <c r="N26" s="10">
        <f t="shared" si="11"/>
        <v>705.91800000000001</v>
      </c>
      <c r="O26" s="10">
        <f t="shared" si="3"/>
        <v>705.91800000000001</v>
      </c>
      <c r="P26" s="10">
        <f t="shared" si="4"/>
        <v>109.39999999999999</v>
      </c>
      <c r="Q26" s="10">
        <f t="shared" si="5"/>
        <v>109.39999999999999</v>
      </c>
      <c r="R26" s="10">
        <f t="shared" si="6"/>
        <v>96</v>
      </c>
      <c r="S26" s="10">
        <f t="shared" si="7"/>
        <v>96</v>
      </c>
      <c r="T26" s="10">
        <f t="shared" si="8"/>
        <v>116.33986928104576</v>
      </c>
      <c r="U26" s="10">
        <f t="shared" si="9"/>
        <v>116.33986928104576</v>
      </c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39.75" customHeight="1" x14ac:dyDescent="0.25">
      <c r="A27" s="12" t="s">
        <v>81</v>
      </c>
      <c r="B27" s="7" t="s">
        <v>82</v>
      </c>
      <c r="C27" s="8">
        <v>43837</v>
      </c>
      <c r="D27" s="9" t="s">
        <v>33</v>
      </c>
      <c r="E27" s="9" t="s">
        <v>52</v>
      </c>
      <c r="F27" s="9">
        <f>14600/7500</f>
        <v>1.9466666666666668</v>
      </c>
      <c r="G27" s="9">
        <v>1</v>
      </c>
      <c r="H27" s="10">
        <f t="shared" si="17"/>
        <v>128.42465753424656</v>
      </c>
      <c r="I27" s="10">
        <f t="shared" si="13"/>
        <v>128.42465753424656</v>
      </c>
      <c r="J27" s="10">
        <v>250</v>
      </c>
      <c r="K27" s="10">
        <f t="shared" si="1"/>
        <v>250</v>
      </c>
      <c r="L27" s="10">
        <f t="shared" si="2"/>
        <v>290</v>
      </c>
      <c r="M27" s="10">
        <f t="shared" si="10"/>
        <v>290</v>
      </c>
      <c r="N27" s="10">
        <f t="shared" si="11"/>
        <v>299.13249999999999</v>
      </c>
      <c r="O27" s="10">
        <f t="shared" si="3"/>
        <v>299.13249999999999</v>
      </c>
      <c r="P27" s="10">
        <f t="shared" si="4"/>
        <v>48.5</v>
      </c>
      <c r="Q27" s="10">
        <f t="shared" si="5"/>
        <v>48.5</v>
      </c>
      <c r="R27" s="10">
        <f t="shared" si="6"/>
        <v>40</v>
      </c>
      <c r="S27" s="10">
        <f t="shared" si="7"/>
        <v>40</v>
      </c>
      <c r="T27" s="10">
        <f t="shared" si="8"/>
        <v>121.57534246575344</v>
      </c>
      <c r="U27" s="10">
        <f t="shared" si="9"/>
        <v>121.57534246575344</v>
      </c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39.75" customHeight="1" x14ac:dyDescent="0.25">
      <c r="A28" s="12" t="s">
        <v>83</v>
      </c>
      <c r="B28" s="7" t="s">
        <v>84</v>
      </c>
      <c r="C28" s="8">
        <v>43853</v>
      </c>
      <c r="D28" s="9" t="s">
        <v>33</v>
      </c>
      <c r="E28" s="9" t="s">
        <v>45</v>
      </c>
      <c r="F28" s="9">
        <f t="shared" ref="F28:F29" si="18">22950/18500</f>
        <v>1.2405405405405405</v>
      </c>
      <c r="G28" s="9">
        <v>1</v>
      </c>
      <c r="H28" s="10">
        <f t="shared" si="17"/>
        <v>403.05010893246185</v>
      </c>
      <c r="I28" s="10">
        <f t="shared" si="13"/>
        <v>403.05010893246185</v>
      </c>
      <c r="J28" s="10">
        <v>500</v>
      </c>
      <c r="K28" s="10">
        <f t="shared" si="1"/>
        <v>500</v>
      </c>
      <c r="L28" s="10">
        <f t="shared" si="2"/>
        <v>580</v>
      </c>
      <c r="M28" s="10">
        <f t="shared" si="10"/>
        <v>580</v>
      </c>
      <c r="N28" s="10">
        <f t="shared" si="11"/>
        <v>588.26499999999999</v>
      </c>
      <c r="O28" s="10">
        <f t="shared" si="3"/>
        <v>588.26499999999999</v>
      </c>
      <c r="P28" s="10">
        <f t="shared" si="4"/>
        <v>92</v>
      </c>
      <c r="Q28" s="10">
        <f t="shared" si="5"/>
        <v>92</v>
      </c>
      <c r="R28" s="10">
        <f t="shared" si="6"/>
        <v>80</v>
      </c>
      <c r="S28" s="10">
        <f t="shared" si="7"/>
        <v>80</v>
      </c>
      <c r="T28" s="10">
        <f t="shared" si="8"/>
        <v>96.949891067538147</v>
      </c>
      <c r="U28" s="10">
        <f t="shared" si="9"/>
        <v>96.949891067538147</v>
      </c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39.75" customHeight="1" x14ac:dyDescent="0.25">
      <c r="A29" s="12" t="s">
        <v>85</v>
      </c>
      <c r="B29" s="7" t="s">
        <v>86</v>
      </c>
      <c r="C29" s="8">
        <v>43853</v>
      </c>
      <c r="D29" s="9" t="s">
        <v>33</v>
      </c>
      <c r="E29" s="9" t="s">
        <v>45</v>
      </c>
      <c r="F29" s="9">
        <f t="shared" si="18"/>
        <v>1.2405405405405405</v>
      </c>
      <c r="G29" s="9">
        <v>1</v>
      </c>
      <c r="H29" s="10">
        <f t="shared" si="17"/>
        <v>967.32026143790847</v>
      </c>
      <c r="I29" s="10">
        <f t="shared" si="13"/>
        <v>967.32026143790847</v>
      </c>
      <c r="J29" s="10">
        <v>1200</v>
      </c>
      <c r="K29" s="10">
        <f t="shared" si="1"/>
        <v>1200</v>
      </c>
      <c r="L29" s="10">
        <f t="shared" si="2"/>
        <v>1392</v>
      </c>
      <c r="M29" s="10">
        <f t="shared" si="10"/>
        <v>1392</v>
      </c>
      <c r="N29" s="10">
        <f t="shared" si="11"/>
        <v>1411.836</v>
      </c>
      <c r="O29" s="10">
        <f t="shared" si="3"/>
        <v>1411.836</v>
      </c>
      <c r="P29" s="10">
        <f t="shared" si="4"/>
        <v>213.79999999999998</v>
      </c>
      <c r="Q29" s="10">
        <f t="shared" si="5"/>
        <v>213.79999999999998</v>
      </c>
      <c r="R29" s="10">
        <f t="shared" si="6"/>
        <v>192</v>
      </c>
      <c r="S29" s="10">
        <f t="shared" si="7"/>
        <v>192</v>
      </c>
      <c r="T29" s="10">
        <f t="shared" si="8"/>
        <v>232.67973856209153</v>
      </c>
      <c r="U29" s="10">
        <f t="shared" si="9"/>
        <v>232.67973856209153</v>
      </c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ht="39.75" customHeight="1" x14ac:dyDescent="0.25">
      <c r="A30" s="13" t="s">
        <v>87</v>
      </c>
      <c r="B30" s="14" t="s">
        <v>88</v>
      </c>
      <c r="C30" s="15">
        <v>43853</v>
      </c>
      <c r="D30" s="16" t="s">
        <v>33</v>
      </c>
      <c r="E30" s="16"/>
      <c r="F30" s="16"/>
      <c r="G30" s="16">
        <v>1</v>
      </c>
      <c r="H30" s="10">
        <v>2500</v>
      </c>
      <c r="I30" s="10">
        <f t="shared" si="13"/>
        <v>2500</v>
      </c>
      <c r="J30" s="10">
        <v>2500</v>
      </c>
      <c r="K30" s="10">
        <f t="shared" si="1"/>
        <v>2500</v>
      </c>
      <c r="L30" s="10">
        <f t="shared" si="2"/>
        <v>2900</v>
      </c>
      <c r="M30" s="10">
        <f t="shared" si="10"/>
        <v>2900</v>
      </c>
      <c r="N30" s="10">
        <f t="shared" si="11"/>
        <v>2941.3250000000003</v>
      </c>
      <c r="O30" s="10">
        <f t="shared" si="3"/>
        <v>2941.3250000000003</v>
      </c>
      <c r="P30" s="10">
        <f t="shared" si="4"/>
        <v>440</v>
      </c>
      <c r="Q30" s="10">
        <f t="shared" si="5"/>
        <v>440</v>
      </c>
      <c r="R30" s="10">
        <f t="shared" si="6"/>
        <v>400</v>
      </c>
      <c r="S30" s="10">
        <f t="shared" si="7"/>
        <v>400</v>
      </c>
      <c r="T30" s="10">
        <f t="shared" si="8"/>
        <v>0</v>
      </c>
      <c r="U30" s="10">
        <f t="shared" si="9"/>
        <v>0</v>
      </c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ht="39.75" customHeight="1" x14ac:dyDescent="0.25">
      <c r="A31" s="12" t="s">
        <v>89</v>
      </c>
      <c r="B31" s="7" t="s">
        <v>90</v>
      </c>
      <c r="C31" s="8">
        <v>43837</v>
      </c>
      <c r="D31" s="9" t="s">
        <v>33</v>
      </c>
      <c r="E31" s="9" t="s">
        <v>52</v>
      </c>
      <c r="F31" s="9">
        <f>14600/7500</f>
        <v>1.9466666666666668</v>
      </c>
      <c r="G31" s="9">
        <v>1</v>
      </c>
      <c r="H31" s="10">
        <f t="shared" ref="H31:H32" si="19">J31/F31</f>
        <v>1130.1369863013699</v>
      </c>
      <c r="I31" s="10">
        <f t="shared" si="13"/>
        <v>1130.1369863013699</v>
      </c>
      <c r="J31" s="10">
        <v>2200</v>
      </c>
      <c r="K31" s="10">
        <f t="shared" si="1"/>
        <v>2200</v>
      </c>
      <c r="L31" s="10">
        <f t="shared" si="2"/>
        <v>2552</v>
      </c>
      <c r="M31" s="10">
        <f t="shared" si="10"/>
        <v>2552</v>
      </c>
      <c r="N31" s="10">
        <f t="shared" si="11"/>
        <v>2588.366</v>
      </c>
      <c r="O31" s="10">
        <f t="shared" si="3"/>
        <v>2588.366</v>
      </c>
      <c r="P31" s="10">
        <f t="shared" si="4"/>
        <v>387.8</v>
      </c>
      <c r="Q31" s="10">
        <f t="shared" si="5"/>
        <v>387.8</v>
      </c>
      <c r="R31" s="10">
        <f t="shared" si="6"/>
        <v>352</v>
      </c>
      <c r="S31" s="10">
        <f t="shared" si="7"/>
        <v>352</v>
      </c>
      <c r="T31" s="10">
        <f t="shared" si="8"/>
        <v>1069.8630136986301</v>
      </c>
      <c r="U31" s="10">
        <f t="shared" si="9"/>
        <v>1069.8630136986301</v>
      </c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ht="39.75" customHeight="1" x14ac:dyDescent="0.25">
      <c r="A32" s="12" t="s">
        <v>91</v>
      </c>
      <c r="B32" s="7" t="s">
        <v>92</v>
      </c>
      <c r="C32" s="8">
        <v>43853</v>
      </c>
      <c r="D32" s="9" t="s">
        <v>33</v>
      </c>
      <c r="E32" s="9" t="s">
        <v>45</v>
      </c>
      <c r="F32" s="9">
        <f>22950/18500</f>
        <v>1.2405405405405405</v>
      </c>
      <c r="G32" s="9">
        <v>1</v>
      </c>
      <c r="H32" s="10">
        <f t="shared" si="19"/>
        <v>403.05010893246185</v>
      </c>
      <c r="I32" s="10">
        <f t="shared" si="13"/>
        <v>403.05010893246185</v>
      </c>
      <c r="J32" s="10">
        <v>500</v>
      </c>
      <c r="K32" s="10">
        <f t="shared" si="1"/>
        <v>500</v>
      </c>
      <c r="L32" s="10">
        <f t="shared" si="2"/>
        <v>580</v>
      </c>
      <c r="M32" s="10">
        <f t="shared" si="10"/>
        <v>580</v>
      </c>
      <c r="N32" s="10">
        <f t="shared" si="11"/>
        <v>588.26499999999999</v>
      </c>
      <c r="O32" s="10">
        <f t="shared" si="3"/>
        <v>588.26499999999999</v>
      </c>
      <c r="P32" s="10">
        <f t="shared" si="4"/>
        <v>92</v>
      </c>
      <c r="Q32" s="10">
        <f t="shared" si="5"/>
        <v>92</v>
      </c>
      <c r="R32" s="10">
        <f t="shared" si="6"/>
        <v>80</v>
      </c>
      <c r="S32" s="10">
        <f t="shared" si="7"/>
        <v>80</v>
      </c>
      <c r="T32" s="10">
        <f t="shared" si="8"/>
        <v>96.949891067538147</v>
      </c>
      <c r="U32" s="10">
        <f t="shared" si="9"/>
        <v>96.949891067538147</v>
      </c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ht="39.75" customHeight="1" x14ac:dyDescent="0.25">
      <c r="A33" s="18"/>
      <c r="B33" s="6"/>
      <c r="C33" s="6"/>
      <c r="D33" s="18"/>
      <c r="E33" s="18"/>
      <c r="F33" s="18"/>
      <c r="G33" s="18"/>
      <c r="H33" s="19"/>
      <c r="I33" s="19">
        <f>SUM(I2:I32)</f>
        <v>37438.899380129522</v>
      </c>
      <c r="J33" s="19"/>
      <c r="K33" s="19">
        <f>SUM(K2:K32)</f>
        <v>59820</v>
      </c>
      <c r="L33" s="19"/>
      <c r="M33" s="19">
        <f>SUM(M2:M32)</f>
        <v>69391.199999999997</v>
      </c>
      <c r="N33" s="19"/>
      <c r="O33" s="19">
        <f>SUM(O2:O32)</f>
        <v>71745.02459999999</v>
      </c>
      <c r="P33" s="19"/>
      <c r="Q33" s="19">
        <f>SUM(Q2:Q32)</f>
        <v>11848.680000000002</v>
      </c>
      <c r="R33" s="19"/>
      <c r="S33" s="19">
        <f>SUM(S2:S32)</f>
        <v>9571.2000000000007</v>
      </c>
      <c r="T33" s="19"/>
      <c r="U33" s="19">
        <f>SUM(U2:U32)</f>
        <v>22381.100619870474</v>
      </c>
      <c r="V33" s="20"/>
      <c r="W33" s="20"/>
      <c r="X33" s="20"/>
      <c r="Y33" s="20"/>
      <c r="Z33" s="20"/>
      <c r="AA33" s="20"/>
      <c r="AB33" s="20"/>
      <c r="AC33" s="20"/>
      <c r="AD33" s="20"/>
    </row>
    <row r="34" spans="1:30" ht="39.75" customHeight="1" x14ac:dyDescent="0.25">
      <c r="A34" s="21"/>
      <c r="B34" s="22"/>
      <c r="C34" s="22"/>
      <c r="D34" s="23"/>
      <c r="E34" s="23"/>
      <c r="F34" s="23"/>
      <c r="G34" s="23"/>
      <c r="H34" s="23"/>
      <c r="I34" s="2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ht="39.75" customHeight="1" x14ac:dyDescent="0.25">
      <c r="A35" s="23"/>
      <c r="B35" s="22"/>
      <c r="C35" s="22"/>
      <c r="D35" s="23"/>
      <c r="E35" s="23"/>
      <c r="F35" s="23"/>
      <c r="G35" s="23"/>
      <c r="H35" s="23"/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ht="39.75" customHeight="1" x14ac:dyDescent="0.25">
      <c r="A36" s="23"/>
      <c r="B36" s="22"/>
      <c r="C36" s="22"/>
      <c r="D36" s="23"/>
      <c r="E36" s="23"/>
      <c r="F36" s="23"/>
      <c r="G36" s="23"/>
      <c r="H36" s="23"/>
      <c r="I36" s="2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ht="39.75" customHeight="1" x14ac:dyDescent="0.25">
      <c r="A37" s="23"/>
      <c r="B37" s="22"/>
      <c r="C37" s="22"/>
      <c r="D37" s="23"/>
      <c r="E37" s="23"/>
      <c r="F37" s="23"/>
      <c r="G37" s="23"/>
      <c r="H37" s="23"/>
      <c r="I37" s="2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ht="39.75" customHeight="1" x14ac:dyDescent="0.25">
      <c r="A38" s="23"/>
      <c r="B38" s="22"/>
      <c r="C38" s="22"/>
      <c r="D38" s="23"/>
      <c r="E38" s="23"/>
      <c r="F38" s="23"/>
      <c r="G38" s="23"/>
      <c r="H38" s="23"/>
      <c r="I38" s="2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ht="39.75" customHeight="1" x14ac:dyDescent="0.25">
      <c r="A39" s="23"/>
      <c r="B39" s="22"/>
      <c r="C39" s="22"/>
      <c r="D39" s="23"/>
      <c r="E39" s="23"/>
      <c r="F39" s="23"/>
      <c r="G39" s="23"/>
      <c r="H39" s="23"/>
      <c r="I39" s="23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ht="39.75" customHeight="1" x14ac:dyDescent="0.25">
      <c r="A40" s="23"/>
      <c r="B40" s="22"/>
      <c r="C40" s="22"/>
      <c r="D40" s="23"/>
      <c r="E40" s="23"/>
      <c r="F40" s="23"/>
      <c r="G40" s="23"/>
      <c r="H40" s="23"/>
      <c r="I40" s="2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ht="39.75" customHeight="1" x14ac:dyDescent="0.25">
      <c r="A41" s="23"/>
      <c r="B41" s="22"/>
      <c r="C41" s="22"/>
      <c r="D41" s="23"/>
      <c r="E41" s="23"/>
      <c r="F41" s="23"/>
      <c r="G41" s="23"/>
      <c r="H41" s="23"/>
      <c r="I41" s="23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ht="39.75" customHeight="1" x14ac:dyDescent="0.25">
      <c r="A42" s="23"/>
      <c r="B42" s="22"/>
      <c r="C42" s="22"/>
      <c r="D42" s="23"/>
      <c r="E42" s="23"/>
      <c r="F42" s="23"/>
      <c r="G42" s="23"/>
      <c r="H42" s="23"/>
      <c r="I42" s="23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ht="39.75" customHeight="1" x14ac:dyDescent="0.25">
      <c r="A43" s="23"/>
      <c r="B43" s="22"/>
      <c r="C43" s="22"/>
      <c r="D43" s="23"/>
      <c r="E43" s="23"/>
      <c r="F43" s="23"/>
      <c r="G43" s="23"/>
      <c r="H43" s="23"/>
      <c r="I43" s="23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ht="39.75" customHeight="1" x14ac:dyDescent="0.25">
      <c r="A44" s="23"/>
      <c r="B44" s="22"/>
      <c r="C44" s="22"/>
      <c r="D44" s="23"/>
      <c r="E44" s="23"/>
      <c r="F44" s="23"/>
      <c r="G44" s="23"/>
      <c r="H44" s="23"/>
      <c r="I44" s="23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ht="39.75" customHeight="1" x14ac:dyDescent="0.25">
      <c r="A45" s="23"/>
      <c r="B45" s="22"/>
      <c r="C45" s="22"/>
      <c r="D45" s="23"/>
      <c r="E45" s="23"/>
      <c r="F45" s="23"/>
      <c r="G45" s="23"/>
      <c r="H45" s="23"/>
      <c r="I45" s="23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ht="39.75" customHeight="1" x14ac:dyDescent="0.25">
      <c r="A46" s="23"/>
      <c r="B46" s="22"/>
      <c r="C46" s="22"/>
      <c r="D46" s="23"/>
      <c r="E46" s="23"/>
      <c r="F46" s="23"/>
      <c r="G46" s="23"/>
      <c r="H46" s="23"/>
      <c r="I46" s="23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ht="39.75" customHeight="1" x14ac:dyDescent="0.25">
      <c r="A47" s="23"/>
      <c r="B47" s="22"/>
      <c r="C47" s="22"/>
      <c r="D47" s="23"/>
      <c r="E47" s="23"/>
      <c r="F47" s="23"/>
      <c r="G47" s="23"/>
      <c r="H47" s="23"/>
      <c r="I47" s="23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ht="39.75" customHeight="1" x14ac:dyDescent="0.25">
      <c r="A48" s="23"/>
      <c r="B48" s="22"/>
      <c r="C48" s="22"/>
      <c r="D48" s="23"/>
      <c r="E48" s="23"/>
      <c r="F48" s="23"/>
      <c r="G48" s="23"/>
      <c r="H48" s="23"/>
      <c r="I48" s="23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ht="39.75" customHeight="1" x14ac:dyDescent="0.25">
      <c r="A49" s="23"/>
      <c r="B49" s="22"/>
      <c r="C49" s="22"/>
      <c r="D49" s="23"/>
      <c r="E49" s="23"/>
      <c r="F49" s="23"/>
      <c r="G49" s="23"/>
      <c r="H49" s="23"/>
      <c r="I49" s="23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ht="39.75" customHeight="1" x14ac:dyDescent="0.25">
      <c r="A50" s="23"/>
      <c r="B50" s="22"/>
      <c r="C50" s="22"/>
      <c r="D50" s="23"/>
      <c r="E50" s="23"/>
      <c r="F50" s="23"/>
      <c r="G50" s="23"/>
      <c r="H50" s="23"/>
      <c r="I50" s="23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 ht="39.75" customHeight="1" x14ac:dyDescent="0.25">
      <c r="A51" s="23"/>
      <c r="B51" s="22"/>
      <c r="C51" s="22"/>
      <c r="D51" s="23"/>
      <c r="E51" s="23"/>
      <c r="F51" s="23"/>
      <c r="G51" s="23"/>
      <c r="H51" s="23"/>
      <c r="I51" s="23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11"/>
      <c r="W51" s="11"/>
      <c r="X51" s="11"/>
      <c r="Y51" s="11"/>
      <c r="Z51" s="11"/>
      <c r="AA51" s="11"/>
      <c r="AB51" s="11"/>
      <c r="AC51" s="11"/>
      <c r="AD51" s="11"/>
    </row>
    <row r="52" spans="1:30" ht="39.75" customHeight="1" x14ac:dyDescent="0.25">
      <c r="A52" s="23"/>
      <c r="B52" s="22"/>
      <c r="C52" s="22"/>
      <c r="D52" s="23"/>
      <c r="E52" s="23"/>
      <c r="F52" s="23"/>
      <c r="G52" s="23"/>
      <c r="H52" s="23"/>
      <c r="I52" s="23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11"/>
      <c r="W52" s="11"/>
      <c r="X52" s="11"/>
      <c r="Y52" s="11"/>
      <c r="Z52" s="11"/>
      <c r="AA52" s="11"/>
      <c r="AB52" s="11"/>
      <c r="AC52" s="11"/>
      <c r="AD52" s="11"/>
    </row>
    <row r="53" spans="1:30" ht="39.75" customHeight="1" x14ac:dyDescent="0.25">
      <c r="A53" s="23"/>
      <c r="B53" s="22"/>
      <c r="C53" s="22"/>
      <c r="D53" s="23"/>
      <c r="E53" s="23"/>
      <c r="F53" s="23"/>
      <c r="G53" s="23"/>
      <c r="H53" s="23"/>
      <c r="I53" s="23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11"/>
      <c r="W53" s="11"/>
      <c r="X53" s="11"/>
      <c r="Y53" s="11"/>
      <c r="Z53" s="11"/>
      <c r="AA53" s="11"/>
      <c r="AB53" s="11"/>
      <c r="AC53" s="11"/>
      <c r="AD53" s="11"/>
    </row>
    <row r="54" spans="1:30" ht="39.75" customHeight="1" x14ac:dyDescent="0.25">
      <c r="A54" s="23"/>
      <c r="B54" s="22"/>
      <c r="C54" s="22"/>
      <c r="D54" s="23"/>
      <c r="E54" s="23"/>
      <c r="F54" s="23"/>
      <c r="G54" s="23"/>
      <c r="H54" s="23"/>
      <c r="I54" s="23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ht="39.75" customHeight="1" x14ac:dyDescent="0.25">
      <c r="A55" s="23"/>
      <c r="B55" s="22"/>
      <c r="C55" s="22"/>
      <c r="D55" s="23"/>
      <c r="E55" s="23"/>
      <c r="F55" s="23"/>
      <c r="G55" s="23"/>
      <c r="H55" s="23"/>
      <c r="I55" s="23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ht="39.75" customHeight="1" x14ac:dyDescent="0.25">
      <c r="A56" s="23"/>
      <c r="B56" s="22"/>
      <c r="C56" s="22"/>
      <c r="D56" s="23"/>
      <c r="E56" s="23"/>
      <c r="F56" s="23"/>
      <c r="G56" s="23"/>
      <c r="H56" s="23"/>
      <c r="I56" s="23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ht="39.75" customHeight="1" x14ac:dyDescent="0.25">
      <c r="A57" s="23"/>
      <c r="B57" s="22"/>
      <c r="C57" s="22"/>
      <c r="D57" s="23"/>
      <c r="E57" s="23"/>
      <c r="F57" s="23"/>
      <c r="G57" s="23"/>
      <c r="H57" s="23"/>
      <c r="I57" s="23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ht="39.75" customHeight="1" x14ac:dyDescent="0.25">
      <c r="A58" s="23"/>
      <c r="B58" s="22"/>
      <c r="C58" s="22"/>
      <c r="D58" s="23"/>
      <c r="E58" s="23"/>
      <c r="F58" s="23"/>
      <c r="G58" s="23"/>
      <c r="H58" s="23"/>
      <c r="I58" s="23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ht="39.75" customHeight="1" x14ac:dyDescent="0.25">
      <c r="A59" s="23"/>
      <c r="B59" s="22"/>
      <c r="C59" s="22"/>
      <c r="D59" s="23"/>
      <c r="E59" s="23"/>
      <c r="F59" s="23"/>
      <c r="G59" s="23"/>
      <c r="H59" s="23"/>
      <c r="I59" s="23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ht="39.75" customHeight="1" x14ac:dyDescent="0.25">
      <c r="A60" s="23"/>
      <c r="B60" s="22"/>
      <c r="C60" s="22"/>
      <c r="D60" s="23"/>
      <c r="E60" s="23"/>
      <c r="F60" s="23"/>
      <c r="G60" s="23"/>
      <c r="H60" s="23"/>
      <c r="I60" s="23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ht="39.75" customHeight="1" x14ac:dyDescent="0.25">
      <c r="A61" s="23"/>
      <c r="B61" s="22"/>
      <c r="C61" s="22"/>
      <c r="D61" s="23"/>
      <c r="E61" s="23"/>
      <c r="F61" s="23"/>
      <c r="G61" s="23"/>
      <c r="H61" s="23"/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ht="39.75" customHeight="1" x14ac:dyDescent="0.25">
      <c r="A62" s="23"/>
      <c r="B62" s="22"/>
      <c r="C62" s="22"/>
      <c r="D62" s="23"/>
      <c r="E62" s="23"/>
      <c r="F62" s="23"/>
      <c r="G62" s="23"/>
      <c r="H62" s="23"/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ht="39.75" customHeight="1" x14ac:dyDescent="0.25">
      <c r="A63" s="23"/>
      <c r="B63" s="22"/>
      <c r="C63" s="22"/>
      <c r="D63" s="23"/>
      <c r="E63" s="23"/>
      <c r="F63" s="23"/>
      <c r="G63" s="23"/>
      <c r="H63" s="23"/>
      <c r="I63" s="23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ht="39.75" customHeight="1" x14ac:dyDescent="0.25">
      <c r="A64" s="23"/>
      <c r="B64" s="22"/>
      <c r="C64" s="22"/>
      <c r="D64" s="23"/>
      <c r="E64" s="23"/>
      <c r="F64" s="23"/>
      <c r="G64" s="23"/>
      <c r="H64" s="23"/>
      <c r="I64" s="23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ht="39.75" customHeight="1" x14ac:dyDescent="0.25">
      <c r="A65" s="23"/>
      <c r="B65" s="22"/>
      <c r="C65" s="22"/>
      <c r="D65" s="23"/>
      <c r="E65" s="23"/>
      <c r="F65" s="23"/>
      <c r="G65" s="23"/>
      <c r="H65" s="23"/>
      <c r="I65" s="23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ht="39.75" customHeight="1" x14ac:dyDescent="0.25">
      <c r="A66" s="23"/>
      <c r="B66" s="22"/>
      <c r="C66" s="22"/>
      <c r="D66" s="23"/>
      <c r="E66" s="23"/>
      <c r="F66" s="23"/>
      <c r="G66" s="23"/>
      <c r="H66" s="23"/>
      <c r="I66" s="23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ht="39.75" customHeight="1" x14ac:dyDescent="0.25">
      <c r="A67" s="23"/>
      <c r="B67" s="22"/>
      <c r="C67" s="22"/>
      <c r="D67" s="23"/>
      <c r="E67" s="23"/>
      <c r="F67" s="23"/>
      <c r="G67" s="23"/>
      <c r="H67" s="23"/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ht="39.75" customHeight="1" x14ac:dyDescent="0.25">
      <c r="A68" s="23"/>
      <c r="B68" s="22"/>
      <c r="C68" s="22"/>
      <c r="D68" s="23"/>
      <c r="E68" s="23"/>
      <c r="F68" s="23"/>
      <c r="G68" s="23"/>
      <c r="H68" s="23"/>
      <c r="I68" s="23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ht="39.75" customHeight="1" x14ac:dyDescent="0.25">
      <c r="A69" s="23"/>
      <c r="B69" s="22"/>
      <c r="C69" s="22"/>
      <c r="D69" s="23"/>
      <c r="E69" s="23"/>
      <c r="F69" s="23"/>
      <c r="G69" s="23"/>
      <c r="H69" s="23"/>
      <c r="I69" s="23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ht="39.75" customHeight="1" x14ac:dyDescent="0.25">
      <c r="A70" s="23"/>
      <c r="B70" s="22"/>
      <c r="C70" s="22"/>
      <c r="D70" s="23"/>
      <c r="E70" s="23"/>
      <c r="F70" s="23"/>
      <c r="G70" s="23"/>
      <c r="H70" s="23"/>
      <c r="I70" s="23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ht="39.75" customHeight="1" x14ac:dyDescent="0.25">
      <c r="A71" s="23"/>
      <c r="B71" s="22"/>
      <c r="C71" s="22"/>
      <c r="D71" s="23"/>
      <c r="E71" s="23"/>
      <c r="F71" s="23"/>
      <c r="G71" s="23"/>
      <c r="H71" s="23"/>
      <c r="I71" s="23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ht="39.75" customHeight="1" x14ac:dyDescent="0.25">
      <c r="A72" s="23"/>
      <c r="B72" s="22"/>
      <c r="C72" s="22"/>
      <c r="D72" s="23"/>
      <c r="E72" s="23"/>
      <c r="F72" s="23"/>
      <c r="G72" s="23"/>
      <c r="H72" s="23"/>
      <c r="I72" s="23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 ht="39.75" customHeight="1" x14ac:dyDescent="0.25">
      <c r="A73" s="23"/>
      <c r="B73" s="22"/>
      <c r="C73" s="22"/>
      <c r="D73" s="23"/>
      <c r="E73" s="23"/>
      <c r="F73" s="23"/>
      <c r="G73" s="23"/>
      <c r="H73" s="23"/>
      <c r="I73" s="23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11"/>
      <c r="W73" s="11"/>
      <c r="X73" s="11"/>
      <c r="Y73" s="11"/>
      <c r="Z73" s="11"/>
      <c r="AA73" s="11"/>
      <c r="AB73" s="11"/>
      <c r="AC73" s="11"/>
      <c r="AD73" s="11"/>
    </row>
    <row r="74" spans="1:30" ht="39.75" customHeight="1" x14ac:dyDescent="0.25">
      <c r="A74" s="23"/>
      <c r="B74" s="22"/>
      <c r="C74" s="22"/>
      <c r="D74" s="23"/>
      <c r="E74" s="23"/>
      <c r="F74" s="23"/>
      <c r="G74" s="23"/>
      <c r="H74" s="23"/>
      <c r="I74" s="23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11"/>
      <c r="W74" s="11"/>
      <c r="X74" s="11"/>
      <c r="Y74" s="11"/>
      <c r="Z74" s="11"/>
      <c r="AA74" s="11"/>
      <c r="AB74" s="11"/>
      <c r="AC74" s="11"/>
      <c r="AD74" s="11"/>
    </row>
    <row r="75" spans="1:30" ht="39.75" customHeight="1" x14ac:dyDescent="0.25">
      <c r="A75" s="23"/>
      <c r="B75" s="22"/>
      <c r="C75" s="22"/>
      <c r="D75" s="23"/>
      <c r="E75" s="23"/>
      <c r="F75" s="23"/>
      <c r="G75" s="23"/>
      <c r="H75" s="23"/>
      <c r="I75" s="23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ht="39.75" customHeight="1" x14ac:dyDescent="0.25">
      <c r="A76" s="23"/>
      <c r="B76" s="22"/>
      <c r="C76" s="22"/>
      <c r="D76" s="23"/>
      <c r="E76" s="23"/>
      <c r="F76" s="23"/>
      <c r="G76" s="23"/>
      <c r="H76" s="23"/>
      <c r="I76" s="23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ht="39.75" customHeight="1" x14ac:dyDescent="0.25">
      <c r="A77" s="23"/>
      <c r="B77" s="22"/>
      <c r="C77" s="22"/>
      <c r="D77" s="23"/>
      <c r="E77" s="23"/>
      <c r="F77" s="23"/>
      <c r="G77" s="23"/>
      <c r="H77" s="23"/>
      <c r="I77" s="23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ht="39.75" customHeight="1" x14ac:dyDescent="0.25">
      <c r="A78" s="23"/>
      <c r="B78" s="22"/>
      <c r="C78" s="22"/>
      <c r="D78" s="23"/>
      <c r="E78" s="23"/>
      <c r="F78" s="23"/>
      <c r="G78" s="23"/>
      <c r="H78" s="23"/>
      <c r="I78" s="23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ht="39.75" customHeight="1" x14ac:dyDescent="0.25">
      <c r="A79" s="23"/>
      <c r="B79" s="22"/>
      <c r="C79" s="22"/>
      <c r="D79" s="23"/>
      <c r="E79" s="23"/>
      <c r="F79" s="23"/>
      <c r="G79" s="23"/>
      <c r="H79" s="23"/>
      <c r="I79" s="23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ht="39.75" customHeight="1" x14ac:dyDescent="0.25">
      <c r="A80" s="23"/>
      <c r="B80" s="22"/>
      <c r="C80" s="22"/>
      <c r="D80" s="23"/>
      <c r="E80" s="23"/>
      <c r="F80" s="23"/>
      <c r="G80" s="23"/>
      <c r="H80" s="23"/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ht="39.75" customHeight="1" x14ac:dyDescent="0.25">
      <c r="A81" s="23"/>
      <c r="B81" s="22"/>
      <c r="C81" s="22"/>
      <c r="D81" s="23"/>
      <c r="E81" s="23"/>
      <c r="F81" s="23"/>
      <c r="G81" s="23"/>
      <c r="H81" s="23"/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ht="39.75" customHeight="1" x14ac:dyDescent="0.25">
      <c r="A82" s="23"/>
      <c r="B82" s="22"/>
      <c r="C82" s="22"/>
      <c r="D82" s="23"/>
      <c r="E82" s="23"/>
      <c r="F82" s="23"/>
      <c r="G82" s="23"/>
      <c r="H82" s="23"/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ht="39.75" customHeight="1" x14ac:dyDescent="0.25">
      <c r="A83" s="23"/>
      <c r="B83" s="22"/>
      <c r="C83" s="22"/>
      <c r="D83" s="23"/>
      <c r="E83" s="23"/>
      <c r="F83" s="23"/>
      <c r="G83" s="23"/>
      <c r="H83" s="23"/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ht="39.75" customHeight="1" x14ac:dyDescent="0.25">
      <c r="A84" s="23"/>
      <c r="B84" s="22"/>
      <c r="C84" s="22"/>
      <c r="D84" s="23"/>
      <c r="E84" s="23"/>
      <c r="F84" s="23"/>
      <c r="G84" s="23"/>
      <c r="H84" s="23"/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ht="39.75" customHeight="1" x14ac:dyDescent="0.25">
      <c r="A85" s="23"/>
      <c r="B85" s="22"/>
      <c r="C85" s="22"/>
      <c r="D85" s="23"/>
      <c r="E85" s="23"/>
      <c r="F85" s="23"/>
      <c r="G85" s="23"/>
      <c r="H85" s="23"/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ht="39.75" customHeight="1" x14ac:dyDescent="0.25">
      <c r="A86" s="23"/>
      <c r="B86" s="22"/>
      <c r="C86" s="22"/>
      <c r="D86" s="23"/>
      <c r="E86" s="23"/>
      <c r="F86" s="23"/>
      <c r="G86" s="23"/>
      <c r="H86" s="23"/>
      <c r="I86" s="23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 ht="39.75" customHeight="1" x14ac:dyDescent="0.25">
      <c r="A87" s="23"/>
      <c r="B87" s="22"/>
      <c r="C87" s="22"/>
      <c r="D87" s="23"/>
      <c r="E87" s="23"/>
      <c r="F87" s="23"/>
      <c r="G87" s="23"/>
      <c r="H87" s="23"/>
      <c r="I87" s="23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11"/>
      <c r="W87" s="11"/>
      <c r="X87" s="11"/>
      <c r="Y87" s="11"/>
      <c r="Z87" s="11"/>
      <c r="AA87" s="11"/>
      <c r="AB87" s="11"/>
      <c r="AC87" s="11"/>
      <c r="AD87" s="11"/>
    </row>
    <row r="88" spans="1:30" ht="39.75" customHeight="1" x14ac:dyDescent="0.25">
      <c r="A88" s="23"/>
      <c r="B88" s="22"/>
      <c r="C88" s="22"/>
      <c r="D88" s="23"/>
      <c r="E88" s="23"/>
      <c r="F88" s="23"/>
      <c r="G88" s="23"/>
      <c r="H88" s="23"/>
      <c r="I88" s="2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11"/>
      <c r="W88" s="11"/>
      <c r="X88" s="11"/>
      <c r="Y88" s="11"/>
      <c r="Z88" s="11"/>
      <c r="AA88" s="11"/>
      <c r="AB88" s="11"/>
      <c r="AC88" s="11"/>
      <c r="AD88" s="11"/>
    </row>
    <row r="89" spans="1:30" ht="39.75" customHeight="1" x14ac:dyDescent="0.25">
      <c r="A89" s="23"/>
      <c r="B89" s="22"/>
      <c r="C89" s="22"/>
      <c r="D89" s="23"/>
      <c r="E89" s="23"/>
      <c r="F89" s="23"/>
      <c r="G89" s="23"/>
      <c r="H89" s="23"/>
      <c r="I89" s="23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11"/>
      <c r="W89" s="11"/>
      <c r="X89" s="11"/>
      <c r="Y89" s="11"/>
      <c r="Z89" s="11"/>
      <c r="AA89" s="11"/>
      <c r="AB89" s="11"/>
      <c r="AC89" s="11"/>
      <c r="AD89" s="11"/>
    </row>
    <row r="90" spans="1:30" ht="39.75" customHeight="1" x14ac:dyDescent="0.25">
      <c r="A90" s="23"/>
      <c r="B90" s="22"/>
      <c r="C90" s="22"/>
      <c r="D90" s="23"/>
      <c r="E90" s="23"/>
      <c r="F90" s="23"/>
      <c r="G90" s="23"/>
      <c r="H90" s="23"/>
      <c r="I90" s="23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11"/>
      <c r="W90" s="11"/>
      <c r="X90" s="11"/>
      <c r="Y90" s="11"/>
      <c r="Z90" s="11"/>
      <c r="AA90" s="11"/>
      <c r="AB90" s="11"/>
      <c r="AC90" s="11"/>
      <c r="AD90" s="11"/>
    </row>
    <row r="91" spans="1:30" ht="39.75" customHeight="1" x14ac:dyDescent="0.25">
      <c r="A91" s="23"/>
      <c r="B91" s="22"/>
      <c r="C91" s="22"/>
      <c r="D91" s="23"/>
      <c r="E91" s="23"/>
      <c r="F91" s="23"/>
      <c r="G91" s="23"/>
      <c r="H91" s="23"/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11"/>
      <c r="W91" s="11"/>
      <c r="X91" s="11"/>
      <c r="Y91" s="11"/>
      <c r="Z91" s="11"/>
      <c r="AA91" s="11"/>
      <c r="AB91" s="11"/>
      <c r="AC91" s="11"/>
      <c r="AD91" s="11"/>
    </row>
    <row r="92" spans="1:30" ht="39.75" customHeight="1" x14ac:dyDescent="0.25">
      <c r="A92" s="23"/>
      <c r="B92" s="22"/>
      <c r="C92" s="22"/>
      <c r="D92" s="23"/>
      <c r="E92" s="23"/>
      <c r="F92" s="23"/>
      <c r="G92" s="23"/>
      <c r="H92" s="23"/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11"/>
      <c r="W92" s="11"/>
      <c r="X92" s="11"/>
      <c r="Y92" s="11"/>
      <c r="Z92" s="11"/>
      <c r="AA92" s="11"/>
      <c r="AB92" s="11"/>
      <c r="AC92" s="11"/>
      <c r="AD92" s="11"/>
    </row>
    <row r="93" spans="1:30" ht="39.75" customHeight="1" x14ac:dyDescent="0.25">
      <c r="A93" s="23"/>
      <c r="B93" s="22"/>
      <c r="C93" s="22"/>
      <c r="D93" s="23"/>
      <c r="E93" s="23"/>
      <c r="F93" s="23"/>
      <c r="G93" s="23"/>
      <c r="H93" s="23"/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11"/>
      <c r="W93" s="11"/>
      <c r="X93" s="11"/>
      <c r="Y93" s="11"/>
      <c r="Z93" s="11"/>
      <c r="AA93" s="11"/>
      <c r="AB93" s="11"/>
      <c r="AC93" s="11"/>
      <c r="AD93" s="11"/>
    </row>
    <row r="94" spans="1:30" ht="39.75" customHeight="1" x14ac:dyDescent="0.25">
      <c r="A94" s="23"/>
      <c r="B94" s="22"/>
      <c r="C94" s="22"/>
      <c r="D94" s="23"/>
      <c r="E94" s="23"/>
      <c r="F94" s="23"/>
      <c r="G94" s="23"/>
      <c r="H94" s="23"/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11"/>
      <c r="W94" s="11"/>
      <c r="X94" s="11"/>
      <c r="Y94" s="11"/>
      <c r="Z94" s="11"/>
      <c r="AA94" s="11"/>
      <c r="AB94" s="11"/>
      <c r="AC94" s="11"/>
      <c r="AD94" s="11"/>
    </row>
    <row r="95" spans="1:30" ht="39.75" customHeight="1" x14ac:dyDescent="0.25">
      <c r="A95" s="23"/>
      <c r="B95" s="22"/>
      <c r="C95" s="22"/>
      <c r="D95" s="23"/>
      <c r="E95" s="23"/>
      <c r="F95" s="23"/>
      <c r="G95" s="23"/>
      <c r="H95" s="23"/>
      <c r="I95" s="2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11"/>
      <c r="W95" s="11"/>
      <c r="X95" s="11"/>
      <c r="Y95" s="11"/>
      <c r="Z95" s="11"/>
      <c r="AA95" s="11"/>
      <c r="AB95" s="11"/>
      <c r="AC95" s="11"/>
      <c r="AD95" s="11"/>
    </row>
    <row r="96" spans="1:30" ht="39.75" customHeight="1" x14ac:dyDescent="0.25">
      <c r="A96" s="23"/>
      <c r="B96" s="22"/>
      <c r="C96" s="22"/>
      <c r="D96" s="23"/>
      <c r="E96" s="23"/>
      <c r="F96" s="23"/>
      <c r="G96" s="23"/>
      <c r="H96" s="23"/>
      <c r="I96" s="23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11"/>
      <c r="W96" s="11"/>
      <c r="X96" s="11"/>
      <c r="Y96" s="11"/>
      <c r="Z96" s="11"/>
      <c r="AA96" s="11"/>
      <c r="AB96" s="11"/>
      <c r="AC96" s="11"/>
      <c r="AD96" s="11"/>
    </row>
    <row r="97" spans="1:30" ht="60" customHeight="1" x14ac:dyDescent="0.25">
      <c r="A97" s="23"/>
      <c r="B97" s="22"/>
      <c r="C97" s="22"/>
      <c r="D97" s="23"/>
      <c r="E97" s="23"/>
      <c r="F97" s="23"/>
      <c r="G97" s="23"/>
      <c r="H97" s="23"/>
      <c r="I97" s="23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11"/>
      <c r="W97" s="11"/>
      <c r="X97" s="11"/>
      <c r="Y97" s="11"/>
      <c r="Z97" s="11"/>
      <c r="AA97" s="11"/>
      <c r="AB97" s="11"/>
      <c r="AC97" s="11"/>
      <c r="AD97" s="11"/>
    </row>
    <row r="98" spans="1:30" ht="60" customHeight="1" x14ac:dyDescent="0.25">
      <c r="A98" s="23"/>
      <c r="B98" s="22"/>
      <c r="C98" s="22"/>
      <c r="D98" s="23"/>
      <c r="E98" s="23"/>
      <c r="F98" s="23"/>
      <c r="G98" s="23"/>
      <c r="H98" s="23"/>
      <c r="I98" s="23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11"/>
      <c r="W98" s="11"/>
      <c r="X98" s="11"/>
      <c r="Y98" s="11"/>
      <c r="Z98" s="11"/>
      <c r="AA98" s="11"/>
      <c r="AB98" s="11"/>
      <c r="AC98" s="11"/>
      <c r="AD98" s="11"/>
    </row>
    <row r="99" spans="1:30" ht="60" customHeight="1" x14ac:dyDescent="0.25">
      <c r="A99" s="23"/>
      <c r="B99" s="22"/>
      <c r="C99" s="22"/>
      <c r="D99" s="23"/>
      <c r="E99" s="23"/>
      <c r="F99" s="23"/>
      <c r="G99" s="23"/>
      <c r="H99" s="23"/>
      <c r="I99" s="2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11"/>
      <c r="W99" s="11"/>
      <c r="X99" s="11"/>
      <c r="Y99" s="11"/>
      <c r="Z99" s="11"/>
      <c r="AA99" s="11"/>
      <c r="AB99" s="11"/>
      <c r="AC99" s="11"/>
      <c r="AD99" s="11"/>
    </row>
    <row r="100" spans="1:30" ht="60" customHeight="1" x14ac:dyDescent="0.25">
      <c r="A100" s="23"/>
      <c r="B100" s="22"/>
      <c r="C100" s="22"/>
      <c r="D100" s="23"/>
      <c r="E100" s="23"/>
      <c r="F100" s="23"/>
      <c r="G100" s="23"/>
      <c r="H100" s="23"/>
      <c r="I100" s="2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11"/>
      <c r="W100" s="11"/>
      <c r="X100" s="11"/>
      <c r="Y100" s="11"/>
      <c r="Z100" s="11"/>
      <c r="AA100" s="11"/>
      <c r="AB100" s="11"/>
      <c r="AC100" s="11"/>
      <c r="AD100" s="11"/>
    </row>
    <row r="101" spans="1:30" ht="60" customHeight="1" x14ac:dyDescent="0.25">
      <c r="A101" s="23"/>
      <c r="B101" s="22"/>
      <c r="C101" s="22"/>
      <c r="D101" s="23"/>
      <c r="E101" s="23"/>
      <c r="F101" s="23"/>
      <c r="G101" s="23"/>
      <c r="H101" s="23"/>
      <c r="I101" s="2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11"/>
      <c r="W101" s="11"/>
      <c r="X101" s="11"/>
      <c r="Y101" s="11"/>
      <c r="Z101" s="11"/>
      <c r="AA101" s="11"/>
      <c r="AB101" s="11"/>
      <c r="AC101" s="11"/>
      <c r="AD101" s="11"/>
    </row>
    <row r="102" spans="1:30" ht="60" customHeight="1" x14ac:dyDescent="0.25">
      <c r="A102" s="23"/>
      <c r="B102" s="22"/>
      <c r="C102" s="22"/>
      <c r="D102" s="23"/>
      <c r="E102" s="23"/>
      <c r="F102" s="23"/>
      <c r="G102" s="23"/>
      <c r="H102" s="23"/>
      <c r="I102" s="2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11"/>
      <c r="W102" s="11"/>
      <c r="X102" s="11"/>
      <c r="Y102" s="11"/>
      <c r="Z102" s="11"/>
      <c r="AA102" s="11"/>
      <c r="AB102" s="11"/>
      <c r="AC102" s="11"/>
      <c r="AD102" s="11"/>
    </row>
    <row r="103" spans="1:30" ht="60" customHeight="1" x14ac:dyDescent="0.25">
      <c r="A103" s="23"/>
      <c r="B103" s="22"/>
      <c r="C103" s="22"/>
      <c r="D103" s="23"/>
      <c r="E103" s="23"/>
      <c r="F103" s="23"/>
      <c r="G103" s="23"/>
      <c r="H103" s="23"/>
      <c r="I103" s="2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11"/>
      <c r="W103" s="11"/>
      <c r="X103" s="11"/>
      <c r="Y103" s="11"/>
      <c r="Z103" s="11"/>
      <c r="AA103" s="11"/>
      <c r="AB103" s="11"/>
      <c r="AC103" s="11"/>
      <c r="AD103" s="11"/>
    </row>
    <row r="104" spans="1:30" ht="60" customHeight="1" x14ac:dyDescent="0.25">
      <c r="A104" s="23"/>
      <c r="B104" s="22"/>
      <c r="C104" s="22"/>
      <c r="D104" s="23"/>
      <c r="E104" s="23"/>
      <c r="F104" s="23"/>
      <c r="G104" s="23"/>
      <c r="H104" s="23"/>
      <c r="I104" s="2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11"/>
      <c r="W104" s="11"/>
      <c r="X104" s="11"/>
      <c r="Y104" s="11"/>
      <c r="Z104" s="11"/>
      <c r="AA104" s="11"/>
      <c r="AB104" s="11"/>
      <c r="AC104" s="11"/>
      <c r="AD104" s="11"/>
    </row>
    <row r="105" spans="1:30" ht="60" customHeight="1" x14ac:dyDescent="0.25">
      <c r="A105" s="23"/>
      <c r="B105" s="22"/>
      <c r="C105" s="22"/>
      <c r="D105" s="23"/>
      <c r="E105" s="23"/>
      <c r="F105" s="23"/>
      <c r="G105" s="23"/>
      <c r="H105" s="23"/>
      <c r="I105" s="2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11"/>
      <c r="W105" s="11"/>
      <c r="X105" s="11"/>
      <c r="Y105" s="11"/>
      <c r="Z105" s="11"/>
      <c r="AA105" s="11"/>
      <c r="AB105" s="11"/>
      <c r="AC105" s="11"/>
      <c r="AD105" s="11"/>
    </row>
    <row r="106" spans="1:30" ht="60" customHeight="1" x14ac:dyDescent="0.25">
      <c r="A106" s="23"/>
      <c r="B106" s="22"/>
      <c r="C106" s="22"/>
      <c r="D106" s="23"/>
      <c r="E106" s="23"/>
      <c r="F106" s="23"/>
      <c r="G106" s="23"/>
      <c r="H106" s="23"/>
      <c r="I106" s="2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11"/>
      <c r="W106" s="11"/>
      <c r="X106" s="11"/>
      <c r="Y106" s="11"/>
      <c r="Z106" s="11"/>
      <c r="AA106" s="11"/>
      <c r="AB106" s="11"/>
      <c r="AC106" s="11"/>
      <c r="AD106" s="11"/>
    </row>
    <row r="107" spans="1:30" ht="60" customHeight="1" x14ac:dyDescent="0.25">
      <c r="A107" s="23"/>
      <c r="B107" s="22"/>
      <c r="C107" s="22"/>
      <c r="D107" s="23"/>
      <c r="E107" s="23"/>
      <c r="F107" s="23"/>
      <c r="G107" s="23"/>
      <c r="H107" s="23"/>
      <c r="I107" s="2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11"/>
      <c r="W107" s="11"/>
      <c r="X107" s="11"/>
      <c r="Y107" s="11"/>
      <c r="Z107" s="11"/>
      <c r="AA107" s="11"/>
      <c r="AB107" s="11"/>
      <c r="AC107" s="11"/>
      <c r="AD107" s="11"/>
    </row>
    <row r="108" spans="1:30" ht="60" customHeight="1" x14ac:dyDescent="0.25">
      <c r="A108" s="23"/>
      <c r="B108" s="22"/>
      <c r="C108" s="22"/>
      <c r="D108" s="23"/>
      <c r="E108" s="23"/>
      <c r="F108" s="23"/>
      <c r="G108" s="23"/>
      <c r="H108" s="23"/>
      <c r="I108" s="23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11"/>
      <c r="W108" s="11"/>
      <c r="X108" s="11"/>
      <c r="Y108" s="11"/>
      <c r="Z108" s="11"/>
      <c r="AA108" s="11"/>
      <c r="AB108" s="11"/>
      <c r="AC108" s="11"/>
      <c r="AD108" s="11"/>
    </row>
    <row r="109" spans="1:30" ht="60" customHeight="1" x14ac:dyDescent="0.25">
      <c r="A109" s="23"/>
      <c r="B109" s="22"/>
      <c r="C109" s="22"/>
      <c r="D109" s="23"/>
      <c r="E109" s="23"/>
      <c r="F109" s="23"/>
      <c r="G109" s="23"/>
      <c r="H109" s="23"/>
      <c r="I109" s="23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0" ht="60" customHeight="1" x14ac:dyDescent="0.25">
      <c r="A110" s="23"/>
      <c r="B110" s="22"/>
      <c r="C110" s="22"/>
      <c r="D110" s="23"/>
      <c r="E110" s="23"/>
      <c r="F110" s="23"/>
      <c r="G110" s="23"/>
      <c r="H110" s="23"/>
      <c r="I110" s="23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0" ht="60" customHeight="1" x14ac:dyDescent="0.25">
      <c r="A111" s="23"/>
      <c r="B111" s="22"/>
      <c r="C111" s="22"/>
      <c r="D111" s="23"/>
      <c r="E111" s="23"/>
      <c r="F111" s="23"/>
      <c r="G111" s="23"/>
      <c r="H111" s="23"/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0" ht="60" customHeight="1" x14ac:dyDescent="0.25">
      <c r="A112" s="23"/>
      <c r="B112" s="22"/>
      <c r="C112" s="22"/>
      <c r="D112" s="23"/>
      <c r="E112" s="23"/>
      <c r="F112" s="23"/>
      <c r="G112" s="23"/>
      <c r="H112" s="23"/>
      <c r="I112" s="23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pans="1:30" ht="60" customHeight="1" x14ac:dyDescent="0.25">
      <c r="A113" s="23"/>
      <c r="B113" s="22"/>
      <c r="C113" s="22"/>
      <c r="D113" s="23"/>
      <c r="E113" s="23"/>
      <c r="F113" s="23"/>
      <c r="G113" s="23"/>
      <c r="H113" s="23"/>
      <c r="I113" s="23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11"/>
      <c r="W113" s="11"/>
      <c r="X113" s="11"/>
      <c r="Y113" s="11"/>
      <c r="Z113" s="11"/>
      <c r="AA113" s="11"/>
      <c r="AB113" s="11"/>
      <c r="AC113" s="11"/>
      <c r="AD113" s="11"/>
    </row>
    <row r="114" spans="1:30" ht="60" customHeight="1" x14ac:dyDescent="0.25">
      <c r="A114" s="23"/>
      <c r="B114" s="22"/>
      <c r="C114" s="22"/>
      <c r="D114" s="23"/>
      <c r="E114" s="23"/>
      <c r="F114" s="23"/>
      <c r="G114" s="23"/>
      <c r="H114" s="23"/>
      <c r="I114" s="23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11"/>
      <c r="W114" s="11"/>
      <c r="X114" s="11"/>
      <c r="Y114" s="11"/>
      <c r="Z114" s="11"/>
      <c r="AA114" s="11"/>
      <c r="AB114" s="11"/>
      <c r="AC114" s="11"/>
      <c r="AD114" s="11"/>
    </row>
    <row r="115" spans="1:30" ht="60" customHeight="1" x14ac:dyDescent="0.25">
      <c r="A115" s="23"/>
      <c r="B115" s="22"/>
      <c r="C115" s="22"/>
      <c r="D115" s="23"/>
      <c r="E115" s="23"/>
      <c r="F115" s="23"/>
      <c r="G115" s="23"/>
      <c r="H115" s="23"/>
      <c r="I115" s="23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11"/>
      <c r="W115" s="11"/>
      <c r="X115" s="11"/>
      <c r="Y115" s="11"/>
      <c r="Z115" s="11"/>
      <c r="AA115" s="11"/>
      <c r="AB115" s="11"/>
      <c r="AC115" s="11"/>
      <c r="AD115" s="11"/>
    </row>
    <row r="116" spans="1:30" ht="60" customHeight="1" x14ac:dyDescent="0.25">
      <c r="A116" s="23"/>
      <c r="B116" s="22"/>
      <c r="C116" s="22"/>
      <c r="D116" s="23"/>
      <c r="E116" s="23"/>
      <c r="F116" s="23"/>
      <c r="G116" s="23"/>
      <c r="H116" s="23"/>
      <c r="I116" s="23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0" ht="60" customHeight="1" x14ac:dyDescent="0.25">
      <c r="A117" s="23"/>
      <c r="B117" s="22"/>
      <c r="C117" s="22"/>
      <c r="D117" s="23"/>
      <c r="E117" s="23"/>
      <c r="F117" s="23"/>
      <c r="G117" s="23"/>
      <c r="H117" s="23"/>
      <c r="I117" s="23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11"/>
      <c r="W117" s="11"/>
      <c r="X117" s="11"/>
      <c r="Y117" s="11"/>
      <c r="Z117" s="11"/>
      <c r="AA117" s="11"/>
      <c r="AB117" s="11"/>
      <c r="AC117" s="11"/>
      <c r="AD117" s="11"/>
    </row>
    <row r="118" spans="1:30" ht="60" customHeight="1" x14ac:dyDescent="0.25">
      <c r="A118" s="23"/>
      <c r="B118" s="22"/>
      <c r="C118" s="22"/>
      <c r="D118" s="23"/>
      <c r="E118" s="23"/>
      <c r="F118" s="23"/>
      <c r="G118" s="23"/>
      <c r="H118" s="23"/>
      <c r="I118" s="23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11"/>
      <c r="W118" s="11"/>
      <c r="X118" s="11"/>
      <c r="Y118" s="11"/>
      <c r="Z118" s="11"/>
      <c r="AA118" s="11"/>
      <c r="AB118" s="11"/>
      <c r="AC118" s="11"/>
      <c r="AD118" s="11"/>
    </row>
    <row r="119" spans="1:30" ht="60" customHeight="1" x14ac:dyDescent="0.25">
      <c r="A119" s="23"/>
      <c r="B119" s="22"/>
      <c r="C119" s="22"/>
      <c r="D119" s="23"/>
      <c r="E119" s="23"/>
      <c r="F119" s="23"/>
      <c r="G119" s="23"/>
      <c r="H119" s="23"/>
      <c r="I119" s="23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11"/>
      <c r="W119" s="11"/>
      <c r="X119" s="11"/>
      <c r="Y119" s="11"/>
      <c r="Z119" s="11"/>
      <c r="AA119" s="11"/>
      <c r="AB119" s="11"/>
      <c r="AC119" s="11"/>
      <c r="AD119" s="11"/>
    </row>
    <row r="120" spans="1:30" ht="60" customHeight="1" x14ac:dyDescent="0.25">
      <c r="A120" s="23"/>
      <c r="B120" s="22"/>
      <c r="C120" s="22"/>
      <c r="D120" s="23"/>
      <c r="E120" s="23"/>
      <c r="F120" s="23"/>
      <c r="G120" s="23"/>
      <c r="H120" s="23"/>
      <c r="I120" s="23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11"/>
      <c r="W120" s="11"/>
      <c r="X120" s="11"/>
      <c r="Y120" s="11"/>
      <c r="Z120" s="11"/>
      <c r="AA120" s="11"/>
      <c r="AB120" s="11"/>
      <c r="AC120" s="11"/>
      <c r="AD120" s="11"/>
    </row>
    <row r="121" spans="1:30" ht="60" customHeight="1" x14ac:dyDescent="0.25">
      <c r="A121" s="23"/>
      <c r="B121" s="22"/>
      <c r="C121" s="22"/>
      <c r="D121" s="23"/>
      <c r="E121" s="23"/>
      <c r="F121" s="23"/>
      <c r="G121" s="23"/>
      <c r="H121" s="23"/>
      <c r="I121" s="23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11"/>
      <c r="W121" s="11"/>
      <c r="X121" s="11"/>
      <c r="Y121" s="11"/>
      <c r="Z121" s="11"/>
      <c r="AA121" s="11"/>
      <c r="AB121" s="11"/>
      <c r="AC121" s="11"/>
      <c r="AD121" s="11"/>
    </row>
    <row r="122" spans="1:30" ht="60" customHeight="1" x14ac:dyDescent="0.25">
      <c r="A122" s="23"/>
      <c r="B122" s="22"/>
      <c r="C122" s="22"/>
      <c r="D122" s="23"/>
      <c r="E122" s="23"/>
      <c r="F122" s="23"/>
      <c r="G122" s="23"/>
      <c r="H122" s="23"/>
      <c r="I122" s="23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11"/>
      <c r="W122" s="11"/>
      <c r="X122" s="11"/>
      <c r="Y122" s="11"/>
      <c r="Z122" s="11"/>
      <c r="AA122" s="11"/>
      <c r="AB122" s="11"/>
      <c r="AC122" s="11"/>
      <c r="AD122" s="11"/>
    </row>
    <row r="123" spans="1:30" ht="60" customHeight="1" x14ac:dyDescent="0.25">
      <c r="A123" s="23"/>
      <c r="B123" s="22"/>
      <c r="C123" s="22"/>
      <c r="D123" s="23"/>
      <c r="E123" s="23"/>
      <c r="F123" s="23"/>
      <c r="G123" s="23"/>
      <c r="H123" s="23"/>
      <c r="I123" s="23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11"/>
      <c r="W123" s="11"/>
      <c r="X123" s="11"/>
      <c r="Y123" s="11"/>
      <c r="Z123" s="11"/>
      <c r="AA123" s="11"/>
      <c r="AB123" s="11"/>
      <c r="AC123" s="11"/>
      <c r="AD123" s="11"/>
    </row>
    <row r="124" spans="1:30" ht="60" customHeight="1" x14ac:dyDescent="0.25">
      <c r="A124" s="23"/>
      <c r="B124" s="22"/>
      <c r="C124" s="22"/>
      <c r="D124" s="23"/>
      <c r="E124" s="23"/>
      <c r="F124" s="23"/>
      <c r="G124" s="23"/>
      <c r="H124" s="23"/>
      <c r="I124" s="23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11"/>
      <c r="W124" s="11"/>
      <c r="X124" s="11"/>
      <c r="Y124" s="11"/>
      <c r="Z124" s="11"/>
      <c r="AA124" s="11"/>
      <c r="AB124" s="11"/>
      <c r="AC124" s="11"/>
      <c r="AD124" s="11"/>
    </row>
    <row r="125" spans="1:30" ht="60" customHeight="1" x14ac:dyDescent="0.25">
      <c r="A125" s="23"/>
      <c r="B125" s="22"/>
      <c r="C125" s="22"/>
      <c r="D125" s="23"/>
      <c r="E125" s="23"/>
      <c r="F125" s="23"/>
      <c r="G125" s="23"/>
      <c r="H125" s="23"/>
      <c r="I125" s="23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11"/>
      <c r="W125" s="11"/>
      <c r="X125" s="11"/>
      <c r="Y125" s="11"/>
      <c r="Z125" s="11"/>
      <c r="AA125" s="11"/>
      <c r="AB125" s="11"/>
      <c r="AC125" s="11"/>
      <c r="AD125" s="11"/>
    </row>
    <row r="126" spans="1:30" ht="60" customHeight="1" x14ac:dyDescent="0.25">
      <c r="A126" s="23"/>
      <c r="B126" s="22"/>
      <c r="C126" s="22"/>
      <c r="D126" s="23"/>
      <c r="E126" s="23"/>
      <c r="F126" s="23"/>
      <c r="G126" s="23"/>
      <c r="H126" s="23"/>
      <c r="I126" s="23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11"/>
      <c r="W126" s="11"/>
      <c r="X126" s="11"/>
      <c r="Y126" s="11"/>
      <c r="Z126" s="11"/>
      <c r="AA126" s="11"/>
      <c r="AB126" s="11"/>
      <c r="AC126" s="11"/>
      <c r="AD126" s="11"/>
    </row>
    <row r="127" spans="1:30" ht="60" customHeight="1" x14ac:dyDescent="0.25">
      <c r="A127" s="23"/>
      <c r="B127" s="22"/>
      <c r="C127" s="22"/>
      <c r="D127" s="23"/>
      <c r="E127" s="23"/>
      <c r="F127" s="23"/>
      <c r="G127" s="23"/>
      <c r="H127" s="23"/>
      <c r="I127" s="23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11"/>
      <c r="W127" s="11"/>
      <c r="X127" s="11"/>
      <c r="Y127" s="11"/>
      <c r="Z127" s="11"/>
      <c r="AA127" s="11"/>
      <c r="AB127" s="11"/>
      <c r="AC127" s="11"/>
      <c r="AD127" s="11"/>
    </row>
    <row r="128" spans="1:30" ht="60" customHeight="1" x14ac:dyDescent="0.25">
      <c r="A128" s="23"/>
      <c r="B128" s="22"/>
      <c r="C128" s="22"/>
      <c r="D128" s="23"/>
      <c r="E128" s="23"/>
      <c r="F128" s="23"/>
      <c r="G128" s="23"/>
      <c r="H128" s="23"/>
      <c r="I128" s="23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11"/>
      <c r="W128" s="11"/>
      <c r="X128" s="11"/>
      <c r="Y128" s="11"/>
      <c r="Z128" s="11"/>
      <c r="AA128" s="11"/>
      <c r="AB128" s="11"/>
      <c r="AC128" s="11"/>
      <c r="AD128" s="11"/>
    </row>
    <row r="129" spans="1:30" ht="60" customHeight="1" x14ac:dyDescent="0.25">
      <c r="A129" s="23"/>
      <c r="B129" s="22"/>
      <c r="C129" s="22"/>
      <c r="D129" s="23"/>
      <c r="E129" s="23"/>
      <c r="F129" s="23"/>
      <c r="G129" s="23"/>
      <c r="H129" s="23"/>
      <c r="I129" s="23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11"/>
      <c r="W129" s="11"/>
      <c r="X129" s="11"/>
      <c r="Y129" s="11"/>
      <c r="Z129" s="11"/>
      <c r="AA129" s="11"/>
      <c r="AB129" s="11"/>
      <c r="AC129" s="11"/>
      <c r="AD129" s="11"/>
    </row>
    <row r="130" spans="1:30" ht="60" customHeight="1" x14ac:dyDescent="0.25">
      <c r="A130" s="23"/>
      <c r="B130" s="22"/>
      <c r="C130" s="22"/>
      <c r="D130" s="23"/>
      <c r="E130" s="23"/>
      <c r="F130" s="23"/>
      <c r="G130" s="23"/>
      <c r="H130" s="23"/>
      <c r="I130" s="23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11"/>
      <c r="W130" s="11"/>
      <c r="X130" s="11"/>
      <c r="Y130" s="11"/>
      <c r="Z130" s="11"/>
      <c r="AA130" s="11"/>
      <c r="AB130" s="11"/>
      <c r="AC130" s="11"/>
      <c r="AD130" s="11"/>
    </row>
    <row r="131" spans="1:30" ht="60" customHeight="1" x14ac:dyDescent="0.25">
      <c r="A131" s="23"/>
      <c r="B131" s="22"/>
      <c r="C131" s="22"/>
      <c r="D131" s="23"/>
      <c r="E131" s="23"/>
      <c r="F131" s="23"/>
      <c r="G131" s="23"/>
      <c r="H131" s="23"/>
      <c r="I131" s="23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11"/>
      <c r="W131" s="11"/>
      <c r="X131" s="11"/>
      <c r="Y131" s="11"/>
      <c r="Z131" s="11"/>
      <c r="AA131" s="11"/>
      <c r="AB131" s="11"/>
      <c r="AC131" s="11"/>
      <c r="AD131" s="11"/>
    </row>
    <row r="132" spans="1:30" ht="60" customHeight="1" x14ac:dyDescent="0.25">
      <c r="A132" s="23"/>
      <c r="B132" s="22"/>
      <c r="C132" s="22"/>
      <c r="D132" s="23"/>
      <c r="E132" s="23"/>
      <c r="F132" s="23"/>
      <c r="G132" s="23"/>
      <c r="H132" s="23"/>
      <c r="I132" s="23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11"/>
      <c r="W132" s="11"/>
      <c r="X132" s="11"/>
      <c r="Y132" s="11"/>
      <c r="Z132" s="11"/>
      <c r="AA132" s="11"/>
      <c r="AB132" s="11"/>
      <c r="AC132" s="11"/>
      <c r="AD132" s="11"/>
    </row>
    <row r="133" spans="1:30" ht="60" customHeight="1" x14ac:dyDescent="0.25">
      <c r="A133" s="23"/>
      <c r="B133" s="22"/>
      <c r="C133" s="22"/>
      <c r="D133" s="23"/>
      <c r="E133" s="23"/>
      <c r="F133" s="23"/>
      <c r="G133" s="23"/>
      <c r="H133" s="23"/>
      <c r="I133" s="23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11"/>
      <c r="W133" s="11"/>
      <c r="X133" s="11"/>
      <c r="Y133" s="11"/>
      <c r="Z133" s="11"/>
      <c r="AA133" s="11"/>
      <c r="AB133" s="11"/>
      <c r="AC133" s="11"/>
      <c r="AD133" s="11"/>
    </row>
    <row r="134" spans="1:30" ht="60" customHeight="1" x14ac:dyDescent="0.25">
      <c r="A134" s="23"/>
      <c r="B134" s="22"/>
      <c r="C134" s="22"/>
      <c r="D134" s="23"/>
      <c r="E134" s="23"/>
      <c r="F134" s="23"/>
      <c r="G134" s="23"/>
      <c r="H134" s="23"/>
      <c r="I134" s="23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11"/>
      <c r="W134" s="11"/>
      <c r="X134" s="11"/>
      <c r="Y134" s="11"/>
      <c r="Z134" s="11"/>
      <c r="AA134" s="11"/>
      <c r="AB134" s="11"/>
      <c r="AC134" s="11"/>
      <c r="AD134" s="11"/>
    </row>
    <row r="135" spans="1:30" ht="60" customHeight="1" x14ac:dyDescent="0.25">
      <c r="A135" s="23"/>
      <c r="B135" s="22"/>
      <c r="C135" s="22"/>
      <c r="D135" s="23"/>
      <c r="E135" s="23"/>
      <c r="F135" s="23"/>
      <c r="G135" s="23"/>
      <c r="H135" s="23"/>
      <c r="I135" s="23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11"/>
      <c r="W135" s="11"/>
      <c r="X135" s="11"/>
      <c r="Y135" s="11"/>
      <c r="Z135" s="11"/>
      <c r="AA135" s="11"/>
      <c r="AB135" s="11"/>
      <c r="AC135" s="11"/>
      <c r="AD135" s="11"/>
    </row>
    <row r="136" spans="1:30" ht="60" customHeight="1" x14ac:dyDescent="0.25">
      <c r="A136" s="23"/>
      <c r="B136" s="22"/>
      <c r="C136" s="22"/>
      <c r="D136" s="23"/>
      <c r="E136" s="23"/>
      <c r="F136" s="23"/>
      <c r="G136" s="23"/>
      <c r="H136" s="23"/>
      <c r="I136" s="23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11"/>
      <c r="W136" s="11"/>
      <c r="X136" s="11"/>
      <c r="Y136" s="11"/>
      <c r="Z136" s="11"/>
      <c r="AA136" s="11"/>
      <c r="AB136" s="11"/>
      <c r="AC136" s="11"/>
      <c r="AD136" s="11"/>
    </row>
    <row r="137" spans="1:30" ht="60" customHeight="1" x14ac:dyDescent="0.25">
      <c r="A137" s="23"/>
      <c r="B137" s="22"/>
      <c r="C137" s="22"/>
      <c r="D137" s="23"/>
      <c r="E137" s="23"/>
      <c r="F137" s="23"/>
      <c r="G137" s="23"/>
      <c r="H137" s="23"/>
      <c r="I137" s="23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11"/>
      <c r="W137" s="11"/>
      <c r="X137" s="11"/>
      <c r="Y137" s="11"/>
      <c r="Z137" s="11"/>
      <c r="AA137" s="11"/>
      <c r="AB137" s="11"/>
      <c r="AC137" s="11"/>
      <c r="AD137" s="11"/>
    </row>
    <row r="138" spans="1:30" ht="60" customHeight="1" x14ac:dyDescent="0.25">
      <c r="A138" s="23"/>
      <c r="B138" s="22"/>
      <c r="C138" s="22"/>
      <c r="D138" s="23"/>
      <c r="E138" s="23"/>
      <c r="F138" s="23"/>
      <c r="G138" s="23"/>
      <c r="H138" s="23"/>
      <c r="I138" s="23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11"/>
      <c r="W138" s="11"/>
      <c r="X138" s="11"/>
      <c r="Y138" s="11"/>
      <c r="Z138" s="11"/>
      <c r="AA138" s="11"/>
      <c r="AB138" s="11"/>
      <c r="AC138" s="11"/>
      <c r="AD138" s="11"/>
    </row>
    <row r="139" spans="1:30" ht="60" customHeight="1" x14ac:dyDescent="0.25">
      <c r="A139" s="23"/>
      <c r="B139" s="22"/>
      <c r="C139" s="22"/>
      <c r="D139" s="23"/>
      <c r="E139" s="23"/>
      <c r="F139" s="23"/>
      <c r="G139" s="23"/>
      <c r="H139" s="23"/>
      <c r="I139" s="23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11"/>
      <c r="W139" s="11"/>
      <c r="X139" s="11"/>
      <c r="Y139" s="11"/>
      <c r="Z139" s="11"/>
      <c r="AA139" s="11"/>
      <c r="AB139" s="11"/>
      <c r="AC139" s="11"/>
      <c r="AD139" s="11"/>
    </row>
    <row r="140" spans="1:30" ht="60" customHeight="1" x14ac:dyDescent="0.25">
      <c r="A140" s="23"/>
      <c r="B140" s="22"/>
      <c r="C140" s="22"/>
      <c r="D140" s="23"/>
      <c r="E140" s="23"/>
      <c r="F140" s="23"/>
      <c r="G140" s="23"/>
      <c r="H140" s="23"/>
      <c r="I140" s="23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11"/>
      <c r="W140" s="11"/>
      <c r="X140" s="11"/>
      <c r="Y140" s="11"/>
      <c r="Z140" s="11"/>
      <c r="AA140" s="11"/>
      <c r="AB140" s="11"/>
      <c r="AC140" s="11"/>
      <c r="AD140" s="11"/>
    </row>
    <row r="141" spans="1:30" ht="60" customHeight="1" x14ac:dyDescent="0.25">
      <c r="A141" s="23"/>
      <c r="B141" s="22"/>
      <c r="C141" s="22"/>
      <c r="D141" s="23"/>
      <c r="E141" s="23"/>
      <c r="F141" s="23"/>
      <c r="G141" s="23"/>
      <c r="H141" s="23"/>
      <c r="I141" s="23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11"/>
      <c r="W141" s="11"/>
      <c r="X141" s="11"/>
      <c r="Y141" s="11"/>
      <c r="Z141" s="11"/>
      <c r="AA141" s="11"/>
      <c r="AB141" s="11"/>
      <c r="AC141" s="11"/>
      <c r="AD141" s="11"/>
    </row>
    <row r="142" spans="1:30" ht="60" customHeight="1" x14ac:dyDescent="0.25">
      <c r="A142" s="23"/>
      <c r="B142" s="22"/>
      <c r="C142" s="22"/>
      <c r="D142" s="23"/>
      <c r="E142" s="23"/>
      <c r="F142" s="23"/>
      <c r="G142" s="23"/>
      <c r="H142" s="23"/>
      <c r="I142" s="23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pans="1:30" ht="60" customHeight="1" x14ac:dyDescent="0.25">
      <c r="A143" s="23"/>
      <c r="B143" s="22"/>
      <c r="C143" s="22"/>
      <c r="D143" s="23"/>
      <c r="E143" s="23"/>
      <c r="F143" s="23"/>
      <c r="G143" s="23"/>
      <c r="H143" s="23"/>
      <c r="I143" s="23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11"/>
      <c r="W143" s="11"/>
      <c r="X143" s="11"/>
      <c r="Y143" s="11"/>
      <c r="Z143" s="11"/>
      <c r="AA143" s="11"/>
      <c r="AB143" s="11"/>
      <c r="AC143" s="11"/>
      <c r="AD143" s="11"/>
    </row>
    <row r="144" spans="1:30" ht="60" customHeight="1" x14ac:dyDescent="0.25">
      <c r="A144" s="23"/>
      <c r="B144" s="22"/>
      <c r="C144" s="22"/>
      <c r="D144" s="23"/>
      <c r="E144" s="23"/>
      <c r="F144" s="23"/>
      <c r="G144" s="23"/>
      <c r="H144" s="23"/>
      <c r="I144" s="23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1:30" ht="60" customHeight="1" x14ac:dyDescent="0.25">
      <c r="A145" s="23"/>
      <c r="B145" s="22"/>
      <c r="C145" s="22"/>
      <c r="D145" s="23"/>
      <c r="E145" s="23"/>
      <c r="F145" s="23"/>
      <c r="G145" s="23"/>
      <c r="H145" s="23"/>
      <c r="I145" s="23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11"/>
      <c r="W145" s="11"/>
      <c r="X145" s="11"/>
      <c r="Y145" s="11"/>
      <c r="Z145" s="11"/>
      <c r="AA145" s="11"/>
      <c r="AB145" s="11"/>
      <c r="AC145" s="11"/>
      <c r="AD145" s="11"/>
    </row>
    <row r="146" spans="1:30" ht="60" customHeight="1" x14ac:dyDescent="0.25">
      <c r="A146" s="23"/>
      <c r="B146" s="22"/>
      <c r="C146" s="22"/>
      <c r="D146" s="23"/>
      <c r="E146" s="23"/>
      <c r="F146" s="23"/>
      <c r="G146" s="23"/>
      <c r="H146" s="23"/>
      <c r="I146" s="23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pans="1:30" ht="60" customHeight="1" x14ac:dyDescent="0.25">
      <c r="A147" s="23"/>
      <c r="B147" s="22"/>
      <c r="C147" s="22"/>
      <c r="D147" s="23"/>
      <c r="E147" s="23"/>
      <c r="F147" s="23"/>
      <c r="G147" s="23"/>
      <c r="H147" s="23"/>
      <c r="I147" s="23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0" ht="60" customHeight="1" x14ac:dyDescent="0.25">
      <c r="A148" s="23"/>
      <c r="B148" s="22"/>
      <c r="C148" s="22"/>
      <c r="D148" s="23"/>
      <c r="E148" s="23"/>
      <c r="F148" s="23"/>
      <c r="G148" s="23"/>
      <c r="H148" s="23"/>
      <c r="I148" s="23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11"/>
      <c r="W148" s="11"/>
      <c r="X148" s="11"/>
      <c r="Y148" s="11"/>
      <c r="Z148" s="11"/>
      <c r="AA148" s="11"/>
      <c r="AB148" s="11"/>
      <c r="AC148" s="11"/>
      <c r="AD148" s="11"/>
    </row>
    <row r="149" spans="1:30" ht="60" customHeight="1" x14ac:dyDescent="0.25">
      <c r="A149" s="23"/>
      <c r="B149" s="22"/>
      <c r="C149" s="22"/>
      <c r="D149" s="23"/>
      <c r="E149" s="23"/>
      <c r="F149" s="23"/>
      <c r="G149" s="23"/>
      <c r="H149" s="23"/>
      <c r="I149" s="23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11"/>
      <c r="W149" s="11"/>
      <c r="X149" s="11"/>
      <c r="Y149" s="11"/>
      <c r="Z149" s="11"/>
      <c r="AA149" s="11"/>
      <c r="AB149" s="11"/>
      <c r="AC149" s="11"/>
      <c r="AD149" s="11"/>
    </row>
    <row r="150" spans="1:30" ht="60" customHeight="1" x14ac:dyDescent="0.25">
      <c r="A150" s="23"/>
      <c r="B150" s="22"/>
      <c r="C150" s="22"/>
      <c r="D150" s="23"/>
      <c r="E150" s="23"/>
      <c r="F150" s="23"/>
      <c r="G150" s="23"/>
      <c r="H150" s="23"/>
      <c r="I150" s="23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11"/>
      <c r="W150" s="11"/>
      <c r="X150" s="11"/>
      <c r="Y150" s="11"/>
      <c r="Z150" s="11"/>
      <c r="AA150" s="11"/>
      <c r="AB150" s="11"/>
      <c r="AC150" s="11"/>
      <c r="AD150" s="11"/>
    </row>
    <row r="151" spans="1:30" ht="60" customHeight="1" x14ac:dyDescent="0.25">
      <c r="A151" s="23"/>
      <c r="B151" s="22"/>
      <c r="C151" s="22"/>
      <c r="D151" s="23"/>
      <c r="E151" s="23"/>
      <c r="F151" s="23"/>
      <c r="G151" s="23"/>
      <c r="H151" s="23"/>
      <c r="I151" s="23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11"/>
      <c r="W151" s="11"/>
      <c r="X151" s="11"/>
      <c r="Y151" s="11"/>
      <c r="Z151" s="11"/>
      <c r="AA151" s="11"/>
      <c r="AB151" s="11"/>
      <c r="AC151" s="11"/>
      <c r="AD151" s="11"/>
    </row>
    <row r="152" spans="1:30" ht="60" customHeight="1" x14ac:dyDescent="0.25">
      <c r="A152" s="23"/>
      <c r="B152" s="22"/>
      <c r="C152" s="22"/>
      <c r="D152" s="23"/>
      <c r="E152" s="23"/>
      <c r="F152" s="23"/>
      <c r="G152" s="23"/>
      <c r="H152" s="23"/>
      <c r="I152" s="23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11"/>
      <c r="W152" s="11"/>
      <c r="X152" s="11"/>
      <c r="Y152" s="11"/>
      <c r="Z152" s="11"/>
      <c r="AA152" s="11"/>
      <c r="AB152" s="11"/>
      <c r="AC152" s="11"/>
      <c r="AD152" s="11"/>
    </row>
    <row r="153" spans="1:30" ht="60" customHeight="1" x14ac:dyDescent="0.25">
      <c r="A153" s="23"/>
      <c r="B153" s="22"/>
      <c r="C153" s="22"/>
      <c r="D153" s="23"/>
      <c r="E153" s="23"/>
      <c r="F153" s="23"/>
      <c r="G153" s="23"/>
      <c r="H153" s="23"/>
      <c r="I153" s="23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11"/>
      <c r="W153" s="11"/>
      <c r="X153" s="11"/>
      <c r="Y153" s="11"/>
      <c r="Z153" s="11"/>
      <c r="AA153" s="11"/>
      <c r="AB153" s="11"/>
      <c r="AC153" s="11"/>
      <c r="AD153" s="11"/>
    </row>
    <row r="154" spans="1:30" ht="60" customHeight="1" x14ac:dyDescent="0.25">
      <c r="A154" s="23"/>
      <c r="B154" s="22"/>
      <c r="C154" s="22"/>
      <c r="D154" s="23"/>
      <c r="E154" s="23"/>
      <c r="F154" s="23"/>
      <c r="G154" s="23"/>
      <c r="H154" s="23"/>
      <c r="I154" s="23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11"/>
      <c r="W154" s="11"/>
      <c r="X154" s="11"/>
      <c r="Y154" s="11"/>
      <c r="Z154" s="11"/>
      <c r="AA154" s="11"/>
      <c r="AB154" s="11"/>
      <c r="AC154" s="11"/>
      <c r="AD154" s="11"/>
    </row>
    <row r="155" spans="1:30" ht="60" customHeight="1" x14ac:dyDescent="0.25">
      <c r="A155" s="23"/>
      <c r="B155" s="22"/>
      <c r="C155" s="22"/>
      <c r="D155" s="23"/>
      <c r="E155" s="23"/>
      <c r="F155" s="23"/>
      <c r="G155" s="23"/>
      <c r="H155" s="23"/>
      <c r="I155" s="23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11"/>
      <c r="W155" s="11"/>
      <c r="X155" s="11"/>
      <c r="Y155" s="11"/>
      <c r="Z155" s="11"/>
      <c r="AA155" s="11"/>
      <c r="AB155" s="11"/>
      <c r="AC155" s="11"/>
      <c r="AD155" s="11"/>
    </row>
    <row r="156" spans="1:30" ht="60" customHeight="1" x14ac:dyDescent="0.25">
      <c r="A156" s="23"/>
      <c r="B156" s="22"/>
      <c r="C156" s="22"/>
      <c r="D156" s="23"/>
      <c r="E156" s="23"/>
      <c r="F156" s="23"/>
      <c r="G156" s="23"/>
      <c r="H156" s="23"/>
      <c r="I156" s="23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11"/>
      <c r="W156" s="11"/>
      <c r="X156" s="11"/>
      <c r="Y156" s="11"/>
      <c r="Z156" s="11"/>
      <c r="AA156" s="11"/>
      <c r="AB156" s="11"/>
      <c r="AC156" s="11"/>
      <c r="AD156" s="11"/>
    </row>
    <row r="157" spans="1:30" ht="60" customHeight="1" x14ac:dyDescent="0.25">
      <c r="A157" s="23"/>
      <c r="B157" s="22"/>
      <c r="C157" s="22"/>
      <c r="D157" s="23"/>
      <c r="E157" s="23"/>
      <c r="F157" s="23"/>
      <c r="G157" s="23"/>
      <c r="H157" s="23"/>
      <c r="I157" s="23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11"/>
      <c r="W157" s="11"/>
      <c r="X157" s="11"/>
      <c r="Y157" s="11"/>
      <c r="Z157" s="11"/>
      <c r="AA157" s="11"/>
      <c r="AB157" s="11"/>
      <c r="AC157" s="11"/>
      <c r="AD157" s="11"/>
    </row>
    <row r="158" spans="1:30" ht="60" customHeight="1" x14ac:dyDescent="0.25">
      <c r="A158" s="23"/>
      <c r="B158" s="22"/>
      <c r="C158" s="22"/>
      <c r="D158" s="23"/>
      <c r="E158" s="23"/>
      <c r="F158" s="23"/>
      <c r="G158" s="23"/>
      <c r="H158" s="23"/>
      <c r="I158" s="23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11"/>
      <c r="W158" s="11"/>
      <c r="X158" s="11"/>
      <c r="Y158" s="11"/>
      <c r="Z158" s="11"/>
      <c r="AA158" s="11"/>
      <c r="AB158" s="11"/>
      <c r="AC158" s="11"/>
      <c r="AD158" s="11"/>
    </row>
    <row r="159" spans="1:30" ht="60" customHeight="1" x14ac:dyDescent="0.25">
      <c r="A159" s="23"/>
      <c r="B159" s="22"/>
      <c r="C159" s="22"/>
      <c r="D159" s="23"/>
      <c r="E159" s="23"/>
      <c r="F159" s="23"/>
      <c r="G159" s="23"/>
      <c r="H159" s="23"/>
      <c r="I159" s="23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11"/>
      <c r="W159" s="11"/>
      <c r="X159" s="11"/>
      <c r="Y159" s="11"/>
      <c r="Z159" s="11"/>
      <c r="AA159" s="11"/>
      <c r="AB159" s="11"/>
      <c r="AC159" s="11"/>
      <c r="AD159" s="11"/>
    </row>
    <row r="160" spans="1:30" ht="60" customHeight="1" x14ac:dyDescent="0.25">
      <c r="A160" s="23"/>
      <c r="B160" s="22"/>
      <c r="C160" s="22"/>
      <c r="D160" s="23"/>
      <c r="E160" s="23"/>
      <c r="F160" s="23"/>
      <c r="G160" s="23"/>
      <c r="H160" s="23"/>
      <c r="I160" s="23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11"/>
      <c r="W160" s="11"/>
      <c r="X160" s="11"/>
      <c r="Y160" s="11"/>
      <c r="Z160" s="11"/>
      <c r="AA160" s="11"/>
      <c r="AB160" s="11"/>
      <c r="AC160" s="11"/>
      <c r="AD160" s="11"/>
    </row>
    <row r="161" spans="1:30" ht="60" customHeight="1" x14ac:dyDescent="0.25">
      <c r="A161" s="23"/>
      <c r="B161" s="22"/>
      <c r="C161" s="22"/>
      <c r="D161" s="23"/>
      <c r="E161" s="23"/>
      <c r="F161" s="23"/>
      <c r="G161" s="23"/>
      <c r="H161" s="23"/>
      <c r="I161" s="23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11"/>
      <c r="W161" s="11"/>
      <c r="X161" s="11"/>
      <c r="Y161" s="11"/>
      <c r="Z161" s="11"/>
      <c r="AA161" s="11"/>
      <c r="AB161" s="11"/>
      <c r="AC161" s="11"/>
      <c r="AD161" s="11"/>
    </row>
    <row r="162" spans="1:30" ht="60" customHeight="1" x14ac:dyDescent="0.25">
      <c r="A162" s="23"/>
      <c r="B162" s="22"/>
      <c r="C162" s="22"/>
      <c r="D162" s="23"/>
      <c r="E162" s="23"/>
      <c r="F162" s="23"/>
      <c r="G162" s="23"/>
      <c r="H162" s="23"/>
      <c r="I162" s="23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11"/>
      <c r="W162" s="11"/>
      <c r="X162" s="11"/>
      <c r="Y162" s="11"/>
      <c r="Z162" s="11"/>
      <c r="AA162" s="11"/>
      <c r="AB162" s="11"/>
      <c r="AC162" s="11"/>
      <c r="AD162" s="11"/>
    </row>
    <row r="163" spans="1:30" ht="60" customHeight="1" x14ac:dyDescent="0.25">
      <c r="A163" s="23"/>
      <c r="B163" s="22"/>
      <c r="C163" s="22"/>
      <c r="D163" s="23"/>
      <c r="E163" s="23"/>
      <c r="F163" s="23"/>
      <c r="G163" s="23"/>
      <c r="H163" s="23"/>
      <c r="I163" s="23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11"/>
      <c r="W163" s="11"/>
      <c r="X163" s="11"/>
      <c r="Y163" s="11"/>
      <c r="Z163" s="11"/>
      <c r="AA163" s="11"/>
      <c r="AB163" s="11"/>
      <c r="AC163" s="11"/>
      <c r="AD163" s="11"/>
    </row>
    <row r="164" spans="1:30" ht="60" customHeight="1" x14ac:dyDescent="0.25">
      <c r="A164" s="23"/>
      <c r="B164" s="22"/>
      <c r="C164" s="22"/>
      <c r="D164" s="23"/>
      <c r="E164" s="23"/>
      <c r="F164" s="23"/>
      <c r="G164" s="23"/>
      <c r="H164" s="23"/>
      <c r="I164" s="23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11"/>
      <c r="W164" s="11"/>
      <c r="X164" s="11"/>
      <c r="Y164" s="11"/>
      <c r="Z164" s="11"/>
      <c r="AA164" s="11"/>
      <c r="AB164" s="11"/>
      <c r="AC164" s="11"/>
      <c r="AD164" s="11"/>
    </row>
    <row r="165" spans="1:30" ht="60" customHeight="1" x14ac:dyDescent="0.25">
      <c r="A165" s="23"/>
      <c r="B165" s="22"/>
      <c r="C165" s="22"/>
      <c r="D165" s="23"/>
      <c r="E165" s="23"/>
      <c r="F165" s="23"/>
      <c r="G165" s="23"/>
      <c r="H165" s="23"/>
      <c r="I165" s="23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11"/>
      <c r="W165" s="11"/>
      <c r="X165" s="11"/>
      <c r="Y165" s="11"/>
      <c r="Z165" s="11"/>
      <c r="AA165" s="11"/>
      <c r="AB165" s="11"/>
      <c r="AC165" s="11"/>
      <c r="AD165" s="11"/>
    </row>
    <row r="166" spans="1:30" ht="60" customHeight="1" x14ac:dyDescent="0.25">
      <c r="A166" s="23"/>
      <c r="B166" s="22"/>
      <c r="C166" s="22"/>
      <c r="D166" s="23"/>
      <c r="E166" s="23"/>
      <c r="F166" s="23"/>
      <c r="G166" s="23"/>
      <c r="H166" s="23"/>
      <c r="I166" s="23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11"/>
      <c r="W166" s="11"/>
      <c r="X166" s="11"/>
      <c r="Y166" s="11"/>
      <c r="Z166" s="11"/>
      <c r="AA166" s="11"/>
      <c r="AB166" s="11"/>
      <c r="AC166" s="11"/>
      <c r="AD166" s="11"/>
    </row>
    <row r="167" spans="1:30" ht="60" customHeight="1" x14ac:dyDescent="0.25">
      <c r="A167" s="23"/>
      <c r="B167" s="22"/>
      <c r="C167" s="22"/>
      <c r="D167" s="23"/>
      <c r="E167" s="23"/>
      <c r="F167" s="23"/>
      <c r="G167" s="23"/>
      <c r="H167" s="23"/>
      <c r="I167" s="23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11"/>
      <c r="W167" s="11"/>
      <c r="X167" s="11"/>
      <c r="Y167" s="11"/>
      <c r="Z167" s="11"/>
      <c r="AA167" s="11"/>
      <c r="AB167" s="11"/>
      <c r="AC167" s="11"/>
      <c r="AD167" s="11"/>
    </row>
    <row r="168" spans="1:30" ht="60" customHeight="1" x14ac:dyDescent="0.25">
      <c r="A168" s="23"/>
      <c r="B168" s="22"/>
      <c r="C168" s="22"/>
      <c r="D168" s="23"/>
      <c r="E168" s="23"/>
      <c r="F168" s="23"/>
      <c r="G168" s="23"/>
      <c r="H168" s="23"/>
      <c r="I168" s="23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11"/>
      <c r="W168" s="11"/>
      <c r="X168" s="11"/>
      <c r="Y168" s="11"/>
      <c r="Z168" s="11"/>
      <c r="AA168" s="11"/>
      <c r="AB168" s="11"/>
      <c r="AC168" s="11"/>
      <c r="AD168" s="11"/>
    </row>
    <row r="169" spans="1:30" ht="60" customHeight="1" x14ac:dyDescent="0.25">
      <c r="A169" s="23"/>
      <c r="B169" s="22"/>
      <c r="C169" s="22"/>
      <c r="D169" s="23"/>
      <c r="E169" s="23"/>
      <c r="F169" s="23"/>
      <c r="G169" s="23"/>
      <c r="H169" s="23"/>
      <c r="I169" s="23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11"/>
      <c r="W169" s="11"/>
      <c r="X169" s="11"/>
      <c r="Y169" s="11"/>
      <c r="Z169" s="11"/>
      <c r="AA169" s="11"/>
      <c r="AB169" s="11"/>
      <c r="AC169" s="11"/>
      <c r="AD169" s="11"/>
    </row>
    <row r="170" spans="1:30" ht="60" customHeight="1" x14ac:dyDescent="0.25">
      <c r="A170" s="23"/>
      <c r="B170" s="22"/>
      <c r="C170" s="22"/>
      <c r="D170" s="23"/>
      <c r="E170" s="23"/>
      <c r="F170" s="23"/>
      <c r="G170" s="23"/>
      <c r="H170" s="23"/>
      <c r="I170" s="23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11"/>
      <c r="W170" s="11"/>
      <c r="X170" s="11"/>
      <c r="Y170" s="11"/>
      <c r="Z170" s="11"/>
      <c r="AA170" s="11"/>
      <c r="AB170" s="11"/>
      <c r="AC170" s="11"/>
      <c r="AD170" s="11"/>
    </row>
    <row r="171" spans="1:30" ht="60" customHeight="1" x14ac:dyDescent="0.25">
      <c r="A171" s="23"/>
      <c r="B171" s="22"/>
      <c r="C171" s="22"/>
      <c r="D171" s="23"/>
      <c r="E171" s="23"/>
      <c r="F171" s="23"/>
      <c r="G171" s="23"/>
      <c r="H171" s="23"/>
      <c r="I171" s="23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11"/>
      <c r="W171" s="11"/>
      <c r="X171" s="11"/>
      <c r="Y171" s="11"/>
      <c r="Z171" s="11"/>
      <c r="AA171" s="11"/>
      <c r="AB171" s="11"/>
      <c r="AC171" s="11"/>
      <c r="AD171" s="11"/>
    </row>
    <row r="172" spans="1:30" ht="60" customHeight="1" x14ac:dyDescent="0.25">
      <c r="A172" s="23"/>
      <c r="B172" s="22"/>
      <c r="C172" s="22"/>
      <c r="D172" s="23"/>
      <c r="E172" s="23"/>
      <c r="F172" s="23"/>
      <c r="G172" s="23"/>
      <c r="H172" s="23"/>
      <c r="I172" s="23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11"/>
      <c r="W172" s="11"/>
      <c r="X172" s="11"/>
      <c r="Y172" s="11"/>
      <c r="Z172" s="11"/>
      <c r="AA172" s="11"/>
      <c r="AB172" s="11"/>
      <c r="AC172" s="11"/>
      <c r="AD172" s="11"/>
    </row>
    <row r="173" spans="1:30" ht="60" customHeight="1" x14ac:dyDescent="0.25">
      <c r="A173" s="23"/>
      <c r="B173" s="22"/>
      <c r="C173" s="22"/>
      <c r="D173" s="23"/>
      <c r="E173" s="23"/>
      <c r="F173" s="23"/>
      <c r="G173" s="23"/>
      <c r="H173" s="23"/>
      <c r="I173" s="23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11"/>
      <c r="W173" s="11"/>
      <c r="X173" s="11"/>
      <c r="Y173" s="11"/>
      <c r="Z173" s="11"/>
      <c r="AA173" s="11"/>
      <c r="AB173" s="11"/>
      <c r="AC173" s="11"/>
      <c r="AD173" s="11"/>
    </row>
    <row r="174" spans="1:30" ht="60" customHeight="1" x14ac:dyDescent="0.25">
      <c r="A174" s="23"/>
      <c r="B174" s="22"/>
      <c r="C174" s="22"/>
      <c r="D174" s="23"/>
      <c r="E174" s="23"/>
      <c r="F174" s="23"/>
      <c r="G174" s="23"/>
      <c r="H174" s="23"/>
      <c r="I174" s="23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11"/>
      <c r="W174" s="11"/>
      <c r="X174" s="11"/>
      <c r="Y174" s="11"/>
      <c r="Z174" s="11"/>
      <c r="AA174" s="11"/>
      <c r="AB174" s="11"/>
      <c r="AC174" s="11"/>
      <c r="AD174" s="11"/>
    </row>
    <row r="175" spans="1:30" ht="60" customHeight="1" x14ac:dyDescent="0.25">
      <c r="A175" s="23"/>
      <c r="B175" s="22"/>
      <c r="C175" s="22"/>
      <c r="D175" s="23"/>
      <c r="E175" s="23"/>
      <c r="F175" s="23"/>
      <c r="G175" s="23"/>
      <c r="H175" s="23"/>
      <c r="I175" s="23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11"/>
      <c r="W175" s="11"/>
      <c r="X175" s="11"/>
      <c r="Y175" s="11"/>
      <c r="Z175" s="11"/>
      <c r="AA175" s="11"/>
      <c r="AB175" s="11"/>
      <c r="AC175" s="11"/>
      <c r="AD175" s="11"/>
    </row>
    <row r="176" spans="1:30" ht="60" customHeight="1" x14ac:dyDescent="0.25">
      <c r="A176" s="23"/>
      <c r="B176" s="22"/>
      <c r="C176" s="22"/>
      <c r="D176" s="23"/>
      <c r="E176" s="23"/>
      <c r="F176" s="23"/>
      <c r="G176" s="23"/>
      <c r="H176" s="23"/>
      <c r="I176" s="23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11"/>
      <c r="W176" s="11"/>
      <c r="X176" s="11"/>
      <c r="Y176" s="11"/>
      <c r="Z176" s="11"/>
      <c r="AA176" s="11"/>
      <c r="AB176" s="11"/>
      <c r="AC176" s="11"/>
      <c r="AD176" s="11"/>
    </row>
    <row r="177" spans="1:30" ht="60" customHeight="1" x14ac:dyDescent="0.25">
      <c r="A177" s="23"/>
      <c r="B177" s="22"/>
      <c r="C177" s="22"/>
      <c r="D177" s="23"/>
      <c r="E177" s="23"/>
      <c r="F177" s="23"/>
      <c r="G177" s="23"/>
      <c r="H177" s="23"/>
      <c r="I177" s="23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11"/>
      <c r="W177" s="11"/>
      <c r="X177" s="11"/>
      <c r="Y177" s="11"/>
      <c r="Z177" s="11"/>
      <c r="AA177" s="11"/>
      <c r="AB177" s="11"/>
      <c r="AC177" s="11"/>
      <c r="AD177" s="11"/>
    </row>
    <row r="178" spans="1:30" ht="60" customHeight="1" x14ac:dyDescent="0.25">
      <c r="A178" s="23"/>
      <c r="B178" s="22"/>
      <c r="C178" s="22"/>
      <c r="D178" s="23"/>
      <c r="E178" s="23"/>
      <c r="F178" s="23"/>
      <c r="G178" s="23"/>
      <c r="H178" s="23"/>
      <c r="I178" s="23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11"/>
      <c r="W178" s="11"/>
      <c r="X178" s="11"/>
      <c r="Y178" s="11"/>
      <c r="Z178" s="11"/>
      <c r="AA178" s="11"/>
      <c r="AB178" s="11"/>
      <c r="AC178" s="11"/>
      <c r="AD178" s="11"/>
    </row>
    <row r="179" spans="1:30" ht="60" customHeight="1" x14ac:dyDescent="0.25">
      <c r="A179" s="23"/>
      <c r="B179" s="22"/>
      <c r="C179" s="22"/>
      <c r="D179" s="23"/>
      <c r="E179" s="23"/>
      <c r="F179" s="23"/>
      <c r="G179" s="23"/>
      <c r="H179" s="23"/>
      <c r="I179" s="23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11"/>
      <c r="W179" s="11"/>
      <c r="X179" s="11"/>
      <c r="Y179" s="11"/>
      <c r="Z179" s="11"/>
      <c r="AA179" s="11"/>
      <c r="AB179" s="11"/>
      <c r="AC179" s="11"/>
      <c r="AD179" s="11"/>
    </row>
    <row r="180" spans="1:30" ht="60" customHeight="1" x14ac:dyDescent="0.25">
      <c r="A180" s="23"/>
      <c r="B180" s="22"/>
      <c r="C180" s="22"/>
      <c r="D180" s="23"/>
      <c r="E180" s="23"/>
      <c r="F180" s="23"/>
      <c r="G180" s="23"/>
      <c r="H180" s="23"/>
      <c r="I180" s="23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11"/>
      <c r="W180" s="11"/>
      <c r="X180" s="11"/>
      <c r="Y180" s="11"/>
      <c r="Z180" s="11"/>
      <c r="AA180" s="11"/>
      <c r="AB180" s="11"/>
      <c r="AC180" s="11"/>
      <c r="AD180" s="11"/>
    </row>
    <row r="181" spans="1:30" ht="60" customHeight="1" x14ac:dyDescent="0.25">
      <c r="A181" s="23"/>
      <c r="B181" s="22"/>
      <c r="C181" s="22"/>
      <c r="D181" s="23"/>
      <c r="E181" s="23"/>
      <c r="F181" s="23"/>
      <c r="G181" s="23"/>
      <c r="H181" s="23"/>
      <c r="I181" s="23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11"/>
      <c r="W181" s="11"/>
      <c r="X181" s="11"/>
      <c r="Y181" s="11"/>
      <c r="Z181" s="11"/>
      <c r="AA181" s="11"/>
      <c r="AB181" s="11"/>
      <c r="AC181" s="11"/>
      <c r="AD181" s="11"/>
    </row>
    <row r="182" spans="1:30" ht="60" customHeight="1" x14ac:dyDescent="0.25">
      <c r="A182" s="23"/>
      <c r="B182" s="22"/>
      <c r="C182" s="22"/>
      <c r="D182" s="23"/>
      <c r="E182" s="23"/>
      <c r="F182" s="23"/>
      <c r="G182" s="23"/>
      <c r="H182" s="23"/>
      <c r="I182" s="23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11"/>
      <c r="W182" s="11"/>
      <c r="X182" s="11"/>
      <c r="Y182" s="11"/>
      <c r="Z182" s="11"/>
      <c r="AA182" s="11"/>
      <c r="AB182" s="11"/>
      <c r="AC182" s="11"/>
      <c r="AD182" s="11"/>
    </row>
    <row r="183" spans="1:30" ht="60" customHeight="1" x14ac:dyDescent="0.25">
      <c r="A183" s="23"/>
      <c r="B183" s="22"/>
      <c r="C183" s="22"/>
      <c r="D183" s="23"/>
      <c r="E183" s="23"/>
      <c r="F183" s="23"/>
      <c r="G183" s="23"/>
      <c r="H183" s="23"/>
      <c r="I183" s="23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11"/>
      <c r="W183" s="11"/>
      <c r="X183" s="11"/>
      <c r="Y183" s="11"/>
      <c r="Z183" s="11"/>
      <c r="AA183" s="11"/>
      <c r="AB183" s="11"/>
      <c r="AC183" s="11"/>
      <c r="AD183" s="11"/>
    </row>
    <row r="184" spans="1:30" ht="60" customHeight="1" x14ac:dyDescent="0.25">
      <c r="A184" s="23"/>
      <c r="B184" s="22"/>
      <c r="C184" s="22"/>
      <c r="D184" s="23"/>
      <c r="E184" s="23"/>
      <c r="F184" s="23"/>
      <c r="G184" s="23"/>
      <c r="H184" s="23"/>
      <c r="I184" s="23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11"/>
      <c r="W184" s="11"/>
      <c r="X184" s="11"/>
      <c r="Y184" s="11"/>
      <c r="Z184" s="11"/>
      <c r="AA184" s="11"/>
      <c r="AB184" s="11"/>
      <c r="AC184" s="11"/>
      <c r="AD184" s="11"/>
    </row>
    <row r="185" spans="1:30" ht="60" customHeight="1" x14ac:dyDescent="0.25">
      <c r="A185" s="23"/>
      <c r="B185" s="22"/>
      <c r="C185" s="22"/>
      <c r="D185" s="23"/>
      <c r="E185" s="23"/>
      <c r="F185" s="23"/>
      <c r="G185" s="23"/>
      <c r="H185" s="23"/>
      <c r="I185" s="23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11"/>
      <c r="W185" s="11"/>
      <c r="X185" s="11"/>
      <c r="Y185" s="11"/>
      <c r="Z185" s="11"/>
      <c r="AA185" s="11"/>
      <c r="AB185" s="11"/>
      <c r="AC185" s="11"/>
      <c r="AD185" s="11"/>
    </row>
    <row r="186" spans="1:30" ht="60" customHeight="1" x14ac:dyDescent="0.25">
      <c r="A186" s="23"/>
      <c r="B186" s="22"/>
      <c r="C186" s="22"/>
      <c r="D186" s="23"/>
      <c r="E186" s="23"/>
      <c r="F186" s="23"/>
      <c r="G186" s="23"/>
      <c r="H186" s="23"/>
      <c r="I186" s="23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11"/>
      <c r="W186" s="11"/>
      <c r="X186" s="11"/>
      <c r="Y186" s="11"/>
      <c r="Z186" s="11"/>
      <c r="AA186" s="11"/>
      <c r="AB186" s="11"/>
      <c r="AC186" s="11"/>
      <c r="AD186" s="11"/>
    </row>
    <row r="187" spans="1:30" ht="60" customHeight="1" x14ac:dyDescent="0.25">
      <c r="A187" s="23"/>
      <c r="B187" s="22"/>
      <c r="C187" s="22"/>
      <c r="D187" s="23"/>
      <c r="E187" s="23"/>
      <c r="F187" s="23"/>
      <c r="G187" s="23"/>
      <c r="H187" s="23"/>
      <c r="I187" s="23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11"/>
      <c r="W187" s="11"/>
      <c r="X187" s="11"/>
      <c r="Y187" s="11"/>
      <c r="Z187" s="11"/>
      <c r="AA187" s="11"/>
      <c r="AB187" s="11"/>
      <c r="AC187" s="11"/>
      <c r="AD187" s="11"/>
    </row>
    <row r="188" spans="1:30" ht="60" customHeight="1" x14ac:dyDescent="0.25">
      <c r="A188" s="23"/>
      <c r="B188" s="22"/>
      <c r="C188" s="22"/>
      <c r="D188" s="23"/>
      <c r="E188" s="23"/>
      <c r="F188" s="23"/>
      <c r="G188" s="23"/>
      <c r="H188" s="23"/>
      <c r="I188" s="23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11"/>
      <c r="W188" s="11"/>
      <c r="X188" s="11"/>
      <c r="Y188" s="11"/>
      <c r="Z188" s="11"/>
      <c r="AA188" s="11"/>
      <c r="AB188" s="11"/>
      <c r="AC188" s="11"/>
      <c r="AD188" s="11"/>
    </row>
    <row r="189" spans="1:30" ht="60" customHeight="1" x14ac:dyDescent="0.25">
      <c r="A189" s="23"/>
      <c r="B189" s="22"/>
      <c r="C189" s="22"/>
      <c r="D189" s="23"/>
      <c r="E189" s="23"/>
      <c r="F189" s="23"/>
      <c r="G189" s="23"/>
      <c r="H189" s="23"/>
      <c r="I189" s="23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11"/>
      <c r="W189" s="11"/>
      <c r="X189" s="11"/>
      <c r="Y189" s="11"/>
      <c r="Z189" s="11"/>
      <c r="AA189" s="11"/>
      <c r="AB189" s="11"/>
      <c r="AC189" s="11"/>
      <c r="AD189" s="11"/>
    </row>
    <row r="190" spans="1:30" ht="60" customHeight="1" x14ac:dyDescent="0.25">
      <c r="A190" s="23"/>
      <c r="B190" s="22"/>
      <c r="C190" s="22"/>
      <c r="D190" s="23"/>
      <c r="E190" s="23"/>
      <c r="F190" s="23"/>
      <c r="G190" s="23"/>
      <c r="H190" s="23"/>
      <c r="I190" s="23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11"/>
      <c r="W190" s="11"/>
      <c r="X190" s="11"/>
      <c r="Y190" s="11"/>
      <c r="Z190" s="11"/>
      <c r="AA190" s="11"/>
      <c r="AB190" s="11"/>
      <c r="AC190" s="11"/>
      <c r="AD190" s="11"/>
    </row>
    <row r="191" spans="1:30" ht="60" customHeight="1" x14ac:dyDescent="0.25">
      <c r="A191" s="23"/>
      <c r="B191" s="22"/>
      <c r="C191" s="22"/>
      <c r="D191" s="23"/>
      <c r="E191" s="23"/>
      <c r="F191" s="23"/>
      <c r="G191" s="23"/>
      <c r="H191" s="23"/>
      <c r="I191" s="23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11"/>
      <c r="W191" s="11"/>
      <c r="X191" s="11"/>
      <c r="Y191" s="11"/>
      <c r="Z191" s="11"/>
      <c r="AA191" s="11"/>
      <c r="AB191" s="11"/>
      <c r="AC191" s="11"/>
      <c r="AD191" s="11"/>
    </row>
    <row r="192" spans="1:30" ht="60" customHeight="1" x14ac:dyDescent="0.25">
      <c r="A192" s="23"/>
      <c r="B192" s="22"/>
      <c r="C192" s="22"/>
      <c r="D192" s="23"/>
      <c r="E192" s="23"/>
      <c r="F192" s="23"/>
      <c r="G192" s="23"/>
      <c r="H192" s="23"/>
      <c r="I192" s="23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11"/>
      <c r="W192" s="11"/>
      <c r="X192" s="11"/>
      <c r="Y192" s="11"/>
      <c r="Z192" s="11"/>
      <c r="AA192" s="11"/>
      <c r="AB192" s="11"/>
      <c r="AC192" s="11"/>
      <c r="AD192" s="11"/>
    </row>
    <row r="193" spans="1:30" ht="60" customHeight="1" x14ac:dyDescent="0.25">
      <c r="A193" s="23"/>
      <c r="B193" s="22"/>
      <c r="C193" s="22"/>
      <c r="D193" s="23"/>
      <c r="E193" s="23"/>
      <c r="F193" s="23"/>
      <c r="G193" s="23"/>
      <c r="H193" s="23"/>
      <c r="I193" s="23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11"/>
      <c r="W193" s="11"/>
      <c r="X193" s="11"/>
      <c r="Y193" s="11"/>
      <c r="Z193" s="11"/>
      <c r="AA193" s="11"/>
      <c r="AB193" s="11"/>
      <c r="AC193" s="11"/>
      <c r="AD193" s="11"/>
    </row>
    <row r="194" spans="1:30" ht="60" customHeight="1" x14ac:dyDescent="0.25">
      <c r="A194" s="23"/>
      <c r="B194" s="22"/>
      <c r="C194" s="22"/>
      <c r="D194" s="23"/>
      <c r="E194" s="23"/>
      <c r="F194" s="23"/>
      <c r="G194" s="23"/>
      <c r="H194" s="23"/>
      <c r="I194" s="23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11"/>
      <c r="W194" s="11"/>
      <c r="X194" s="11"/>
      <c r="Y194" s="11"/>
      <c r="Z194" s="11"/>
      <c r="AA194" s="11"/>
      <c r="AB194" s="11"/>
      <c r="AC194" s="11"/>
      <c r="AD194" s="11"/>
    </row>
    <row r="195" spans="1:30" ht="60" customHeight="1" x14ac:dyDescent="0.25">
      <c r="A195" s="23"/>
      <c r="B195" s="22"/>
      <c r="C195" s="22"/>
      <c r="D195" s="23"/>
      <c r="E195" s="23"/>
      <c r="F195" s="23"/>
      <c r="G195" s="23"/>
      <c r="H195" s="23"/>
      <c r="I195" s="23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11"/>
      <c r="W195" s="11"/>
      <c r="X195" s="11"/>
      <c r="Y195" s="11"/>
      <c r="Z195" s="11"/>
      <c r="AA195" s="11"/>
      <c r="AB195" s="11"/>
      <c r="AC195" s="11"/>
      <c r="AD195" s="11"/>
    </row>
    <row r="196" spans="1:30" ht="60" customHeight="1" x14ac:dyDescent="0.25">
      <c r="A196" s="23"/>
      <c r="B196" s="22"/>
      <c r="C196" s="22"/>
      <c r="D196" s="23"/>
      <c r="E196" s="23"/>
      <c r="F196" s="23"/>
      <c r="G196" s="23"/>
      <c r="H196" s="23"/>
      <c r="I196" s="23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11"/>
      <c r="W196" s="11"/>
      <c r="X196" s="11"/>
      <c r="Y196" s="11"/>
      <c r="Z196" s="11"/>
      <c r="AA196" s="11"/>
      <c r="AB196" s="11"/>
      <c r="AC196" s="11"/>
      <c r="AD196" s="11"/>
    </row>
    <row r="197" spans="1:30" ht="60" customHeight="1" x14ac:dyDescent="0.25">
      <c r="A197" s="23"/>
      <c r="B197" s="22"/>
      <c r="C197" s="22"/>
      <c r="D197" s="23"/>
      <c r="E197" s="23"/>
      <c r="F197" s="23"/>
      <c r="G197" s="23"/>
      <c r="H197" s="23"/>
      <c r="I197" s="23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11"/>
      <c r="W197" s="11"/>
      <c r="X197" s="11"/>
      <c r="Y197" s="11"/>
      <c r="Z197" s="11"/>
      <c r="AA197" s="11"/>
      <c r="AB197" s="11"/>
      <c r="AC197" s="11"/>
      <c r="AD197" s="11"/>
    </row>
    <row r="198" spans="1:30" ht="60" customHeight="1" x14ac:dyDescent="0.25">
      <c r="A198" s="23"/>
      <c r="B198" s="22"/>
      <c r="C198" s="22"/>
      <c r="D198" s="23"/>
      <c r="E198" s="23"/>
      <c r="F198" s="23"/>
      <c r="G198" s="23"/>
      <c r="H198" s="23"/>
      <c r="I198" s="23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11"/>
      <c r="W198" s="11"/>
      <c r="X198" s="11"/>
      <c r="Y198" s="11"/>
      <c r="Z198" s="11"/>
      <c r="AA198" s="11"/>
      <c r="AB198" s="11"/>
      <c r="AC198" s="11"/>
      <c r="AD198" s="11"/>
    </row>
    <row r="199" spans="1:30" ht="60" customHeight="1" x14ac:dyDescent="0.25">
      <c r="A199" s="23"/>
      <c r="B199" s="22"/>
      <c r="C199" s="22"/>
      <c r="D199" s="23"/>
      <c r="E199" s="23"/>
      <c r="F199" s="23"/>
      <c r="G199" s="23"/>
      <c r="H199" s="23"/>
      <c r="I199" s="23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11"/>
      <c r="W199" s="11"/>
      <c r="X199" s="11"/>
      <c r="Y199" s="11"/>
      <c r="Z199" s="11"/>
      <c r="AA199" s="11"/>
      <c r="AB199" s="11"/>
      <c r="AC199" s="11"/>
      <c r="AD199" s="11"/>
    </row>
    <row r="200" spans="1:30" ht="60" customHeight="1" x14ac:dyDescent="0.25">
      <c r="A200" s="23"/>
      <c r="B200" s="22"/>
      <c r="C200" s="22"/>
      <c r="D200" s="23"/>
      <c r="E200" s="23"/>
      <c r="F200" s="23"/>
      <c r="G200" s="23"/>
      <c r="H200" s="23"/>
      <c r="I200" s="23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11"/>
      <c r="W200" s="11"/>
      <c r="X200" s="11"/>
      <c r="Y200" s="11"/>
      <c r="Z200" s="11"/>
      <c r="AA200" s="11"/>
      <c r="AB200" s="11"/>
      <c r="AC200" s="11"/>
      <c r="AD200" s="11"/>
    </row>
    <row r="201" spans="1:30" ht="60" customHeight="1" x14ac:dyDescent="0.25">
      <c r="A201" s="23"/>
      <c r="B201" s="22"/>
      <c r="C201" s="22"/>
      <c r="D201" s="23"/>
      <c r="E201" s="23"/>
      <c r="F201" s="23"/>
      <c r="G201" s="23"/>
      <c r="H201" s="23"/>
      <c r="I201" s="23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11"/>
      <c r="W201" s="11"/>
      <c r="X201" s="11"/>
      <c r="Y201" s="11"/>
      <c r="Z201" s="11"/>
      <c r="AA201" s="11"/>
      <c r="AB201" s="11"/>
      <c r="AC201" s="11"/>
      <c r="AD201" s="11"/>
    </row>
    <row r="202" spans="1:30" ht="60" customHeight="1" x14ac:dyDescent="0.25">
      <c r="A202" s="23"/>
      <c r="B202" s="22"/>
      <c r="C202" s="22"/>
      <c r="D202" s="23"/>
      <c r="E202" s="23"/>
      <c r="F202" s="23"/>
      <c r="G202" s="23"/>
      <c r="H202" s="23"/>
      <c r="I202" s="23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11"/>
      <c r="W202" s="11"/>
      <c r="X202" s="11"/>
      <c r="Y202" s="11"/>
      <c r="Z202" s="11"/>
      <c r="AA202" s="11"/>
      <c r="AB202" s="11"/>
      <c r="AC202" s="11"/>
      <c r="AD202" s="11"/>
    </row>
    <row r="203" spans="1:30" ht="60" customHeight="1" x14ac:dyDescent="0.25">
      <c r="A203" s="23"/>
      <c r="B203" s="22"/>
      <c r="C203" s="22"/>
      <c r="D203" s="23"/>
      <c r="E203" s="23"/>
      <c r="F203" s="23"/>
      <c r="G203" s="23"/>
      <c r="H203" s="23"/>
      <c r="I203" s="23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11"/>
      <c r="W203" s="11"/>
      <c r="X203" s="11"/>
      <c r="Y203" s="11"/>
      <c r="Z203" s="11"/>
      <c r="AA203" s="11"/>
      <c r="AB203" s="11"/>
      <c r="AC203" s="11"/>
      <c r="AD203" s="11"/>
    </row>
    <row r="204" spans="1:30" ht="60" customHeight="1" x14ac:dyDescent="0.25">
      <c r="A204" s="23"/>
      <c r="B204" s="22"/>
      <c r="C204" s="22"/>
      <c r="D204" s="23"/>
      <c r="E204" s="23"/>
      <c r="F204" s="23"/>
      <c r="G204" s="23"/>
      <c r="H204" s="23"/>
      <c r="I204" s="23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11"/>
      <c r="W204" s="11"/>
      <c r="X204" s="11"/>
      <c r="Y204" s="11"/>
      <c r="Z204" s="11"/>
      <c r="AA204" s="11"/>
      <c r="AB204" s="11"/>
      <c r="AC204" s="11"/>
      <c r="AD204" s="11"/>
    </row>
    <row r="205" spans="1:30" ht="60" customHeight="1" x14ac:dyDescent="0.25">
      <c r="A205" s="23"/>
      <c r="B205" s="22"/>
      <c r="C205" s="22"/>
      <c r="D205" s="23"/>
      <c r="E205" s="23"/>
      <c r="F205" s="23"/>
      <c r="G205" s="23"/>
      <c r="H205" s="23"/>
      <c r="I205" s="23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11"/>
      <c r="W205" s="11"/>
      <c r="X205" s="11"/>
      <c r="Y205" s="11"/>
      <c r="Z205" s="11"/>
      <c r="AA205" s="11"/>
      <c r="AB205" s="11"/>
      <c r="AC205" s="11"/>
      <c r="AD205" s="11"/>
    </row>
    <row r="206" spans="1:30" ht="60" customHeight="1" x14ac:dyDescent="0.25">
      <c r="A206" s="23"/>
      <c r="B206" s="22"/>
      <c r="C206" s="22"/>
      <c r="D206" s="23"/>
      <c r="E206" s="23"/>
      <c r="F206" s="23"/>
      <c r="G206" s="23"/>
      <c r="H206" s="23"/>
      <c r="I206" s="23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11"/>
      <c r="W206" s="11"/>
      <c r="X206" s="11"/>
      <c r="Y206" s="11"/>
      <c r="Z206" s="11"/>
      <c r="AA206" s="11"/>
      <c r="AB206" s="11"/>
      <c r="AC206" s="11"/>
      <c r="AD206" s="11"/>
    </row>
    <row r="207" spans="1:30" ht="60" customHeight="1" x14ac:dyDescent="0.25"/>
    <row r="208" spans="1:30" ht="45" customHeight="1" x14ac:dyDescent="0.25"/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 GENERAL</vt:lpstr>
      <vt:lpstr>EPIC MOUNTAIN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Arvizo</dc:creator>
  <cp:lastModifiedBy>ALVARO ARVIZO</cp:lastModifiedBy>
  <dcterms:created xsi:type="dcterms:W3CDTF">2020-01-07T04:06:55Z</dcterms:created>
  <dcterms:modified xsi:type="dcterms:W3CDTF">2020-08-18T08:46:02Z</dcterms:modified>
</cp:coreProperties>
</file>