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11FDBF1-6CCB-4E96-B2E7-5EE41A6B9BB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F2" i="1"/>
  <c r="H2" i="1" s="1"/>
  <c r="I2" i="1" s="1"/>
  <c r="S2" i="1"/>
  <c r="L2" i="1"/>
  <c r="P2" i="1"/>
  <c r="M2" i="1"/>
  <c r="T2" i="1"/>
  <c r="U2" i="1" s="1"/>
  <c r="Q2" i="1" l="1"/>
  <c r="N2" i="1"/>
  <c r="O2" i="1" l="1"/>
  <c r="U4" i="1"/>
  <c r="S4" i="1"/>
  <c r="Q4" i="1"/>
  <c r="O4" i="1"/>
  <c r="M4" i="1"/>
  <c r="K4" i="1"/>
  <c r="I4" i="1"/>
</calcChain>
</file>

<file path=xl/sharedStrings.xml><?xml version="1.0" encoding="utf-8"?>
<sst xmlns="http://schemas.openxmlformats.org/spreadsheetml/2006/main" count="73" uniqueCount="56">
  <si>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</si>
  <si>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</si>
  <si>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</si>
  <si>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</si>
  <si>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</si>
  <si>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</si>
  <si>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</si>
  <si>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</si>
  <si>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</si>
  <si>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</si>
  <si>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</si>
  <si>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</si>
  <si>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</si>
  <si>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</si>
  <si>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</si>
  <si>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</si>
  <si>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</si>
  <si>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</si>
  <si>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</si>
  <si>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</si>
  <si>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</si>
  <si>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</si>
  <si>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</si>
  <si>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</si>
  <si>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</si>
  <si>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</si>
  <si>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</si>
  <si>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</si>
  <si>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</si>
  <si>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</si>
  <si>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</si>
  <si>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</si>
  <si>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</si>
  <si>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agosto</t>
  </si>
  <si>
    <t>AGUASCALIENTES, AGS</t>
  </si>
  <si>
    <t xml:space="preserve">     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</si>
  <si>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</si>
  <si>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</si>
  <si>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</si>
  <si>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</si>
  <si>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</si>
  <si>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</si>
  <si>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</si>
  <si>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</si>
  <si>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</si>
  <si>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</si>
  <si>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</si>
  <si>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</si>
  <si>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FOLIO</t>
  </si>
  <si>
    <t>BUFF</t>
  </si>
  <si>
    <t>BANDANA MULTIFUNCIONAL - VARIOS MODELOS Y COLORES - ABSORBENTE - FACIL DE LAVAR - NUEVOS</t>
  </si>
  <si>
    <t>21  AGOSTO</t>
  </si>
  <si>
    <t>MORELIA, MICHOACÀN</t>
  </si>
  <si>
    <t>ADAPTADOR DE CALIPER A 203mm</t>
  </si>
  <si>
    <t xml:space="preserve">HIDRAULICO - PASTILLAS EN PERFECTO ESTADO - DELANTERO - SEMINUEVO </t>
  </si>
  <si>
    <t>SEMINUEVO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</si>
</sst>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13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solid">
        <fgColor rgb="FFBFBFB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165" fontId="13" fillId="12" borderId="3" xfId="0" applyNumberFormat="1" applyFont="1" applyFill="1" applyBorder="1" applyAlignment="1">
      <alignment horizontal="center" vertical="center"/>
    </xf>
    <xf numFmtId="165" fontId="14" fillId="12" borderId="3" xfId="0" applyNumberFormat="1" applyFont="1" applyFill="1" applyBorder="1" applyAlignment="1">
      <alignment horizontal="center" vertical="center"/>
    </xf>
    <xf numFmtId="165" fontId="15" fillId="12" borderId="3" xfId="0" applyNumberFormat="1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165" fontId="17" fillId="12" borderId="3" xfId="0" applyNumberFormat="1" applyFont="1" applyFill="1" applyBorder="1" applyAlignment="1">
      <alignment horizontal="center" vertical="center"/>
    </xf>
    <xf numFmtId="165" fontId="18" fillId="12" borderId="3" xfId="0" applyNumberFormat="1" applyFont="1" applyFill="1" applyBorder="1" applyAlignment="1">
      <alignment horizontal="center" vertical="center"/>
    </xf>
    <xf numFmtId="165" fontId="19" fillId="12" borderId="3" xfId="0" applyNumberFormat="1" applyFont="1" applyFill="1" applyBorder="1" applyAlignment="1">
      <alignment horizontal="center" vertical="center"/>
    </xf>
    <xf numFmtId="165" fontId="20" fillId="12" borderId="3" xfId="0" applyNumberFormat="1" applyFont="1" applyFill="1" applyBorder="1" applyAlignment="1">
      <alignment horizontal="center" vertical="center"/>
    </xf>
    <xf numFmtId="165" fontId="21" fillId="12" borderId="3" xfId="0" applyNumberFormat="1" applyFont="1" applyFill="1" applyBorder="1" applyAlignment="1">
      <alignment horizontal="center" vertical="center"/>
    </xf>
    <xf numFmtId="165" fontId="22" fillId="12" borderId="3" xfId="0" applyNumberFormat="1" applyFont="1" applyFill="1" applyBorder="1" applyAlignment="1">
      <alignment horizontal="center" vertical="center"/>
    </xf>
    <xf numFmtId="165" fontId="23" fillId="12" borderId="3" xfId="0" applyNumberFormat="1" applyFont="1" applyFill="1" applyBorder="1" applyAlignment="1">
      <alignment horizontal="center" vertical="center"/>
    </xf>
    <xf numFmtId="165" fontId="24" fillId="12" borderId="3" xfId="0" applyNumberFormat="1" applyFont="1" applyFill="1" applyBorder="1" applyAlignment="1">
      <alignment horizontal="center" vertical="center"/>
    </xf>
    <xf numFmtId="165" fontId="25" fillId="12" borderId="3" xfId="0" applyNumberFormat="1" applyFont="1" applyFill="1" applyBorder="1" applyAlignment="1">
      <alignment horizontal="center" vertical="center"/>
    </xf>
    <xf numFmtId="165" fontId="26" fillId="12" borderId="3" xfId="0" applyNumberFormat="1" applyFont="1" applyFill="1" applyBorder="1" applyAlignment="1">
      <alignment horizontal="center" vertical="center"/>
    </xf>
    <xf numFmtId="165" fontId="27" fillId="12" borderId="3" xfId="0" applyNumberFormat="1" applyFont="1" applyFill="1" applyBorder="1" applyAlignment="1">
      <alignment horizontal="center" vertical="center"/>
    </xf>
    <xf numFmtId="165" fontId="28" fillId="11" borderId="3" xfId="0" applyNumberFormat="1" applyFont="1" applyFill="1" applyBorder="1" applyAlignment="1">
      <alignment horizontal="center" vertical="center"/>
    </xf>
    <xf numFmtId="165" fontId="29" fillId="11" borderId="3" xfId="0" applyNumberFormat="1" applyFont="1" applyFill="1" applyBorder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165" fontId="31" fillId="11" borderId="3" xfId="0" applyNumberFormat="1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36" fillId="12" borderId="3" xfId="0" applyFont="1" applyFill="1" applyBorder="1" applyAlignment="1">
      <alignment horizontal="center" vertical="center"/>
    </xf>
    <xf numFmtId="0" fontId="37" fillId="12" borderId="3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0" fontId="39" fillId="11" borderId="0" xfId="0" applyFont="1" applyFill="1" applyAlignment="1">
      <alignment horizontal="center" vertical="center"/>
    </xf>
    <xf numFmtId="0" fontId="40" fillId="11" borderId="4" xfId="0" applyFont="1" applyFill="1" applyBorder="1" applyAlignment="1">
      <alignment horizontal="center" vertical="center"/>
    </xf>
    <xf numFmtId="0" fontId="41" fillId="11" borderId="0" xfId="0" applyFont="1" applyFill="1" applyAlignment="1">
      <alignment horizontal="center" vertical="center"/>
    </xf>
    <xf numFmtId="0" fontId="42" fillId="11" borderId="4" xfId="0" applyFont="1" applyFill="1" applyBorder="1" applyAlignment="1">
      <alignment horizontal="center" vertical="center"/>
    </xf>
    <xf numFmtId="0" fontId="43" fillId="11" borderId="0" xfId="0" applyFont="1" applyFill="1" applyAlignment="1">
      <alignment horizontal="center" vertical="center"/>
    </xf>
    <xf numFmtId="0" fontId="44" fillId="11" borderId="4" xfId="0" applyFont="1" applyFill="1" applyBorder="1" applyAlignment="1">
      <alignment horizontal="center" vertical="center"/>
    </xf>
    <xf numFmtId="0" fontId="45" fillId="11" borderId="0" xfId="0" applyFont="1" applyFill="1" applyAlignment="1">
      <alignment horizontal="center" vertical="center"/>
    </xf>
    <xf numFmtId="0" fontId="46" fillId="11" borderId="4" xfId="0" applyFont="1" applyFill="1" applyBorder="1" applyAlignment="1">
      <alignment horizontal="center" vertical="center"/>
    </xf>
    <xf numFmtId="0" fontId="47" fillId="11" borderId="0" xfId="0" applyFont="1" applyFill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9" fillId="11" borderId="0" xfId="0" applyFont="1" applyFill="1" applyAlignment="1">
      <alignment horizontal="center" vertical="center"/>
    </xf>
    <xf numFmtId="0" fontId="50" fillId="11" borderId="4" xfId="0" applyFont="1" applyFill="1" applyBorder="1" applyAlignment="1">
      <alignment horizontal="center" vertical="center"/>
    </xf>
    <xf numFmtId="0" fontId="51" fillId="11" borderId="0" xfId="0" applyFont="1" applyFill="1" applyAlignment="1">
      <alignment horizontal="center" vertical="center"/>
    </xf>
    <xf numFmtId="0" fontId="52" fillId="11" borderId="4" xfId="0" applyFont="1" applyFill="1" applyBorder="1" applyAlignment="1">
      <alignment horizontal="center" vertical="center"/>
    </xf>
    <xf numFmtId="0" fontId="53" fillId="11" borderId="0" xfId="0" applyFont="1" applyFill="1" applyAlignment="1">
      <alignment horizontal="center" vertical="center"/>
    </xf>
    <xf numFmtId="0" fontId="54" fillId="11" borderId="0" xfId="0" applyFont="1" applyFill="1" applyAlignment="1">
      <alignment horizontal="center" vertical="center"/>
    </xf>
    <xf numFmtId="0" fontId="55" fillId="11" borderId="4" xfId="0" applyFont="1" applyFill="1" applyBorder="1" applyAlignment="1">
      <alignment horizontal="center" vertical="center"/>
    </xf>
    <xf numFmtId="0" fontId="56" fillId="11" borderId="0" xfId="0" applyFont="1" applyFill="1" applyAlignment="1">
      <alignment horizontal="center" vertical="center"/>
    </xf>
    <xf numFmtId="0" fontId="57" fillId="11" borderId="0" xfId="0" applyFont="1" applyFill="1" applyAlignment="1">
      <alignment horizontal="center" vertical="center"/>
    </xf>
    <xf numFmtId="0" fontId="58" fillId="11" borderId="4" xfId="0" applyFont="1" applyFill="1" applyBorder="1" applyAlignment="1">
      <alignment horizontal="center" vertical="center"/>
    </xf>
    <xf numFmtId="0" fontId="59" fillId="11" borderId="0" xfId="0" applyFont="1" applyFill="1" applyAlignment="1">
      <alignment horizontal="center" vertical="center"/>
    </xf>
    <xf numFmtId="0" fontId="60" fillId="11" borderId="0" xfId="0" applyFont="1" applyFill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0" fontId="62" fillId="11" borderId="0" xfId="0" applyFont="1" applyFill="1" applyAlignment="1">
      <alignment horizontal="center" vertical="center"/>
    </xf>
    <xf numFmtId="0" fontId="63" fillId="11" borderId="0" xfId="0" applyFont="1" applyFill="1" applyAlignment="1">
      <alignment horizontal="center" vertical="center"/>
    </xf>
    <xf numFmtId="0" fontId="64" fillId="11" borderId="4" xfId="0" applyFont="1" applyFill="1" applyBorder="1" applyAlignment="1">
      <alignment horizontal="center" vertical="center"/>
    </xf>
    <xf numFmtId="0" fontId="65" fillId="11" borderId="0" xfId="0" applyFont="1" applyFill="1" applyAlignment="1">
      <alignment horizontal="center" vertical="center"/>
    </xf>
    <xf numFmtId="0" fontId="66" fillId="11" borderId="0" xfId="0" applyFont="1" applyFill="1" applyAlignment="1">
      <alignment horizontal="center" vertical="center"/>
    </xf>
    <xf numFmtId="0" fontId="67" fillId="11" borderId="4" xfId="0" applyFont="1" applyFill="1" applyBorder="1" applyAlignment="1">
      <alignment horizontal="center" vertical="center"/>
    </xf>
    <xf numFmtId="0" fontId="68" fillId="11" borderId="0" xfId="0" applyFont="1" applyFill="1" applyAlignment="1">
      <alignment horizontal="center" vertical="center"/>
    </xf>
    <xf numFmtId="0" fontId="69" fillId="11" borderId="0" xfId="0" applyFont="1" applyFill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0" xfId="0" applyFont="1" applyFill="1" applyAlignment="1">
      <alignment horizontal="center" vertical="center"/>
    </xf>
    <xf numFmtId="0" fontId="72" fillId="11" borderId="0" xfId="0" applyFont="1" applyFill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0" fontId="74" fillId="11" borderId="0" xfId="0" applyFont="1" applyFill="1" applyAlignment="1">
      <alignment horizontal="center" vertical="center"/>
    </xf>
    <xf numFmtId="0" fontId="75" fillId="11" borderId="4" xfId="0" applyFont="1" applyFill="1" applyBorder="1" applyAlignment="1">
      <alignment horizontal="center" vertical="center"/>
    </xf>
    <xf numFmtId="0" fontId="76" fillId="11" borderId="0" xfId="0" applyFont="1" applyFill="1" applyAlignment="1">
      <alignment horizontal="center" vertical="center"/>
    </xf>
    <xf numFmtId="0" fontId="77" fillId="11" borderId="4" xfId="0" applyFont="1" applyFill="1" applyBorder="1" applyAlignment="1">
      <alignment horizontal="center" vertical="center"/>
    </xf>
    <xf numFmtId="0" fontId="78" fillId="11" borderId="0" xfId="0" applyFont="1" applyFill="1" applyAlignment="1">
      <alignment horizontal="center" vertical="center"/>
    </xf>
    <xf numFmtId="0" fontId="79" fillId="12" borderId="4" xfId="0" applyFont="1" applyFill="1" applyBorder="1" applyAlignment="1">
      <alignment horizontal="center" vertical="center"/>
    </xf>
    <xf numFmtId="0" fontId="80" fillId="12" borderId="4" xfId="0" applyFont="1" applyFill="1" applyBorder="1" applyAlignment="1">
      <alignment horizontal="center" vertical="center"/>
    </xf>
    <xf numFmtId="0" fontId="81" fillId="12" borderId="4" xfId="0" applyFont="1" applyFill="1" applyBorder="1" applyAlignment="1">
      <alignment horizontal="center" vertical="center"/>
    </xf>
    <xf numFmtId="0" fontId="82" fillId="12" borderId="4" xfId="0" applyFont="1" applyFill="1" applyBorder="1" applyAlignment="1">
      <alignment horizontal="center" vertical="center"/>
    </xf>
    <xf numFmtId="0" fontId="83" fillId="12" borderId="4" xfId="0" applyFont="1" applyFill="1" applyBorder="1" applyAlignment="1">
      <alignment horizontal="center" vertical="center"/>
    </xf>
    <xf numFmtId="0" fontId="84" fillId="12" borderId="4" xfId="0" applyFont="1" applyFill="1" applyBorder="1" applyAlignment="1">
      <alignment horizontal="center" vertical="center"/>
    </xf>
    <xf numFmtId="165" fontId="85" fillId="12" borderId="4" xfId="0" applyNumberFormat="1" applyFont="1" applyFill="1" applyBorder="1" applyAlignment="1">
      <alignment horizontal="center" vertical="center"/>
    </xf>
    <xf numFmtId="165" fontId="86" fillId="12" borderId="4" xfId="0" applyNumberFormat="1" applyFont="1" applyFill="1" applyBorder="1" applyAlignment="1">
      <alignment horizontal="center" vertical="center"/>
    </xf>
    <xf numFmtId="165" fontId="87" fillId="12" borderId="4" xfId="0" applyNumberFormat="1" applyFont="1" applyFill="1" applyBorder="1" applyAlignment="1">
      <alignment horizontal="center" vertical="center"/>
    </xf>
    <xf numFmtId="0" fontId="88" fillId="12" borderId="4" xfId="0" applyFont="1" applyFill="1" applyBorder="1" applyAlignment="1">
      <alignment horizontal="center" vertical="center"/>
    </xf>
    <xf numFmtId="165" fontId="89" fillId="12" borderId="4" xfId="0" applyNumberFormat="1" applyFont="1" applyFill="1" applyBorder="1" applyAlignment="1">
      <alignment horizontal="center" vertical="center"/>
    </xf>
    <xf numFmtId="165" fontId="90" fillId="12" borderId="4" xfId="0" applyNumberFormat="1" applyFont="1" applyFill="1" applyBorder="1" applyAlignment="1">
      <alignment horizontal="center" vertical="center"/>
    </xf>
    <xf numFmtId="165" fontId="91" fillId="12" borderId="4" xfId="0" applyNumberFormat="1" applyFont="1" applyFill="1" applyBorder="1" applyAlignment="1">
      <alignment horizontal="center" vertical="center"/>
    </xf>
    <xf numFmtId="165" fontId="92" fillId="12" borderId="4" xfId="0" applyNumberFormat="1" applyFont="1" applyFill="1" applyBorder="1" applyAlignment="1">
      <alignment horizontal="center" vertical="center"/>
    </xf>
    <xf numFmtId="165" fontId="93" fillId="12" borderId="4" xfId="0" applyNumberFormat="1" applyFont="1" applyFill="1" applyBorder="1" applyAlignment="1">
      <alignment horizontal="center" vertical="center"/>
    </xf>
    <xf numFmtId="165" fontId="94" fillId="12" borderId="4" xfId="0" applyNumberFormat="1" applyFont="1" applyFill="1" applyBorder="1" applyAlignment="1">
      <alignment horizontal="center" vertical="center"/>
    </xf>
    <xf numFmtId="165" fontId="95" fillId="12" borderId="4" xfId="0" applyNumberFormat="1" applyFont="1" applyFill="1" applyBorder="1" applyAlignment="1">
      <alignment horizontal="center" vertical="center"/>
    </xf>
    <xf numFmtId="165" fontId="96" fillId="12" borderId="4" xfId="0" applyNumberFormat="1" applyFont="1" applyFill="1" applyBorder="1" applyAlignment="1">
      <alignment horizontal="center" vertical="center"/>
    </xf>
    <xf numFmtId="165" fontId="97" fillId="12" borderId="4" xfId="0" applyNumberFormat="1" applyFont="1" applyFill="1" applyBorder="1" applyAlignment="1">
      <alignment horizontal="center" vertical="center"/>
    </xf>
    <xf numFmtId="165" fontId="98" fillId="12" borderId="4" xfId="0" applyNumberFormat="1" applyFont="1" applyFill="1" applyBorder="1" applyAlignment="1">
      <alignment horizontal="center" vertical="center"/>
    </xf>
    <xf numFmtId="165" fontId="99" fillId="12" borderId="4" xfId="0" applyNumberFormat="1" applyFont="1" applyFill="1" applyBorder="1" applyAlignment="1">
      <alignment horizontal="center" vertical="center"/>
    </xf>
    <xf numFmtId="0" fontId="100" fillId="13" borderId="4" xfId="0" applyFont="1" applyFill="1" applyBorder="1" applyAlignment="1">
      <alignment horizontal="center" vertical="center"/>
    </xf>
    <xf numFmtId="0" fontId="101" fillId="13" borderId="4" xfId="0" applyFont="1" applyFill="1" applyBorder="1" applyAlignment="1">
      <alignment horizontal="center" vertical="center"/>
    </xf>
    <xf numFmtId="0" fontId="102" fillId="12" borderId="4" xfId="0" applyFont="1" applyFill="1" applyBorder="1" applyAlignment="1">
      <alignment horizontal="center" vertical="center"/>
    </xf>
    <xf numFmtId="0" fontId="103" fillId="12" borderId="4" xfId="0" applyFont="1" applyFill="1" applyBorder="1" applyAlignment="1">
      <alignment horizontal="center" vertical="center"/>
    </xf>
    <xf numFmtId="0" fontId="104" fillId="12" borderId="4" xfId="0" applyFont="1" applyFill="1" applyBorder="1" applyAlignment="1">
      <alignment horizontal="center" vertical="center"/>
    </xf>
    <xf numFmtId="0" fontId="105" fillId="12" borderId="4" xfId="0" applyFont="1" applyFill="1" applyBorder="1" applyAlignment="1">
      <alignment horizontal="center" vertical="center"/>
    </xf>
    <xf numFmtId="0" fontId="106" fillId="12" borderId="4" xfId="0" applyFont="1" applyFill="1" applyBorder="1" applyAlignment="1">
      <alignment horizontal="center" vertical="center"/>
    </xf>
    <xf numFmtId="0" fontId="107" fillId="12" borderId="4" xfId="0" applyFont="1" applyFill="1" applyBorder="1" applyAlignment="1">
      <alignment horizontal="center" vertical="center"/>
    </xf>
    <xf numFmtId="0" fontId="108" fillId="12" borderId="4" xfId="0" applyFont="1" applyFill="1" applyBorder="1" applyAlignment="1">
      <alignment horizontal="center" vertical="center"/>
    </xf>
    <xf numFmtId="165" fontId="109" fillId="12" borderId="4" xfId="0" applyNumberFormat="1" applyFont="1" applyFill="1" applyBorder="1" applyAlignment="1">
      <alignment horizontal="center" vertical="center"/>
    </xf>
    <xf numFmtId="165" fontId="110" fillId="12" borderId="4" xfId="0" applyNumberFormat="1" applyFont="1" applyFill="1" applyBorder="1" applyAlignment="1">
      <alignment horizontal="center" vertical="center"/>
    </xf>
    <xf numFmtId="165" fontId="111" fillId="12" borderId="4" xfId="0" applyNumberFormat="1" applyFont="1" applyFill="1" applyBorder="1" applyAlignment="1">
      <alignment horizontal="center" vertical="center"/>
    </xf>
    <xf numFmtId="0" fontId="112" fillId="12" borderId="4" xfId="0" applyFont="1" applyFill="1" applyBorder="1" applyAlignment="1">
      <alignment horizontal="center" vertical="center"/>
    </xf>
    <xf numFmtId="165" fontId="113" fillId="12" borderId="4" xfId="0" applyNumberFormat="1" applyFont="1" applyFill="1" applyBorder="1" applyAlignment="1">
      <alignment horizontal="center" vertical="center"/>
    </xf>
    <xf numFmtId="165" fontId="114" fillId="12" borderId="4" xfId="0" applyNumberFormat="1" applyFont="1" applyFill="1" applyBorder="1" applyAlignment="1">
      <alignment horizontal="center" vertical="center"/>
    </xf>
    <xf numFmtId="165" fontId="115" fillId="12" borderId="4" xfId="0" applyNumberFormat="1" applyFont="1" applyFill="1" applyBorder="1" applyAlignment="1">
      <alignment horizontal="center" vertical="center"/>
    </xf>
    <xf numFmtId="165" fontId="116" fillId="12" borderId="4" xfId="0" applyNumberFormat="1" applyFont="1" applyFill="1" applyBorder="1" applyAlignment="1">
      <alignment horizontal="center" vertical="center"/>
    </xf>
    <xf numFmtId="165" fontId="117" fillId="12" borderId="4" xfId="0" applyNumberFormat="1" applyFont="1" applyFill="1" applyBorder="1" applyAlignment="1">
      <alignment horizontal="center" vertical="center"/>
    </xf>
    <xf numFmtId="165" fontId="118" fillId="12" borderId="4" xfId="0" applyNumberFormat="1" applyFont="1" applyFill="1" applyBorder="1" applyAlignment="1">
      <alignment horizontal="center" vertical="center"/>
    </xf>
    <xf numFmtId="165" fontId="119" fillId="12" borderId="4" xfId="0" applyNumberFormat="1" applyFont="1" applyFill="1" applyBorder="1" applyAlignment="1">
      <alignment horizontal="center" vertical="center"/>
    </xf>
    <xf numFmtId="165" fontId="120" fillId="12" borderId="4" xfId="0" applyNumberFormat="1" applyFont="1" applyFill="1" applyBorder="1" applyAlignment="1">
      <alignment horizontal="center" vertical="center"/>
    </xf>
    <xf numFmtId="165" fontId="121" fillId="12" borderId="4" xfId="0" applyNumberFormat="1" applyFont="1" applyFill="1" applyBorder="1" applyAlignment="1">
      <alignment horizontal="center" vertical="center"/>
    </xf>
    <xf numFmtId="165" fontId="122" fillId="12" borderId="4" xfId="0" applyNumberFormat="1" applyFont="1" applyFill="1" applyBorder="1" applyAlignment="1">
      <alignment horizontal="center" vertical="center"/>
    </xf>
    <xf numFmtId="165" fontId="123" fillId="12" borderId="4" xfId="0" applyNumberFormat="1" applyFont="1" applyFill="1" applyBorder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5" fillId="13" borderId="4" xfId="0" applyFont="1" applyFill="1" applyBorder="1" applyAlignment="1">
      <alignment horizontal="center" vertical="center"/>
    </xf>
    <xf numFmtId="0" fontId="126" fillId="12" borderId="4" xfId="0" applyFont="1" applyFill="1" applyBorder="1" applyAlignment="1">
      <alignment horizontal="center" vertical="center"/>
    </xf>
    <xf numFmtId="165" fontId="127" fillId="11" borderId="4" xfId="0" applyNumberFormat="1" applyFont="1" applyFill="1" applyBorder="1" applyAlignment="1">
      <alignment horizontal="center" vertical="center"/>
    </xf>
    <xf numFmtId="165" fontId="128" fillId="11" borderId="4" xfId="0" applyNumberFormat="1" applyFont="1" applyFill="1" applyBorder="1" applyAlignment="1">
      <alignment horizontal="center" vertical="center"/>
    </xf>
    <xf numFmtId="165" fontId="129" fillId="11" borderId="4" xfId="0" applyNumberFormat="1" applyFont="1" applyFill="1" applyBorder="1" applyAlignment="1">
      <alignment horizontal="center" vertical="center"/>
    </xf>
    <xf numFmtId="165" fontId="130" fillId="11" borderId="4" xfId="0" applyNumberFormat="1" applyFont="1" applyFill="1" applyBorder="1" applyAlignment="1">
      <alignment horizontal="center" vertical="center"/>
    </xf>
    <xf numFmtId="165" fontId="131" fillId="11" borderId="4" xfId="0" applyNumberFormat="1" applyFont="1" applyFill="1" applyBorder="1" applyAlignment="1">
      <alignment horizontal="center" vertical="center"/>
    </xf>
    <xf numFmtId="165" fontId="132" fillId="11" borderId="4" xfId="0" applyNumberFormat="1" applyFont="1" applyFill="1" applyBorder="1" applyAlignment="1">
      <alignment horizontal="center" vertical="center"/>
    </xf>
    <xf numFmtId="165" fontId="133" fillId="11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topLeftCell="L1" zoomScale="70" zoomScaleNormal="70" workbookViewId="0">
      <selection activeCell="N1" sqref="N1"/>
    </sheetView>
  </sheetViews>
  <sheetFormatPr defaultColWidth="9.109375" defaultRowHeight="14.4" x14ac:dyDescent="0.3"/>
  <cols>
    <col min="1" max="2" customWidth="true" width="58.5546875" collapsed="true"/>
    <col min="3" max="10" customWidth="true" width="19.5546875" collapsed="true"/>
    <col min="11" max="21" customWidth="true" width="20.6640625" collapsed="true"/>
    <col min="22" max="23" customWidth="true" width="40.6640625" collapsed="true"/>
  </cols>
  <sheetData>
    <row r="1" spans="1:24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4" ht="28.95" customHeight="1" x14ac:dyDescent="0.3">
      <c r="A2" s="8" t="s">
        <v>13</v>
      </c>
      <c r="B2" s="15" t="s">
        <v>14</v>
      </c>
      <c r="C2" s="9">
        <v>43837</v>
      </c>
      <c r="D2" s="10" t="s">
        <v>11</v>
      </c>
      <c r="E2" s="10" t="s">
        <v>12</v>
      </c>
      <c r="F2" s="10">
        <f>14600/7500</f>
        <v>1.9466666666666668</v>
      </c>
      <c r="G2" s="10">
        <v>1</v>
      </c>
      <c r="H2" s="11">
        <f>J2/F2</f>
        <v>205.47945205479451</v>
      </c>
      <c r="I2" s="11">
        <f t="shared" ref="I2" si="0">H2*G2</f>
        <v>205.47945205479451</v>
      </c>
      <c r="J2" s="11">
        <v>400</v>
      </c>
      <c r="K2" s="11">
        <f t="shared" ref="K2" si="1">J2*G2</f>
        <v>400</v>
      </c>
      <c r="L2" s="11">
        <f t="shared" ref="L2" si="2">J2+R2</f>
        <v>464</v>
      </c>
      <c r="M2" s="11">
        <f t="shared" ref="M2" si="3">L2*G2</f>
        <v>464</v>
      </c>
      <c r="N2" s="11">
        <f t="shared" ref="N2" si="4">J2+R2+P2+35</f>
        <v>573.6</v>
      </c>
      <c r="O2" s="11">
        <f t="shared" ref="O2" si="5">N2*G2</f>
        <v>573.6</v>
      </c>
      <c r="P2" s="11">
        <f t="shared" ref="P2" si="6">(L2*0.15)+5</f>
        <v>74.599999999999994</v>
      </c>
      <c r="Q2" s="11">
        <f t="shared" ref="Q2" si="7">P2*G2</f>
        <v>74.599999999999994</v>
      </c>
      <c r="R2" s="11">
        <f t="shared" ref="R2" si="8">J2*0.16</f>
        <v>64</v>
      </c>
      <c r="S2" s="11">
        <f t="shared" ref="S2" si="9">R2*G2</f>
        <v>64</v>
      </c>
      <c r="T2" s="11">
        <f t="shared" ref="T2" si="10">L2-H2-R2</f>
        <v>194.52054794520552</v>
      </c>
      <c r="U2" s="11">
        <f t="shared" ref="U2" si="11">T2*G2</f>
        <v>194.52054794520552</v>
      </c>
      <c r="V2" s="12" t="s">
        <v>15</v>
      </c>
      <c r="W2" s="13" t="s">
        <v>16</v>
      </c>
    </row>
    <row r="3" spans="1:24" ht="28.95" customHeight="1" x14ac:dyDescent="0.3">
      <c r="A3" s="16" t="s">
        <v>30</v>
      </c>
      <c r="B3" s="20" t="s">
        <v>31</v>
      </c>
      <c r="C3" s="17" t="s">
        <v>33</v>
      </c>
      <c r="D3" s="18" t="s">
        <v>28</v>
      </c>
      <c r="E3" s="19" t="s">
        <v>29</v>
      </c>
      <c r="F3" s="25">
        <v>2.0053475935828877</v>
      </c>
      <c r="G3" s="21">
        <v>5</v>
      </c>
      <c r="H3" s="22">
        <v>14.96</v>
      </c>
      <c r="I3" s="23">
        <v>74.800000000000011</v>
      </c>
      <c r="J3" s="24">
        <v>30</v>
      </c>
      <c r="K3" s="26">
        <v>150</v>
      </c>
      <c r="L3" s="27">
        <v>34.799999999999997</v>
      </c>
      <c r="M3" s="28">
        <v>6785.9999999999991</v>
      </c>
      <c r="N3" s="29">
        <v>40.295900000000003</v>
      </c>
      <c r="O3" s="30">
        <v>7857.7005000000008</v>
      </c>
      <c r="P3" s="31">
        <v>10.219999999999999</v>
      </c>
      <c r="Q3" s="32">
        <v>1992.8999999999999</v>
      </c>
      <c r="R3" s="33">
        <v>4.8</v>
      </c>
      <c r="S3" s="34">
        <v>24</v>
      </c>
      <c r="T3" s="35">
        <v>15.04</v>
      </c>
      <c r="U3" s="36">
        <v>2932.7999999999997</v>
      </c>
      <c r="V3" s="44" t="s">
        <v>32</v>
      </c>
      <c r="W3" s="45" t="s">
        <v>34</v>
      </c>
      <c r="X3" s="46">
        <v>2</v>
      </c>
    </row>
    <row r="4" spans="1:24" ht="28.95" customHeight="1" x14ac:dyDescent="0.3">
      <c r="A4" s="14"/>
      <c r="B4" s="14"/>
      <c r="C4" s="14"/>
      <c r="D4" s="14"/>
      <c r="E4" s="14"/>
      <c r="F4" s="14"/>
      <c r="G4" s="14"/>
      <c r="H4" s="14"/>
      <c r="I4" s="37">
        <f>SUM(I2:I3)</f>
        <v>280.27945205479455</v>
      </c>
      <c r="J4" s="14"/>
      <c r="K4" s="38">
        <f>SUM(K2:K3)</f>
        <v>550</v>
      </c>
      <c r="L4" s="14"/>
      <c r="M4" s="39">
        <f>SUM(M2:M3)</f>
        <v>7249.9999999999991</v>
      </c>
      <c r="N4" s="14"/>
      <c r="O4" s="40">
        <f>SUM(O2:O3)</f>
        <v>8431.3005000000012</v>
      </c>
      <c r="P4" s="14"/>
      <c r="Q4" s="41">
        <f>SUM(Q2:Q3)</f>
        <v>2067.5</v>
      </c>
      <c r="R4" s="14"/>
      <c r="S4" s="42">
        <f>SUM(S2:S3)</f>
        <v>88</v>
      </c>
      <c r="T4" s="14"/>
      <c r="U4" s="43">
        <f>SUM(U2:U3)</f>
        <v>3127.3205479452054</v>
      </c>
      <c r="V4" s="14"/>
      <c r="W4" s="14"/>
    </row>
    <row r="5" spans="1:24" ht="39.9" customHeight="1" x14ac:dyDescent="0.3"/>
    <row r="6" spans="1:24" ht="39.9" customHeight="1" x14ac:dyDescent="0.3"/>
    <row r="7" spans="1:24" ht="39.9" customHeight="1" x14ac:dyDescent="0.3"/>
    <row r="8" spans="1:24" ht="39.9" customHeight="1" x14ac:dyDescent="0.3"/>
    <row r="9" spans="1:24" ht="39.9" customHeight="1" x14ac:dyDescent="0.3"/>
    <row r="10" spans="1:24" ht="39.9" customHeight="1" x14ac:dyDescent="0.3"/>
    <row r="11" spans="1:24" ht="39.9" customHeight="1" x14ac:dyDescent="0.3"/>
    <row r="12" spans="1:24" ht="39.9" customHeight="1" x14ac:dyDescent="0.3"/>
    <row r="13" spans="1:24" ht="39.9" customHeight="1" x14ac:dyDescent="0.3"/>
    <row r="14" spans="1:24" ht="39.9" customHeight="1" x14ac:dyDescent="0.3"/>
    <row r="15" spans="1:24" ht="39.9" customHeight="1" x14ac:dyDescent="0.3"/>
    <row r="16" spans="1:24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"/>
  <sheetViews>
    <sheetView tabSelected="1" workbookViewId="0">
      <selection activeCell="C3" sqref="C3"/>
    </sheetView>
  </sheetViews>
  <sheetFormatPr defaultRowHeight="14.4" x14ac:dyDescent="0.3"/>
  <cols>
    <col min="1" max="2" customWidth="true" width="58.5546875" collapsed="true"/>
    <col min="3" max="22" customWidth="true" width="19.5546875" collapsed="true"/>
    <col min="23" max="23" customWidth="true" width="30.6640625" collapsed="true"/>
    <col min="24" max="24" customWidth="true" width="19.5546875" collapsed="true"/>
  </cols>
  <sheetData>
    <row r="1" spans="1:24" ht="30" customHeight="1" x14ac:dyDescent="0.3">
      <c r="A1" s="48" t="s">
        <v>35</v>
      </c>
      <c r="B1" s="50" t="s">
        <v>0</v>
      </c>
      <c r="C1" s="52" t="s">
        <v>1</v>
      </c>
      <c r="D1" s="54" t="s">
        <v>36</v>
      </c>
      <c r="E1" s="56" t="s">
        <v>37</v>
      </c>
      <c r="F1" s="58" t="s">
        <v>17</v>
      </c>
      <c r="G1" s="60" t="s">
        <v>4</v>
      </c>
      <c r="H1" s="62" t="s">
        <v>38</v>
      </c>
      <c r="I1" s="63" t="s">
        <v>39</v>
      </c>
      <c r="J1" s="65" t="s">
        <v>40</v>
      </c>
      <c r="K1" s="66" t="s">
        <v>5</v>
      </c>
      <c r="L1" s="68" t="s">
        <v>41</v>
      </c>
      <c r="M1" s="69" t="s">
        <v>6</v>
      </c>
      <c r="N1" s="71" t="s">
        <v>42</v>
      </c>
      <c r="O1" s="72" t="s">
        <v>7</v>
      </c>
      <c r="P1" s="74" t="s">
        <v>43</v>
      </c>
      <c r="Q1" s="75" t="s">
        <v>44</v>
      </c>
      <c r="R1" s="77" t="s">
        <v>45</v>
      </c>
      <c r="S1" s="78" t="s">
        <v>8</v>
      </c>
      <c r="T1" s="80" t="s">
        <v>46</v>
      </c>
      <c r="U1" s="81" t="s">
        <v>47</v>
      </c>
      <c r="V1" s="83" t="s">
        <v>9</v>
      </c>
      <c r="W1" s="85" t="s">
        <v>10</v>
      </c>
      <c r="X1" s="87" t="s">
        <v>48</v>
      </c>
    </row>
    <row r="2" spans="1:24" ht="30" customHeight="1" x14ac:dyDescent="0.3">
      <c r="A2" s="88" t="s">
        <v>49</v>
      </c>
      <c r="B2" s="92" t="s">
        <v>50</v>
      </c>
      <c r="C2" s="89" t="s">
        <v>51</v>
      </c>
      <c r="D2" s="90" t="s">
        <v>28</v>
      </c>
      <c r="E2" s="91" t="s">
        <v>29</v>
      </c>
      <c r="F2" s="97">
        <v>2.2222222222222223</v>
      </c>
      <c r="G2" s="93">
        <v>1</v>
      </c>
      <c r="H2" s="94">
        <v>27</v>
      </c>
      <c r="I2" s="95">
        <v>27</v>
      </c>
      <c r="J2" s="96">
        <v>60</v>
      </c>
      <c r="K2" s="98">
        <v>60</v>
      </c>
      <c r="L2" s="99">
        <v>69.599999999999994</v>
      </c>
      <c r="M2" s="100">
        <v>2714.3999999999996</v>
      </c>
      <c r="N2" s="101">
        <v>75.591800000000006</v>
      </c>
      <c r="O2" s="102">
        <v>2948.0802000000003</v>
      </c>
      <c r="P2" s="103">
        <v>15.44</v>
      </c>
      <c r="Q2" s="104">
        <v>602.16</v>
      </c>
      <c r="R2" s="105">
        <v>9.6</v>
      </c>
      <c r="S2" s="106">
        <v>9.6</v>
      </c>
      <c r="T2" s="107">
        <v>33</v>
      </c>
      <c r="U2" s="108">
        <v>1287</v>
      </c>
      <c r="V2" s="109" t="s">
        <v>32</v>
      </c>
      <c r="W2" s="110" t="s">
        <v>52</v>
      </c>
      <c r="X2" s="111">
        <v>34</v>
      </c>
    </row>
    <row r="3" spans="1:24" ht="30" customHeight="1" x14ac:dyDescent="0.3">
      <c r="A3" s="47"/>
      <c r="B3" s="49"/>
      <c r="C3" s="51"/>
      <c r="D3" s="53"/>
      <c r="E3" s="55"/>
      <c r="F3" s="57"/>
      <c r="G3" s="59"/>
      <c r="H3" s="61"/>
      <c r="I3" s="136">
        <f>SUM(I2:I3)</f>
        <v>1472</v>
      </c>
      <c r="J3" s="64"/>
      <c r="K3" s="137">
        <f>SUM(K2:K3)</f>
        <v>1049</v>
      </c>
      <c r="L3" s="67"/>
      <c r="M3" s="138">
        <f>SUM(M2:M3)</f>
        <v>3861.6399999999994</v>
      </c>
      <c r="N3" s="70"/>
      <c r="O3" s="139">
        <f>SUM(O2:O3)</f>
        <v>4280.9122000000007</v>
      </c>
      <c r="P3" s="73"/>
      <c r="Q3" s="140">
        <f>SUM(Q2:Q3)</f>
        <v>784.24599999999987</v>
      </c>
      <c r="R3" s="76"/>
      <c r="S3" s="141">
        <f>SUM(S2:S3)</f>
        <v>167.84</v>
      </c>
      <c r="T3" s="79"/>
      <c r="U3" s="142">
        <f>SUM(U2:U3)</f>
        <v>830.99999999999989</v>
      </c>
      <c r="V3" s="82"/>
      <c r="W3" s="84"/>
      <c r="X3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2020-08-21T18:44:44Z</dcterms:modified>
</cp:coreProperties>
</file>