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89F6A99E-6C83-4E68-9AE8-EE60C06DA64C}" xr6:coauthVersionLast="45" xr6:coauthVersionMax="45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7" l="1"/>
  <c r="K4" i="7"/>
  <c r="F4" i="7"/>
  <c r="H4" i="7" s="1"/>
  <c r="I4" i="7" s="1"/>
  <c r="R3" i="7"/>
  <c r="K3" i="7"/>
  <c r="I3" i="7"/>
  <c r="R2" i="7"/>
  <c r="K2" i="7"/>
  <c r="F2" i="7"/>
  <c r="H2" i="7" s="1"/>
  <c r="I2" i="7" s="1"/>
  <c r="S4" i="7" l="1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M4" i="7" l="1"/>
  <c r="T4" i="7"/>
  <c r="U4" i="7" s="1"/>
  <c r="P4" i="7"/>
  <c r="M3" i="7"/>
  <c r="T3" i="7"/>
  <c r="U3" i="7" s="1"/>
  <c r="P3" i="7"/>
  <c r="M2" i="7"/>
  <c r="T2" i="7"/>
  <c r="U2" i="7" s="1"/>
  <c r="P2" i="7"/>
  <c r="I3" i="6"/>
  <c r="Q4" i="7" l="1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V4" i="7" l="1"/>
  <c r="W4" i="7" s="1"/>
  <c r="O4" i="7"/>
  <c r="O3" i="7"/>
  <c r="V3" i="7"/>
  <c r="W3" i="7" s="1"/>
  <c r="V2" i="7"/>
  <c r="W2" i="7" s="1"/>
  <c r="O2" i="7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<sst xmlns="http://schemas.openxmlformats.org/spreadsheetml/2006/main" count="266" uniqueCount="131">
  <si>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</si>
  <si>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</si>
  <si>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</si>
  <si>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</si>
  <si>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</si>
  <si>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</si>
  <si>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</si>
  <si>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</si>
  <si>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</si>
  <si>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</si>
  <si>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</si>
  <si>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</si>
  <si>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</si>
  <si>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</si>
  <si>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</si>
  <si>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</si>
  <si>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</si>
  <si>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</si>
  <si>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</si>
  <si>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</si>
  <si>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</si>
  <si>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</si>
  <si>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</si>
  <si>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</si>
  <si>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</si>
  <si>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</si>
  <si>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</si>
  <si>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</si>
  <si>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</si>
  <si>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</si>
  <si>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</si>
  <si>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</si>
  <si>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</si>
  <si>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</si>
  <si>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</si>
  <si>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</si>
  <si>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</si>
  <si>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</si>
  <si>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</si>
  <si>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</si>
  <si>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</si>
  <si>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</si>
  <si>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</si>
  <si>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</si>
  <si>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</si>
  <si>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</si>
  <si>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</si>
  <si>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</si>
  <si>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</si>
  <si>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</si>
  <si>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</si>
  <si>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</si>
  <si>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</si>
  <si>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</si>
  <si>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</si>
  <si>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</si>
  <si>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</si>
  <si>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</si>
  <si>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</si>
  <si>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</si>
  <si>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</si>
  <si>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</si>
  <si>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</si>
  <si>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</si>
  <si>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</si>
  <si>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</si>
  <si>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</si>
  <si>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</si>
  <si>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</si>
  <si>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</si>
  <si>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</si>
  <si>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</si>
  <si>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</si>
  <si>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</si>
  <si>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</si>
  <si>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</si>
  <si>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</si>
  <si>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</si>
  <si>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</si>
  <si>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</si>
  <si>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</si>
  <si>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</si>
  <si>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</si>
  <si>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</si>
  <si>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</si>
  <si>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</si>
  <si>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</si>
  <si>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</si>
  <si>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</si>
  <si>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</si>
  <si>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</si>
  <si>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</si>
  <si>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</si>
  <si>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</si>
  <si>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</si>
  <si>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</si>
  <si>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</si>
  <si>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</si>
  <si>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</si>
  <si>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</si>
  <si>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</si>
  <si>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</si>
  <si>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</si>
  <si>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</si>
  <si>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</si>
  <si>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</si>
  <si>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</si>
  <si>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</si>
  <si>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</si>
  <si>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</si>
  <si>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</si>
  <si>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</si>
  <si>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</si>
  <si>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</si>
  <si>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</si>
  <si>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</si>
  <si>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</si>
  <si>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</si>
  <si>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</si>
  <si>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</si>
  <si>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</si>
  <si>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</si>
  <si>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</si>
  <si>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ADAPTADOR DE CALIPER A 203mm</t>
  </si>
  <si>
    <t>PARA DISCOS DE 203mm - INCLUYE 4 TORNILLOS ALLEN - SEMINUEVO</t>
  </si>
  <si>
    <t>31  julio</t>
  </si>
  <si>
    <t>SEMINUEVO</t>
  </si>
  <si>
    <t/>
  </si>
  <si>
    <t>0.0</t>
  </si>
  <si>
    <t>1</t>
  </si>
  <si>
    <t>200.0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</si>
</sst>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66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5" borderId="7" xfId="0" applyBorder="true" applyFill="true" applyFont="true">
      <alignment horizontal="center" vertical="center"/>
    </xf>
    <xf numFmtId="0" fontId="10" fillId="15" borderId="7" xfId="0" applyBorder="true" applyFill="true" applyFont="true">
      <alignment horizontal="center" vertical="center"/>
    </xf>
    <xf numFmtId="0" fontId="11" fillId="15" borderId="7" xfId="0" applyBorder="true" applyFill="true" applyFont="true">
      <alignment horizontal="center" vertical="center"/>
    </xf>
    <xf numFmtId="0" fontId="12" fillId="15" borderId="7" xfId="0" applyBorder="true" applyFill="true" applyFont="true">
      <alignment horizontal="center" vertical="center"/>
    </xf>
    <xf numFmtId="0" fontId="13" fillId="15" borderId="7" xfId="0" applyBorder="true" applyFill="true" applyFont="true">
      <alignment horizontal="center" vertical="center"/>
    </xf>
    <xf numFmtId="0" fontId="14" fillId="15" borderId="7" xfId="0" applyBorder="true" applyFill="true" applyFont="true">
      <alignment horizontal="center" vertical="center"/>
    </xf>
    <xf numFmtId="0" fontId="15" fillId="15" borderId="7" xfId="0" applyBorder="true" applyFill="true" applyFont="true">
      <alignment horizontal="center" vertical="center"/>
    </xf>
    <xf numFmtId="0" fontId="16" fillId="15" borderId="7" xfId="0" applyBorder="true" applyFill="true" applyFont="true">
      <alignment horizontal="center" vertical="center"/>
    </xf>
    <xf numFmtId="0" fontId="17" fillId="15" borderId="7" xfId="0" applyBorder="true" applyFill="true" applyFont="true">
      <alignment horizontal="center" vertical="center"/>
    </xf>
    <xf numFmtId="0" fontId="18" fillId="15" borderId="7" xfId="0" applyBorder="true" applyFill="true" applyFont="true">
      <alignment horizontal="center" vertical="center"/>
    </xf>
    <xf numFmtId="0" fontId="19" fillId="15" borderId="7" xfId="0" applyBorder="true" applyFill="true" applyFont="true">
      <alignment horizontal="center" vertical="center"/>
    </xf>
    <xf numFmtId="0" fontId="20" fillId="15" borderId="7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50"/>
      <c r="B1" s="51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0"/>
  <sheetViews>
    <sheetView tabSelected="1" zoomScale="70" zoomScaleNormal="7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W6" sqref="W6"/>
    </sheetView>
  </sheetViews>
  <sheetFormatPr baseColWidth="10" defaultRowHeight="15" x14ac:dyDescent="0.25"/>
  <cols>
    <col min="1" max="2" customWidth="true" width="40.7109375" collapsed="true"/>
    <col min="3" max="23" customWidth="true" width="15.7109375" collapsed="true"/>
    <col min="24" max="25" customWidth="true" width="40.7109375" collapsed="true"/>
  </cols>
  <sheetData>
    <row r="1" spans="1:25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0.0" customHeight="true" x14ac:dyDescent="0.25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4" si="0">H2*G2</f>
        <v>205.4794520547945</v>
      </c>
      <c r="J2" s="43">
        <v>400</v>
      </c>
      <c r="K2" s="43" t="n">
        <f t="shared" ref="K2:K4" si="1">J2*G2</f>
        <v>400.0</v>
      </c>
      <c r="L2" s="43" t="n">
        <f t="shared" ref="L2:L4" si="2">J2+R2</f>
        <v>464.0</v>
      </c>
      <c r="M2" s="43" t="n">
        <f t="shared" ref="M2:M4" si="3">L2*G2</f>
        <v>464.0</v>
      </c>
      <c r="N2" s="43" t="n">
        <f t="shared" ref="N2:N4" si="4">J2+R2+P2+35</f>
        <v>573.6</v>
      </c>
      <c r="O2" s="43" t="n">
        <f t="shared" ref="O2:O4" si="5">N2*G2</f>
        <v>573.6</v>
      </c>
      <c r="P2" s="43" t="n">
        <f t="shared" ref="P2:P4" si="6">(L2*0.15)+5</f>
        <v>74.6</v>
      </c>
      <c r="Q2" s="43" t="n">
        <f t="shared" ref="Q2:Q4" si="7">P2*G2</f>
        <v>74.6</v>
      </c>
      <c r="R2" s="43" t="n">
        <f t="shared" ref="R2:R4" si="8">J2*0.16</f>
        <v>64.0</v>
      </c>
      <c r="S2" s="43" t="n">
        <f t="shared" ref="S2:S4" si="9">R2*G2</f>
        <v>64.0</v>
      </c>
      <c r="T2" s="43" t="n">
        <f t="shared" ref="T2:T4" si="10">L2-H2-R2</f>
        <v>194.52054794520552</v>
      </c>
      <c r="U2" s="43" t="n">
        <f t="shared" ref="U2:U4" si="11">T2*G2</f>
        <v>194.52054794520552</v>
      </c>
      <c r="V2" s="43" t="n">
        <f t="shared" ref="V2:V4" si="12">N2-H2-P2-R2-35</f>
        <v>194.52054794520552</v>
      </c>
      <c r="W2" s="44" t="n">
        <f t="shared" ref="W2:W4" si="13">V2*G2</f>
        <v>194.52054794520552</v>
      </c>
      <c r="X2" s="44" t="s">
        <v>109</v>
      </c>
      <c r="Y2" s="49" t="s">
        <v>110</v>
      </c>
    </row>
    <row r="3" spans="1:25" ht="30.0" customHeight="true" x14ac:dyDescent="0.25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0.0" customHeight="true" x14ac:dyDescent="0.25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0.0" customHeight="true" x14ac:dyDescent="0.25">
      <c r="A5" s="52"/>
      <c r="B5" s="52"/>
      <c r="C5" s="52"/>
      <c r="D5" s="52"/>
      <c r="E5" s="52"/>
      <c r="F5" s="52"/>
      <c r="G5" s="52"/>
      <c r="H5" s="52"/>
      <c r="I5" s="53" t="n">
        <f>SUM(I2:I4)</f>
        <v>1060.958904109589</v>
      </c>
      <c r="J5" s="52"/>
      <c r="K5" s="53" t="n">
        <f>SUM(K2:K4)</f>
        <v>1450.0</v>
      </c>
      <c r="L5" s="52"/>
      <c r="M5" s="53" t="n">
        <f>SUM(M2:M4)</f>
        <v>1682.0</v>
      </c>
      <c r="N5" s="52"/>
      <c r="O5" s="53" t="n">
        <f>SUM(O2:O4)</f>
        <v>2054.3</v>
      </c>
      <c r="P5" s="52"/>
      <c r="Q5" s="53" t="n">
        <f>SUM(Q2:Q4)</f>
        <v>267.29999999999995</v>
      </c>
      <c r="R5" s="52"/>
      <c r="S5" s="53" t="n">
        <f>SUM(S2:S4)</f>
        <v>232.0</v>
      </c>
      <c r="T5" s="52"/>
      <c r="U5" s="53" t="n">
        <f>SUM(U2:U4)</f>
        <v>389.04109589041104</v>
      </c>
      <c r="V5" s="52"/>
      <c r="W5" s="53" t="n">
        <f>SUM(W2:W4)</f>
        <v>389.04109589041104</v>
      </c>
      <c r="X5" s="52"/>
      <c r="Y5" s="52"/>
    </row>
    <row r="6" spans="1:25" ht="39.950000000000003" customHeight="1" x14ac:dyDescent="0.25"/>
    <row r="7" spans="1:25" ht="39.950000000000003" customHeight="1" x14ac:dyDescent="0.25"/>
    <row r="8" spans="1:25" ht="39.950000000000003" customHeight="1" x14ac:dyDescent="0.25"/>
    <row r="9" spans="1:25" ht="39.950000000000003" customHeight="1" x14ac:dyDescent="0.25"/>
    <row r="10" spans="1:25" ht="39.950000000000003" customHeight="1" x14ac:dyDescent="0.25"/>
    <row r="11" spans="1:25" ht="39.950000000000003" customHeight="1" x14ac:dyDescent="0.25"/>
    <row r="12" spans="1:25" ht="39.950000000000003" customHeight="1" x14ac:dyDescent="0.25"/>
    <row r="13" spans="1:25" ht="39.950000000000003" customHeight="1" x14ac:dyDescent="0.25"/>
    <row r="14" spans="1:25" ht="39.950000000000003" customHeight="1" x14ac:dyDescent="0.25"/>
    <row r="15" spans="1:25" ht="39.950000000000003" customHeight="1" x14ac:dyDescent="0.25"/>
    <row r="16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LENOVO</cp:lastModifiedBy>
  <dcterms:modified xsi:type="dcterms:W3CDTF">2020-07-29T02:09:29Z</dcterms:modified>
</cp:coreProperties>
</file>