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galvanize/Desktop/"/>
    </mc:Choice>
  </mc:AlternateContent>
  <xr:revisionPtr revIDLastSave="0" documentId="8_{DF3005E2-038D-4146-9C66-315E20F862F3}" xr6:coauthVersionLast="45" xr6:coauthVersionMax="45" xr10:uidLastSave="{00000000-0000-0000-0000-000000000000}"/>
  <bookViews>
    <workbookView xWindow="0" yWindow="460" windowWidth="28800" windowHeight="16560" firstSheet="15" activeTab="2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3" l="1"/>
  <c r="G3" i="13"/>
  <c r="G3" i="14"/>
  <c r="D7" i="11"/>
  <c r="D8" i="11"/>
  <c r="D9" i="11"/>
  <c r="D10" i="11"/>
  <c r="D11" i="11"/>
  <c r="D12" i="11"/>
  <c r="D13" i="11"/>
  <c r="D14" i="11"/>
  <c r="D15" i="11"/>
  <c r="D16" i="11"/>
  <c r="D17" i="11"/>
  <c r="D18" i="11"/>
  <c r="D19" i="11"/>
  <c r="D20" i="11"/>
  <c r="D21" i="11"/>
  <c r="D22" i="11"/>
  <c r="D23" i="11"/>
  <c r="D24" i="11"/>
  <c r="D6" i="11"/>
  <c r="F5" i="15"/>
  <c r="F6" i="15"/>
  <c r="F7" i="15"/>
  <c r="F8" i="15"/>
  <c r="F9" i="15"/>
  <c r="F10" i="15"/>
  <c r="F11" i="15"/>
  <c r="F12" i="15"/>
  <c r="F13" i="15"/>
  <c r="F14" i="15"/>
  <c r="F15" i="15"/>
  <c r="F16" i="15"/>
  <c r="F17" i="15"/>
  <c r="F18" i="15"/>
  <c r="F19" i="15"/>
  <c r="F20" i="15"/>
  <c r="F21" i="15"/>
  <c r="F22" i="15"/>
  <c r="F23" i="15"/>
  <c r="F24" i="15"/>
  <c r="F4" i="15"/>
  <c r="C27" i="3"/>
  <c r="C6" i="3"/>
  <c r="C7" i="3"/>
  <c r="C8" i="3"/>
  <c r="C9" i="3"/>
  <c r="C10" i="3"/>
  <c r="C11" i="3"/>
  <c r="C12" i="3"/>
  <c r="C13" i="3"/>
  <c r="C14" i="3"/>
  <c r="C15" i="3"/>
  <c r="C16" i="3"/>
  <c r="C17" i="3"/>
  <c r="C18" i="3"/>
  <c r="C19" i="3"/>
  <c r="C20" i="3"/>
  <c r="C21" i="3"/>
  <c r="C22" i="3"/>
  <c r="C23" i="3"/>
  <c r="C24" i="3"/>
  <c r="C25" i="3"/>
  <c r="C26" i="3"/>
  <c r="C5" i="3"/>
  <c r="B94" i="19"/>
  <c r="F5" i="17"/>
  <c r="F6" i="17"/>
  <c r="F7" i="17"/>
  <c r="F8" i="17"/>
  <c r="F9" i="17"/>
  <c r="F10" i="17"/>
  <c r="F11" i="17"/>
  <c r="F12" i="17"/>
  <c r="F13" i="17"/>
  <c r="F14" i="17"/>
  <c r="F15" i="17"/>
  <c r="F16" i="17"/>
  <c r="F17" i="17"/>
  <c r="F18" i="17"/>
  <c r="F19" i="17"/>
  <c r="F20" i="17"/>
  <c r="F21" i="17"/>
  <c r="F22" i="17"/>
  <c r="F23" i="17"/>
  <c r="F24" i="17"/>
  <c r="F4" i="17"/>
  <c r="G4" i="18"/>
  <c r="F4" i="16"/>
  <c r="J5" i="9"/>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C152" i="24"/>
  <c r="D152" i="24" s="1"/>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C140" i="24"/>
  <c r="D140" i="24" s="1"/>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C132" i="24"/>
  <c r="D132" i="24" s="1"/>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C124" i="24"/>
  <c r="D124" i="24" s="1"/>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C116" i="24"/>
  <c r="D116" i="24" s="1"/>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C108" i="24"/>
  <c r="D108" i="24" s="1"/>
  <c r="M107" i="24"/>
  <c r="C107" i="24"/>
  <c r="D107" i="24" s="1"/>
  <c r="M106" i="24"/>
  <c r="C106" i="24"/>
  <c r="D106" i="24" s="1"/>
  <c r="M105" i="24"/>
  <c r="D105" i="24"/>
  <c r="C105" i="24"/>
  <c r="M104" i="24"/>
  <c r="D104" i="24"/>
  <c r="C104" i="24"/>
  <c r="M103" i="24"/>
  <c r="C103" i="24"/>
  <c r="D103" i="24" s="1"/>
  <c r="M102" i="24"/>
  <c r="C102" i="24"/>
  <c r="D102" i="24" s="1"/>
  <c r="M101" i="24"/>
  <c r="C101" i="24"/>
  <c r="D101" i="24" s="1"/>
  <c r="M100" i="24"/>
  <c r="C100" i="24"/>
  <c r="D100" i="24" s="1"/>
  <c r="M99" i="24"/>
  <c r="C99" i="24"/>
  <c r="D99" i="24" s="1"/>
  <c r="M98" i="24"/>
  <c r="C98" i="24"/>
  <c r="D98" i="24" s="1"/>
  <c r="M97" i="24"/>
  <c r="D97" i="24"/>
  <c r="C97" i="24"/>
  <c r="M96" i="24"/>
  <c r="D96" i="24"/>
  <c r="C96" i="24"/>
  <c r="M95" i="24"/>
  <c r="C95" i="24"/>
  <c r="D95" i="24" s="1"/>
  <c r="M94" i="24"/>
  <c r="C94" i="24"/>
  <c r="D94" i="24" s="1"/>
  <c r="M93" i="24"/>
  <c r="C93" i="24"/>
  <c r="D93" i="24" s="1"/>
  <c r="M92" i="24"/>
  <c r="C92" i="24"/>
  <c r="D92" i="24" s="1"/>
  <c r="M91" i="24"/>
  <c r="C91" i="24"/>
  <c r="D91" i="24" s="1"/>
  <c r="M90" i="24"/>
  <c r="C90" i="24"/>
  <c r="D90" i="24" s="1"/>
  <c r="M89" i="24"/>
  <c r="D89" i="24"/>
  <c r="C89" i="24"/>
  <c r="M88" i="24"/>
  <c r="D88" i="24"/>
  <c r="C88" i="24"/>
  <c r="M87" i="24"/>
  <c r="C87" i="24"/>
  <c r="D87" i="24" s="1"/>
  <c r="M86" i="24"/>
  <c r="C86" i="24"/>
  <c r="D86" i="24" s="1"/>
  <c r="M85" i="24"/>
  <c r="C85" i="24"/>
  <c r="D85" i="24" s="1"/>
  <c r="M84" i="24"/>
  <c r="C84" i="24"/>
  <c r="D84" i="24" s="1"/>
  <c r="M83" i="24"/>
  <c r="C83" i="24"/>
  <c r="D83" i="24" s="1"/>
  <c r="M82" i="24"/>
  <c r="C82" i="24"/>
  <c r="D82" i="24" s="1"/>
  <c r="M81" i="24"/>
  <c r="D81" i="24"/>
  <c r="C81" i="24"/>
  <c r="M80" i="24"/>
  <c r="D80" i="24"/>
  <c r="C80" i="24"/>
  <c r="M79" i="24"/>
  <c r="C79" i="24"/>
  <c r="D79" i="24" s="1"/>
  <c r="M78" i="24"/>
  <c r="C78" i="24"/>
  <c r="D78" i="24" s="1"/>
  <c r="M77" i="24"/>
  <c r="C77" i="24"/>
  <c r="D77" i="24" s="1"/>
  <c r="M76" i="24"/>
  <c r="C76" i="24"/>
  <c r="D76" i="24" s="1"/>
  <c r="M75" i="24"/>
  <c r="C75" i="24"/>
  <c r="D75" i="24" s="1"/>
  <c r="M74" i="24"/>
  <c r="C74" i="24"/>
  <c r="D74" i="24" s="1"/>
  <c r="M73" i="24"/>
  <c r="D73" i="24"/>
  <c r="C73" i="24"/>
  <c r="M72" i="24"/>
  <c r="D72" i="24"/>
  <c r="C72" i="24"/>
  <c r="M71" i="24"/>
  <c r="C71" i="24"/>
  <c r="D71" i="24" s="1"/>
  <c r="M70" i="24"/>
  <c r="C70" i="24"/>
  <c r="D70" i="24" s="1"/>
  <c r="M69" i="24"/>
  <c r="C69" i="24"/>
  <c r="D69" i="24" s="1"/>
  <c r="M68" i="24"/>
  <c r="C68" i="24"/>
  <c r="D68" i="24" s="1"/>
  <c r="M67" i="24"/>
  <c r="C67" i="24"/>
  <c r="D67" i="24" s="1"/>
  <c r="M66" i="24"/>
  <c r="C66" i="24"/>
  <c r="D66" i="24" s="1"/>
  <c r="M65" i="24"/>
  <c r="C65" i="24"/>
  <c r="D65" i="24" s="1"/>
  <c r="M64" i="24"/>
  <c r="C64" i="24"/>
  <c r="D64" i="24" s="1"/>
  <c r="M63" i="24"/>
  <c r="C63" i="24"/>
  <c r="D63" i="24" s="1"/>
  <c r="M62" i="24"/>
  <c r="D62" i="24"/>
  <c r="C62" i="24"/>
  <c r="M61" i="24"/>
  <c r="C61" i="24"/>
  <c r="D61" i="24" s="1"/>
  <c r="M60" i="24"/>
  <c r="D60" i="24"/>
  <c r="C60" i="24"/>
  <c r="M59" i="24"/>
  <c r="C59" i="24"/>
  <c r="D59" i="24" s="1"/>
  <c r="M58" i="24"/>
  <c r="C58" i="24"/>
  <c r="D58" i="24" s="1"/>
  <c r="M57" i="24"/>
  <c r="C57" i="24"/>
  <c r="D57" i="24" s="1"/>
  <c r="M56" i="24"/>
  <c r="C56" i="24"/>
  <c r="D56" i="24" s="1"/>
  <c r="M55" i="24"/>
  <c r="C55" i="24"/>
  <c r="D55" i="24" s="1"/>
  <c r="M54" i="24"/>
  <c r="D54" i="24"/>
  <c r="C54" i="24"/>
  <c r="M53" i="24"/>
  <c r="C53" i="24"/>
  <c r="D53" i="24" s="1"/>
  <c r="M52" i="24"/>
  <c r="D52" i="24"/>
  <c r="C52" i="24"/>
  <c r="M51" i="24"/>
  <c r="C51" i="24"/>
  <c r="D51" i="24" s="1"/>
  <c r="M50" i="24"/>
  <c r="C50" i="24"/>
  <c r="D50" i="24" s="1"/>
  <c r="M49" i="24"/>
  <c r="C49" i="24"/>
  <c r="D49" i="24" s="1"/>
  <c r="M48" i="24"/>
  <c r="C48" i="24"/>
  <c r="D48" i="24" s="1"/>
  <c r="M47" i="24"/>
  <c r="C47" i="24"/>
  <c r="D47" i="24" s="1"/>
  <c r="M46" i="24"/>
  <c r="D46" i="24"/>
  <c r="C46" i="24"/>
  <c r="M45" i="24"/>
  <c r="C45" i="24"/>
  <c r="D45" i="24" s="1"/>
  <c r="M44" i="24"/>
  <c r="D44" i="24"/>
  <c r="C44" i="24"/>
  <c r="M43" i="24"/>
  <c r="C43" i="24"/>
  <c r="D43" i="24" s="1"/>
  <c r="M42" i="24"/>
  <c r="C42" i="24"/>
  <c r="D42" i="24" s="1"/>
  <c r="M41" i="24"/>
  <c r="C41" i="24"/>
  <c r="D41" i="24" s="1"/>
  <c r="M40" i="24"/>
  <c r="C40" i="24"/>
  <c r="D40" i="24" s="1"/>
  <c r="M39" i="24"/>
  <c r="C39" i="24"/>
  <c r="D39" i="24" s="1"/>
  <c r="M38" i="24"/>
  <c r="D38" i="24"/>
  <c r="C38" i="24"/>
  <c r="M37" i="24"/>
  <c r="C37" i="24"/>
  <c r="D37" i="24" s="1"/>
  <c r="M36" i="24"/>
  <c r="D36" i="24"/>
  <c r="C36" i="24"/>
  <c r="M35" i="24"/>
  <c r="C35" i="24"/>
  <c r="D35" i="24" s="1"/>
  <c r="M34" i="24"/>
  <c r="C34" i="24"/>
  <c r="D34" i="24" s="1"/>
  <c r="M33" i="24"/>
  <c r="C33" i="24"/>
  <c r="D33" i="24" s="1"/>
  <c r="M32" i="24"/>
  <c r="C32" i="24"/>
  <c r="D32" i="24" s="1"/>
  <c r="M31" i="24"/>
  <c r="C31" i="24"/>
  <c r="D31" i="24" s="1"/>
  <c r="M30" i="24"/>
  <c r="D30" i="24"/>
  <c r="C30" i="24"/>
  <c r="M29" i="24"/>
  <c r="C29" i="24"/>
  <c r="D29" i="24" s="1"/>
  <c r="M28" i="24"/>
  <c r="C28" i="24"/>
  <c r="D28" i="24" s="1"/>
  <c r="M27" i="24"/>
  <c r="C27" i="24"/>
  <c r="D27" i="24" s="1"/>
  <c r="M26" i="24"/>
  <c r="C26" i="24"/>
  <c r="D26" i="24" s="1"/>
  <c r="M25" i="24"/>
  <c r="C25" i="24"/>
  <c r="D25" i="24" s="1"/>
  <c r="M24" i="24"/>
  <c r="C24" i="24"/>
  <c r="D24" i="24" s="1"/>
  <c r="M23" i="24"/>
  <c r="C23" i="24"/>
  <c r="D23" i="24" s="1"/>
  <c r="M22" i="24"/>
  <c r="D22" i="24"/>
  <c r="C22" i="24"/>
  <c r="M21" i="24"/>
  <c r="C21" i="24"/>
  <c r="D21" i="24" s="1"/>
  <c r="M20" i="24"/>
  <c r="C20" i="24"/>
  <c r="D20" i="24" s="1"/>
  <c r="M19" i="24"/>
  <c r="C19" i="24"/>
  <c r="D19" i="24" s="1"/>
  <c r="M18" i="24"/>
  <c r="C18" i="24"/>
  <c r="D18" i="24" s="1"/>
  <c r="M17" i="24"/>
  <c r="C17" i="24"/>
  <c r="D17" i="24" s="1"/>
  <c r="M16" i="24"/>
  <c r="C16" i="24"/>
  <c r="D16" i="24" s="1"/>
  <c r="M15" i="24"/>
  <c r="C15" i="24"/>
  <c r="D15" i="24" s="1"/>
  <c r="M14" i="24"/>
  <c r="D14" i="24"/>
  <c r="C14" i="24"/>
  <c r="M13" i="24"/>
  <c r="C13" i="24"/>
  <c r="D13" i="24" s="1"/>
  <c r="M12" i="24"/>
  <c r="G12" i="24"/>
  <c r="C12" i="24"/>
  <c r="D12" i="24" s="1"/>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G172" i="35"/>
  <c r="F172" i="35"/>
  <c r="G171" i="35"/>
  <c r="F171" i="35"/>
  <c r="G170" i="35"/>
  <c r="F170" i="35"/>
  <c r="G169" i="35"/>
  <c r="F169" i="35"/>
  <c r="G168" i="35"/>
  <c r="F168" i="35"/>
  <c r="G167" i="35"/>
  <c r="F167" i="35"/>
  <c r="G166" i="35"/>
  <c r="F166" i="35"/>
  <c r="G165" i="35"/>
  <c r="F165" i="35"/>
  <c r="G164" i="35"/>
  <c r="F164" i="35"/>
  <c r="G163" i="35"/>
  <c r="F163" i="35"/>
  <c r="G162" i="35"/>
  <c r="F162" i="35"/>
  <c r="G161" i="35"/>
  <c r="F161" i="35"/>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C17" i="35"/>
  <c r="D17" i="35" s="1"/>
  <c r="G16" i="35"/>
  <c r="F16" i="35"/>
  <c r="C16" i="35"/>
  <c r="D16" i="35" s="1"/>
  <c r="D22" i="35" s="1"/>
  <c r="F16" i="2"/>
  <c r="E187" i="35"/>
  <c r="D118" i="35"/>
  <c r="D120" i="35"/>
  <c r="D116" i="35"/>
  <c r="D124" i="35"/>
  <c r="D190" i="35"/>
  <c r="D123" i="35"/>
  <c r="D189" i="35"/>
  <c r="D117" i="35"/>
  <c r="E188" i="35"/>
  <c r="D119" i="35"/>
  <c r="B211" i="35" l="1"/>
  <c r="B212" i="35"/>
  <c r="B189"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1" i="33"/>
  <c r="J6" i="33"/>
  <c r="J12" i="33"/>
  <c r="F6" i="33"/>
  <c r="J10" i="33"/>
  <c r="F8" i="33"/>
  <c r="F10" i="33"/>
  <c r="F12" i="33"/>
  <c r="J8" i="33"/>
  <c r="J13" i="33"/>
  <c r="F7" i="33"/>
  <c r="J7" i="33"/>
  <c r="J11" i="33"/>
  <c r="F9" i="33"/>
  <c r="F13" i="33"/>
  <c r="J9"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F4" i="18"/>
  <c r="F24" i="16"/>
  <c r="F23" i="16"/>
  <c r="F22" i="16"/>
  <c r="F21" i="16"/>
  <c r="F20" i="16"/>
  <c r="F19" i="16"/>
  <c r="F18" i="16"/>
  <c r="F17" i="16"/>
  <c r="F16" i="16"/>
  <c r="F15" i="16"/>
  <c r="F14" i="16"/>
  <c r="F13" i="16"/>
  <c r="F12" i="16"/>
  <c r="F11" i="16"/>
  <c r="F10" i="16"/>
  <c r="F9" i="16"/>
  <c r="F8" i="16"/>
  <c r="F7" i="16"/>
  <c r="F6" i="16"/>
  <c r="F5" i="16"/>
  <c r="H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I14" i="10"/>
  <c r="J14" i="10" s="1"/>
  <c r="L13" i="10"/>
  <c r="I13" i="10"/>
  <c r="J13" i="10" s="1"/>
  <c r="L12" i="10"/>
  <c r="J12" i="10"/>
  <c r="I12" i="10"/>
  <c r="L11" i="10"/>
  <c r="I11" i="10"/>
  <c r="J11" i="10" s="1"/>
  <c r="L10" i="10"/>
  <c r="I10" i="10"/>
  <c r="J10" i="10" s="1"/>
  <c r="L9" i="10"/>
  <c r="I9" i="10"/>
  <c r="J9" i="10" s="1"/>
  <c r="L8" i="10"/>
  <c r="J8" i="10"/>
  <c r="I8" i="10"/>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<sst xmlns="http://schemas.openxmlformats.org/spreadsheetml/2006/main" count="2548" uniqueCount="856">
  <si>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</si>
  <si>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</si>
  <si>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</si>
  <si>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</si>
  <si>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</si>
  <si>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</si>
  <si>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</si>
  <si>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</si>
  <si>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</si>
  <si>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</si>
  <si>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</si>
  <si>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</si>
  <si>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</si>
  <si>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</si>
  <si>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</si>
  <si>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</si>
  <si>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</si>
  <si>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</si>
  <si>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</si>
  <si>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</si>
  <si>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</si>
  <si>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</si>
  <si>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</si>
  <si>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</si>
  <si>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</si>
  <si>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</si>
  <si>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</si>
  <si>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</si>
  <si>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</si>
  <si>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</si>
  <si>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</si>
  <si>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</si>
  <si>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</si>
  <si>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</si>
  <si>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</si>
  <si>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</si>
  <si>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</si>
  <si>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</si>
  <si>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</si>
  <si>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</si>
  <si>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</si>
  <si>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</si>
  <si>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</si>
  <si>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</si>
  <si>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</si>
  <si>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</si>
  <si>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</si>
  <si>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</si>
  <si>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</si>
  <si>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</si>
  <si>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</si>
  <si>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</si>
  <si>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</si>
  <si>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</si>
  <si>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</si>
  <si>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</si>
  <si>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</si>
  <si>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</si>
  <si>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</si>
  <si>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</si>
  <si>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</si>
  <si>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</si>
  <si>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</si>
  <si>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</si>
  <si>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</si>
  <si>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</si>
  <si>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</si>
  <si>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</si>
  <si>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</si>
  <si>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</si>
  <si>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</si>
  <si>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</si>
  <si>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</si>
  <si>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</si>
  <si>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</si>
  <si>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</si>
  <si>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</si>
  <si>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</si>
  <si>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</si>
  <si>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</si>
  <si>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</si>
  <si>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</si>
  <si>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</si>
  <si>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</si>
  <si>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</si>
  <si>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</si>
  <si>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</si>
  <si>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</si>
  <si>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</si>
  <si>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</si>
  <si>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</si>
  <si>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</si>
  <si>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</si>
  <si>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</si>
  <si>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</si>
  <si>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</si>
  <si>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</si>
  <si>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</si>
  <si>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</si>
  <si>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</si>
  <si>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</si>
  <si>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</si>
  <si>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</si>
  <si>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</si>
  <si>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</si>
  <si>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</si>
  <si>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</si>
  <si>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</si>
  <si>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</si>
  <si>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</si>
  <si>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</si>
  <si>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</si>
  <si>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</si>
  <si>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</si>
  <si>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</si>
  <si>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</si>
  <si>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</si>
  <si>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</si>
  <si>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</si>
  <si>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</si>
  <si>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</si>
  <si>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</si>
  <si>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</si>
  <si>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</si>
  <si>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</si>
  <si>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</si>
  <si>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</si>
  <si>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</si>
  <si>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</si>
  <si>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</si>
  <si>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</si>
  <si>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</si>
  <si>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</si>
  <si>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</si>
  <si>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</si>
  <si>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</si>
  <si>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</si>
  <si>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</si>
  <si>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</si>
  <si>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</si>
  <si>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</si>
  <si>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</si>
  <si>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</si>
  <si>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</si>
  <si>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</si>
  <si>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</si>
  <si>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</si>
  <si>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</si>
  <si>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</si>
  <si>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</si>
  <si>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</si>
  <si>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</si>
  <si>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</si>
  <si>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</si>
  <si>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</si>
  <si>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</si>
  <si>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</si>
  <si>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</si>
  <si>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</si>
  <si>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</si>
  <si>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</si>
  <si>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</si>
  <si>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</si>
  <si>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</si>
  <si>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</si>
  <si>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</si>
  <si>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</si>
  <si>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</si>
  <si>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</si>
  <si>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</si>
  <si>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</si>
  <si>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</si>
  <si>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</si>
  <si>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</si>
  <si>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</si>
  <si>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</si>
  <si>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</si>
  <si>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</si>
  <si>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</si>
  <si>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</si>
  <si>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</si>
  <si>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</si>
  <si>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</si>
  <si>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</si>
  <si>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</si>
  <si>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</si>
  <si>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</si>
  <si>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</si>
  <si>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</si>
  <si>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</si>
  <si>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</si>
  <si>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</si>
  <si>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</si>
  <si>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</si>
  <si>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</si>
  <si>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</si>
  <si>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</si>
  <si>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</si>
  <si>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</si>
  <si>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</si>
  <si>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</si>
  <si>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</si>
  <si>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</si>
  <si>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</si>
  <si>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</si>
  <si>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</si>
  <si>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</si>
  <si>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</si>
  <si>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</si>
  <si>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</si>
  <si>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</si>
  <si>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</si>
  <si>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</si>
  <si>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</si>
  <si>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</si>
  <si>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</si>
  <si>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</si>
  <si>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</si>
  <si>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</si>
  <si>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</si>
  <si>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</si>
  <si>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</si>
  <si>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</si>
  <si>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</si>
  <si>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</si>
  <si>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</si>
  <si>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</si>
  <si>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</si>
  <si>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</si>
  <si>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</si>
  <si>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</si>
  <si>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</si>
  <si>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</si>
  <si>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</si>
  <si>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</si>
  <si>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</si>
  <si>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</si>
  <si>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</si>
  <si>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</si>
  <si>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</si>
  <si>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</si>
  <si>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</si>
  <si>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</si>
  <si>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</si>
  <si>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</si>
  <si>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</si>
  <si>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</si>
  <si>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</si>
  <si>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</si>
  <si>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</si>
  <si>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</si>
  <si>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</si>
  <si>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</si>
  <si>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</si>
  <si>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</si>
  <si>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</si>
  <si>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</si>
  <si>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</si>
  <si>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</si>
  <si>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</si>
  <si>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</si>
  <si>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</si>
  <si>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</si>
  <si>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</si>
  <si>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</si>
  <si>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</si>
  <si>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</si>
  <si>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</si>
  <si>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</si>
  <si>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</si>
  <si>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</si>
  <si>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</si>
  <si>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</si>
  <si>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</si>
  <si>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</si>
  <si>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</si>
  <si>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</si>
  <si>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</si>
  <si>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</si>
  <si>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</si>
  <si>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</si>
  <si>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</si>
  <si>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</si>
  <si>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</si>
  <si>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</si>
  <si>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</si>
  <si>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</si>
  <si>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</si>
  <si>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</si>
  <si>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</si>
  <si>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</si>
  <si>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</si>
  <si>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</si>
  <si>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</si>
  <si>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</si>
  <si>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</si>
  <si>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</si>
  <si>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</si>
  <si>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</si>
  <si>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</si>
  <si>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</si>
  <si>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</si>
  <si>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</si>
  <si>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</si>
  <si>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</si>
  <si>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</si>
  <si>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</si>
  <si>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</si>
  <si>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</si>
  <si>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</si>
  <si>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</si>
  <si>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</si>
  <si>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</si>
  <si>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</si>
  <si>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</si>
  <si>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</si>
  <si>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</si>
  <si>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</si>
  <si>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</si>
  <si>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</si>
  <si>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</si>
  <si>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</si>
  <si>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</si>
  <si>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</si>
  <si>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</si>
  <si>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</si>
  <si>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</si>
  <si>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</si>
  <si>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</si>
  <si>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</si>
  <si>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</si>
  <si>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</si>
  <si>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</si>
  <si>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</si>
  <si>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</si>
  <si>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</si>
  <si>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</si>
  <si>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</si>
  <si>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</si>
  <si>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</si>
  <si>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</si>
  <si>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</si>
  <si>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</si>
  <si>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</si>
  <si>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</si>
  <si>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</si>
  <si>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</si>
  <si>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</si>
  <si>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</si>
  <si>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</si>
  <si>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</si>
  <si>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</si>
  <si>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</si>
  <si>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</si>
  <si>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</si>
  <si>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</si>
  <si>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</si>
  <si>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</si>
  <si>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</si>
  <si>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</si>
  <si>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</si>
  <si>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</si>
  <si>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</si>
  <si>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</si>
  <si>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</si>
  <si>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</si>
  <si>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</si>
  <si>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</si>
  <si>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</si>
  <si>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</si>
  <si>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</si>
  <si>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</si>
  <si>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</si>
  <si>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</si>
  <si>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</si>
  <si>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</si>
  <si>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</si>
  <si>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</si>
  <si>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</si>
  <si>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</si>
  <si>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</si>
  <si>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</si>
  <si>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</si>
  <si>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</si>
  <si>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</si>
  <si>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</si>
  <si>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</si>
  <si>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</si>
  <si>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</si>
  <si>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</si>
  <si>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</si>
  <si>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</si>
  <si>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</si>
  <si>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</si>
  <si>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</si>
  <si>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</si>
  <si>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</si>
  <si>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</si>
  <si>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</si>
  <si>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</si>
  <si>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</si>
  <si>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</si>
  <si>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</si>
  <si>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</si>
  <si>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</si>
  <si>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</si>
  <si>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</si>
  <si>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</si>
  <si>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</si>
  <si>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</si>
  <si>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</si>
  <si>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</si>
  <si>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</si>
  <si>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</si>
  <si>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</si>
  <si>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</si>
  <si>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</si>
  <si>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</si>
  <si>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</si>
  <si>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</si>
  <si>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</si>
  <si>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</si>
  <si>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</si>
  <si>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</si>
  <si>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</si>
  <si>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</si>
  <si>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</si>
  <si>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</si>
  <si>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</si>
  <si>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</si>
  <si>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</si>
  <si>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</si>
  <si>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</si>
  <si>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</si>
  <si>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</si>
  <si>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</si>
  <si>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</si>
  <si>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</si>
  <si>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</si>
  <si>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</si>
  <si>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</si>
  <si>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</si>
  <si>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</si>
  <si>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</si>
  <si>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</si>
  <si>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</si>
  <si>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</si>
  <si>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</si>
  <si>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</si>
  <si>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</si>
  <si>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</si>
  <si>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</si>
  <si>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</si>
  <si>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</si>
  <si>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</si>
  <si>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</si>
  <si>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</si>
  <si>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</si>
  <si>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</si>
  <si>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</si>
  <si>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</si>
  <si>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</si>
  <si>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</si>
  <si>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</si>
  <si>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</si>
  <si>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</si>
  <si>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</si>
  <si>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</si>
  <si>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</si>
  <si>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</si>
  <si>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</si>
  <si>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</si>
  <si>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</si>
  <si>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</si>
  <si>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</si>
  <si>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</si>
  <si>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</si>
  <si>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</si>
  <si>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</si>
  <si>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</si>
  <si>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</si>
  <si>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</si>
  <si>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</si>
  <si>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</si>
  <si>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</si>
  <si>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</si>
  <si>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</si>
  <si>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</si>
  <si>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</si>
  <si>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</si>
  <si>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</si>
  <si>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</si>
  <si>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</si>
  <si>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</si>
  <si>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</si>
  <si>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</si>
  <si>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</si>
  <si>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</si>
  <si>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</si>
  <si>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</si>
  <si>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</si>
  <si>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</si>
  <si>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</si>
  <si>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</si>
  <si>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</si>
  <si>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</si>
  <si>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</si>
  <si>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</si>
  <si>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</si>
  <si>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</si>
  <si>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</si>
  <si>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</si>
  <si>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</si>
  <si>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</si>
  <si>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</si>
  <si>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</si>
  <si>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</si>
  <si>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</si>
  <si>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</si>
  <si>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</si>
  <si>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</si>
  <si>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</si>
  <si>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</si>
  <si>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</si>
  <si>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</si>
  <si>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</si>
  <si>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</si>
  <si>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</si>
  <si>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</si>
  <si>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</si>
  <si>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</si>
  <si>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</si>
  <si>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</si>
  <si>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</si>
  <si>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</si>
  <si>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</si>
  <si>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</si>
  <si>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</si>
  <si>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</si>
  <si>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</si>
  <si>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</si>
  <si>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</si>
  <si>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</si>
  <si>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</si>
  <si>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</si>
  <si>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</si>
  <si>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</si>
  <si>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</si>
  <si>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</si>
  <si>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</si>
  <si>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</si>
  <si>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</si>
  <si>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</si>
  <si>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</si>
  <si>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</si>
  <si>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</si>
  <si>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</si>
  <si>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</si>
  <si>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</si>
  <si>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</si>
  <si>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</si>
  <si>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</si>
  <si>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</si>
  <si>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</si>
  <si>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</si>
  <si>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</si>
  <si>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</si>
  <si>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</si>
  <si>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</si>
  <si>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</si>
  <si>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</si>
  <si>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</si>
  <si>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</si>
  <si>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</si>
  <si>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</si>
  <si>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</si>
  <si>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</si>
  <si>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</si>
  <si>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</si>
  <si>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</si>
  <si>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</si>
  <si>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</si>
  <si>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</si>
  <si>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</si>
  <si>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</si>
  <si>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</si>
  <si>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</si>
  <si>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</si>
  <si>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</si>
  <si>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</si>
  <si>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</si>
  <si>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</si>
  <si>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</si>
  <si>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</si>
  <si>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</si>
  <si>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</si>
  <si>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</si>
  <si>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</si>
  <si>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</si>
  <si>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</si>
  <si>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</si>
  <si>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</si>
  <si>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</si>
  <si>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</si>
  <si>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</si>
  <si>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</si>
  <si>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</si>
  <si>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</si>
  <si>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</si>
  <si>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</si>
  <si>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</si>
  <si>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</si>
  <si>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</si>
  <si>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</si>
  <si>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</si>
  <si>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</si>
  <si>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</si>
  <si>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</si>
  <si>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</si>
  <si>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</si>
  <si>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</si>
  <si>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</si>
  <si>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</si>
  <si>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</si>
  <si>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</si>
  <si>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</si>
  <si>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</si>
  <si>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</si>
  <si>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</si>
  <si>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</si>
  <si>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</si>
  <si>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</si>
  <si>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</si>
  <si>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</si>
  <si>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</si>
  <si>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</si>
  <si>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</si>
  <si>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</si>
  <si>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</si>
  <si>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</si>
  <si>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</si>
  <si>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</si>
  <si>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</si>
  <si>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</si>
  <si>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</si>
  <si>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</si>
  <si>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</si>
  <si>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</si>
  <si>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</si>
  <si>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</si>
  <si>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</si>
  <si>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</si>
  <si>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</si>
  <si>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</si>
  <si>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</si>
  <si>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</si>
  <si>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</si>
  <si>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</si>
  <si>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</si>
  <si>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</si>
  <si>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</si>
  <si>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</si>
  <si>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</si>
  <si>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</si>
  <si>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</si>
  <si>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</si>
  <si>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</si>
  <si>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</si>
  <si>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</si>
  <si>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</si>
  <si>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</si>
  <si>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</si>
  <si>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</si>
  <si>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</si>
  <si>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</si>
  <si>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</si>
  <si>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</si>
  <si>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</si>
  <si>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</si>
  <si>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</si>
  <si>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</si>
  <si>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</si>
  <si>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</si>
  <si>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</si>
  <si>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</si>
  <si>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</si>
  <si>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</si>
  <si>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</si>
  <si>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</si>
  <si>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</si>
  <si>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</si>
  <si>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</si>
  <si>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</si>
  <si>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</si>
  <si>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</si>
  <si>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</si>
  <si>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</si>
  <si>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</si>
  <si>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</si>
  <si>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</si>
  <si>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</si>
  <si>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</si>
  <si>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</si>
  <si>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</si>
  <si>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</si>
  <si>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</si>
  <si>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</si>
  <si>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</si>
  <si>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</si>
  <si>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</si>
  <si>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</si>
  <si>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</si>
  <si>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</si>
  <si>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</si>
  <si>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</si>
  <si>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</si>
  <si>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</si>
  <si>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</si>
  <si>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</si>
  <si>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</si>
  <si>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</si>
  <si>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</si>
  <si>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</si>
  <si>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</si>
  <si>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</si>
  <si>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</si>
  <si>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</si>
  <si>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</si>
  <si>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</si>
  <si>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</si>
  <si>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</si>
  <si>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</si>
  <si>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</si>
  <si>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</si>
  <si>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</si>
  <si>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</si>
  <si>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</si>
  <si>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</si>
  <si>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</si>
  <si>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</si>
  <si>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</si>
  <si>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</si>
  <si>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</si>
  <si>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</si>
  <si>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</si>
  <si>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</si>
  <si>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</si>
  <si>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</si>
  <si>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</si>
  <si>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</si>
  <si>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</si>
  <si>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</si>
  <si>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</si>
  <si>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</si>
  <si>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</si>
  <si>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</si>
  <si>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</si>
  <si>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</si>
  <si>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</si>
  <si>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</si>
  <si>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</si>
  <si>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</si>
  <si>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</si>
  <si>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</si>
  <si>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</si>
  <si>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</si>
  <si>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</si>
  <si>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</si>
  <si>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</si>
  <si>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</si>
  <si>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</si>
  <si>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</si>
  <si>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</si>
  <si>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</si>
  <si>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</si>
  <si>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</si>
  <si>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</si>
  <si>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</si>
  <si>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</si>
  <si>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</si>
  <si>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</si>
  <si>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</si>
  <si>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</si>
  <si>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</si>
  <si>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</si>
  <si>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</si>
  <si>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</si>
  <si>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</si>
  <si>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</si>
  <si>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</si>
  <si>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</si>
  <si>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</si>
  <si>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</si>
  <si>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</si>
  <si>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</si>
  <si>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</si>
  <si>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</si>
  <si>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</si>
  <si>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</si>
  <si>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</si>
  <si>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</si>
  <si>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</si>
  <si>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</si>
  <si>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</si>
  <si>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</si>
  <si>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</si>
  <si>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</si>
  <si>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</si>
  <si>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</si>
  <si>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</si>
  <si>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</si>
  <si>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</si>
  <si>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</si>
  <si>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</si>
  <si>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</si>
  <si>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</si>
  <si>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</si>
  <si>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</si>
  <si>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</si>
  <si>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</si>
  <si>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</si>
  <si>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</si>
  <si>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</si>
  <si>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</si>
  <si>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</si>
  <si>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</si>
  <si>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</si>
  <si>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</si>
  <si>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</si>
  <si>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</si>
  <si>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</si>
  <si>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</si>
  <si>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</si>
  <si>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</si>
  <si>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</si>
  <si>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</si>
  <si>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</si>
  <si>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</si>
  <si>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</si>
  <si>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</si>
  <si>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</si>
  <si>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</si>
  <si>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</si>
  <si>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</si>
  <si>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</si>
  <si>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</si>
  <si>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</si>
  <si>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VLOOKUP($A$4,$A$7:$E$90,5,0)</t>
  </si>
  <si>
    <t>MIN(</t>
  </si>
  <si>
    <t>INDEX</t>
  </si>
  <si>
    <r>
      <rPr>
        <sz val="9"/>
        <color theme="1"/>
        <rFont val="Verdana"/>
        <family val="2"/>
      </rPr>
      <t>Noreen</t>
    </r>
    <r>
      <rPr>
        <sz val="9"/>
        <color rgb="FF333333"/>
        <rFont val="Verdana"/>
        <family val="2"/>
      </rPr>
      <t xml:space="preserve"> </t>
    </r>
    <r>
      <rPr>
        <sz val="9"/>
        <color theme="1"/>
        <rFont val="Verdana"/>
        <family val="2"/>
      </rPr>
      <t>Surrett</t>
    </r>
  </si>
  <si>
    <t>=VLOOKUP(B5,H6:I8,2,0)</t>
  </si>
  <si>
    <t>=IF(D4="ProductLine1",(VLOOKUP(C4,H4:I7,2,0),VLOOKUP(C4,K4:L7,2,0)*B4)</t>
  </si>
  <si>
    <t>=VLOOKUP(B6,H7:I9,2,0)</t>
  </si>
  <si>
    <t>=INDEX($A$2:$C$2,MATCH(G2,$G$2:$H$2,0))</t>
  </si>
  <si>
    <t>=INDEX(A3:A8,MATCH($E3,$C$3:$C$8,0))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</si>
</sst>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ddd"/>
    <numFmt numFmtId="165" formatCode="0&quot;''&quot;"/>
    <numFmt numFmtId="166" formatCode="&quot;$&quot;#,##0"/>
    <numFmt numFmtId="167" formatCode="&quot;$&quot;#,##0.00"/>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
      <sz val="9"/>
      <color theme="1"/>
      <name val="Verdana"/>
      <family val="2"/>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cellStyleXfs>
  <cellXfs count="128">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0" fontId="0" fillId="0" borderId="0" xfId="0" quotePrefix="1"/>
  </cellXfs>
  <cellStyles count="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4" sqref="B4:B23"/>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50" zoomScaleNormal="100" workbookViewId="0">
      <selection activeCell="G13" sqref="G13"/>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8">
        <f>VLOOKUP($C6,$G$5:$H$9,2)</f>
        <v>50</v>
      </c>
      <c r="G6" s="71">
        <v>0</v>
      </c>
      <c r="H6" s="72">
        <v>0</v>
      </c>
    </row>
    <row r="7" spans="1:8" x14ac:dyDescent="0.2">
      <c r="A7" s="11">
        <v>40308</v>
      </c>
      <c r="B7" s="5" t="s">
        <v>218</v>
      </c>
      <c r="C7" s="5">
        <v>22</v>
      </c>
      <c r="D7" s="8">
        <f t="shared" ref="D7:D30" si="0">VLOOKUP($C7,$G$5:$H$9,2)</f>
        <v>0</v>
      </c>
      <c r="G7" s="5">
        <v>60</v>
      </c>
      <c r="H7" s="72">
        <v>50</v>
      </c>
    </row>
    <row r="8" spans="1:8" x14ac:dyDescent="0.2">
      <c r="A8" s="11">
        <v>40308</v>
      </c>
      <c r="B8" s="5" t="s">
        <v>219</v>
      </c>
      <c r="C8" s="5">
        <v>92</v>
      </c>
      <c r="D8" s="8">
        <f t="shared" si="0"/>
        <v>75</v>
      </c>
      <c r="G8" s="5">
        <v>90</v>
      </c>
      <c r="H8" s="72">
        <v>75</v>
      </c>
    </row>
    <row r="9" spans="1:8" x14ac:dyDescent="0.2">
      <c r="A9" s="11">
        <v>40308</v>
      </c>
      <c r="B9" s="5" t="s">
        <v>220</v>
      </c>
      <c r="C9" s="5">
        <v>77</v>
      </c>
      <c r="D9" s="8">
        <f t="shared" si="0"/>
        <v>50</v>
      </c>
      <c r="G9" s="5">
        <v>150</v>
      </c>
      <c r="H9" s="72">
        <v>150</v>
      </c>
    </row>
    <row r="10" spans="1:8" x14ac:dyDescent="0.2">
      <c r="A10" s="11">
        <v>40308</v>
      </c>
      <c r="B10" s="5" t="s">
        <v>221</v>
      </c>
      <c r="C10" s="5">
        <v>78</v>
      </c>
      <c r="D10" s="8">
        <f t="shared" si="0"/>
        <v>50</v>
      </c>
    </row>
    <row r="11" spans="1:8" x14ac:dyDescent="0.2">
      <c r="A11" s="11">
        <v>40308</v>
      </c>
      <c r="B11" s="5" t="s">
        <v>222</v>
      </c>
      <c r="C11" s="5">
        <v>93</v>
      </c>
      <c r="D11" s="8">
        <f t="shared" si="0"/>
        <v>75</v>
      </c>
    </row>
    <row r="12" spans="1:8" x14ac:dyDescent="0.2">
      <c r="A12" s="11">
        <v>40308</v>
      </c>
      <c r="B12" s="5" t="s">
        <v>223</v>
      </c>
      <c r="C12" s="5">
        <v>90</v>
      </c>
      <c r="D12" s="8">
        <f t="shared" si="0"/>
        <v>75</v>
      </c>
    </row>
    <row r="13" spans="1:8" x14ac:dyDescent="0.2">
      <c r="A13" s="11">
        <v>40308</v>
      </c>
      <c r="B13" s="5" t="s">
        <v>224</v>
      </c>
      <c r="C13" s="5">
        <v>88</v>
      </c>
      <c r="D13" s="8">
        <f t="shared" si="0"/>
        <v>50</v>
      </c>
      <c r="G13" s="8"/>
    </row>
    <row r="14" spans="1:8" x14ac:dyDescent="0.2">
      <c r="A14" s="11">
        <v>40308</v>
      </c>
      <c r="B14" s="5" t="s">
        <v>225</v>
      </c>
      <c r="C14" s="5">
        <v>77</v>
      </c>
      <c r="D14" s="8">
        <f t="shared" si="0"/>
        <v>50</v>
      </c>
    </row>
    <row r="15" spans="1:8" x14ac:dyDescent="0.2">
      <c r="A15" s="11">
        <v>40308</v>
      </c>
      <c r="B15" s="5" t="s">
        <v>226</v>
      </c>
      <c r="C15" s="5">
        <v>81</v>
      </c>
      <c r="D15" s="8">
        <f t="shared" si="0"/>
        <v>50</v>
      </c>
    </row>
    <row r="16" spans="1:8" x14ac:dyDescent="0.2">
      <c r="A16" s="11">
        <v>40308</v>
      </c>
      <c r="B16" s="5" t="s">
        <v>227</v>
      </c>
      <c r="C16" s="5">
        <v>81</v>
      </c>
      <c r="D16" s="8">
        <f t="shared" si="0"/>
        <v>50</v>
      </c>
    </row>
    <row r="17" spans="1:4" x14ac:dyDescent="0.2">
      <c r="A17" s="11">
        <v>40308</v>
      </c>
      <c r="B17" s="5" t="s">
        <v>228</v>
      </c>
      <c r="C17" s="5">
        <v>86</v>
      </c>
      <c r="D17" s="8">
        <f t="shared" si="0"/>
        <v>50</v>
      </c>
    </row>
    <row r="18" spans="1:4" x14ac:dyDescent="0.2">
      <c r="A18" s="11">
        <v>40308</v>
      </c>
      <c r="B18" s="5" t="s">
        <v>229</v>
      </c>
      <c r="C18" s="5">
        <v>91</v>
      </c>
      <c r="D18" s="8">
        <f t="shared" si="0"/>
        <v>75</v>
      </c>
    </row>
    <row r="19" spans="1:4" x14ac:dyDescent="0.2">
      <c r="A19" s="11">
        <v>40308</v>
      </c>
      <c r="B19" s="5" t="s">
        <v>230</v>
      </c>
      <c r="C19" s="5">
        <v>84</v>
      </c>
      <c r="D19" s="8">
        <f t="shared" si="0"/>
        <v>50</v>
      </c>
    </row>
    <row r="20" spans="1:4" x14ac:dyDescent="0.2">
      <c r="A20" s="11">
        <v>40308</v>
      </c>
      <c r="B20" s="5" t="s">
        <v>231</v>
      </c>
      <c r="C20" s="5">
        <v>89</v>
      </c>
      <c r="D20" s="8">
        <f t="shared" si="0"/>
        <v>50</v>
      </c>
    </row>
    <row r="21" spans="1:4" x14ac:dyDescent="0.2">
      <c r="A21" s="11">
        <v>40308</v>
      </c>
      <c r="B21" s="5" t="s">
        <v>232</v>
      </c>
      <c r="C21" s="5">
        <v>74</v>
      </c>
      <c r="D21" s="8">
        <f t="shared" si="0"/>
        <v>50</v>
      </c>
    </row>
    <row r="22" spans="1:4" x14ac:dyDescent="0.2">
      <c r="A22" s="11">
        <v>40308</v>
      </c>
      <c r="B22" s="5" t="s">
        <v>233</v>
      </c>
      <c r="C22" s="5">
        <v>86</v>
      </c>
      <c r="D22" s="8">
        <f t="shared" si="0"/>
        <v>50</v>
      </c>
    </row>
    <row r="23" spans="1:4" x14ac:dyDescent="0.2">
      <c r="A23" s="11">
        <v>40308</v>
      </c>
      <c r="B23" s="5" t="s">
        <v>234</v>
      </c>
      <c r="C23" s="5">
        <v>94</v>
      </c>
      <c r="D23" s="8">
        <f t="shared" si="0"/>
        <v>75</v>
      </c>
    </row>
    <row r="24" spans="1:4" x14ac:dyDescent="0.2">
      <c r="A24" s="11">
        <v>40308</v>
      </c>
      <c r="B24" s="5" t="s">
        <v>235</v>
      </c>
      <c r="C24" s="5">
        <v>70</v>
      </c>
      <c r="D24" s="8">
        <f t="shared" si="0"/>
        <v>50</v>
      </c>
    </row>
    <row r="25" spans="1:4" x14ac:dyDescent="0.2">
      <c r="A25" s="11">
        <v>40308</v>
      </c>
      <c r="B25" s="5" t="s">
        <v>236</v>
      </c>
      <c r="C25" s="5">
        <v>0</v>
      </c>
      <c r="D25" s="8">
        <f t="shared" si="0"/>
        <v>0</v>
      </c>
    </row>
    <row r="26" spans="1:4" x14ac:dyDescent="0.2">
      <c r="A26" s="11">
        <v>40308</v>
      </c>
      <c r="B26" s="5" t="s">
        <v>237</v>
      </c>
      <c r="C26" s="5">
        <v>86</v>
      </c>
      <c r="D26" s="8">
        <f t="shared" si="0"/>
        <v>50</v>
      </c>
    </row>
    <row r="27" spans="1:4" x14ac:dyDescent="0.2">
      <c r="A27" s="11">
        <v>40308</v>
      </c>
      <c r="B27" s="5" t="s">
        <v>238</v>
      </c>
      <c r="C27" s="5">
        <v>88</v>
      </c>
      <c r="D27" s="8">
        <f t="shared" si="0"/>
        <v>50</v>
      </c>
    </row>
    <row r="28" spans="1:4" x14ac:dyDescent="0.2">
      <c r="A28" s="11">
        <v>40308</v>
      </c>
      <c r="B28" s="5" t="s">
        <v>239</v>
      </c>
      <c r="C28" s="5">
        <v>94</v>
      </c>
      <c r="D28" s="8">
        <f t="shared" si="0"/>
        <v>75</v>
      </c>
    </row>
    <row r="29" spans="1:4" x14ac:dyDescent="0.2">
      <c r="A29" s="11">
        <v>40308</v>
      </c>
      <c r="B29" s="5" t="s">
        <v>240</v>
      </c>
      <c r="C29" s="5">
        <v>84</v>
      </c>
      <c r="D29" s="8">
        <f t="shared" si="0"/>
        <v>50</v>
      </c>
    </row>
    <row r="30" spans="1:4" x14ac:dyDescent="0.2">
      <c r="A30" s="11">
        <v>40308</v>
      </c>
      <c r="B30" s="5" t="s">
        <v>241</v>
      </c>
      <c r="C30" s="5">
        <v>79</v>
      </c>
      <c r="D30" s="8">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F4" sqref="F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PPSH-6470-0002</v>
      </c>
      <c r="AB3" t="s">
        <v>247</v>
      </c>
      <c r="AC3" t="s">
        <v>248</v>
      </c>
      <c r="AD3" s="74">
        <f t="shared" ref="AD3" ca="1" si="0">RANDBETWEEN(37000,40300)</f>
        <v>37416</v>
      </c>
      <c r="AE3" s="69">
        <f ca="1">RANDBETWEEN(29000,59000)</f>
        <v>38323</v>
      </c>
    </row>
    <row r="4" spans="1:31" x14ac:dyDescent="0.2">
      <c r="A4" s="5" t="s">
        <v>249</v>
      </c>
      <c r="B4" s="75" t="str">
        <f>VLOOKUP($A$4,$A$7:$E$90,2,0)</f>
        <v>FirstName9</v>
      </c>
      <c r="C4" s="8" t="str">
        <f>VLOOKUP($A$4,$A$7:$E$90,3,0)</f>
        <v>LastName10</v>
      </c>
      <c r="D4" s="76">
        <f>VLOOKUP($A$4,$A$7:$E$90,4,0)</f>
        <v>37689</v>
      </c>
      <c r="E4" s="16">
        <f>VLOOKUP($A$4,$A$7:$E$90,5,0)</f>
        <v>58644</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c r="J6" s="8"/>
      <c r="K6" s="76"/>
      <c r="L6" s="16"/>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c r="J10" s="8"/>
      <c r="K10" s="76"/>
      <c r="L10" s="16"/>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c r="H27" t="s">
        <v>847</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B069739D-A3B9-574E-84BC-16EFC64F0DA8}">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GKBJ-5735-0002</v>
      </c>
      <c r="AB3" t="s">
        <v>247</v>
      </c>
      <c r="AC3" t="s">
        <v>248</v>
      </c>
      <c r="AD3" s="74">
        <f t="shared" ref="AD3" ca="1" si="0">RANDBETWEEN(37000,40300)</f>
        <v>37559</v>
      </c>
      <c r="AE3" s="69">
        <f ca="1">RANDBETWEEN(29000,59000)</f>
        <v>33619</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L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3" spans="1:12" x14ac:dyDescent="0.2">
      <c r="L3" t="s">
        <v>848</v>
      </c>
    </row>
    <row r="4" spans="1:12" x14ac:dyDescent="0.2">
      <c r="A4" s="77" t="s">
        <v>501</v>
      </c>
      <c r="B4" s="78" t="s">
        <v>502</v>
      </c>
      <c r="C4" s="78" t="s">
        <v>503</v>
      </c>
      <c r="D4" s="78" t="s">
        <v>504</v>
      </c>
      <c r="E4" s="78" t="s">
        <v>505</v>
      </c>
      <c r="F4" s="78" t="s">
        <v>506</v>
      </c>
      <c r="G4" s="78" t="s">
        <v>507</v>
      </c>
      <c r="H4" s="78" t="s">
        <v>508</v>
      </c>
      <c r="I4" s="77" t="s">
        <v>146</v>
      </c>
      <c r="J4" s="77" t="s">
        <v>509</v>
      </c>
    </row>
    <row r="5" spans="1:12" x14ac:dyDescent="0.2">
      <c r="A5" s="78" t="s">
        <v>510</v>
      </c>
      <c r="B5" s="79">
        <v>57.97</v>
      </c>
      <c r="C5" s="79">
        <v>72.2</v>
      </c>
      <c r="D5" s="79">
        <v>39.01</v>
      </c>
      <c r="E5" s="79">
        <v>60.33</v>
      </c>
      <c r="F5" s="79">
        <v>71.400000000000006</v>
      </c>
      <c r="G5" s="79">
        <v>72.819999999999993</v>
      </c>
      <c r="H5" s="79">
        <v>60.93</v>
      </c>
      <c r="I5" s="80">
        <f>MIN(B5:H5)</f>
        <v>39.01</v>
      </c>
      <c r="J5" s="8" t="str">
        <f>INDEX(A$4:H$4,MATCH($I5,$A5:$H5,0))</f>
        <v>Supplier 3</v>
      </c>
    </row>
    <row r="6" spans="1:12" x14ac:dyDescent="0.2">
      <c r="A6" s="78" t="s">
        <v>511</v>
      </c>
      <c r="B6" s="79">
        <v>51.67</v>
      </c>
      <c r="C6" s="79">
        <v>29.87</v>
      </c>
      <c r="D6" s="79">
        <v>52.23</v>
      </c>
      <c r="E6" s="79">
        <v>48.34</v>
      </c>
      <c r="F6" s="79">
        <v>51.37</v>
      </c>
      <c r="G6" s="79">
        <v>52.58</v>
      </c>
      <c r="H6" s="79">
        <v>51.64</v>
      </c>
      <c r="I6" s="80">
        <f t="shared" ref="I6:I21" si="0">MIN(B6:H6)</f>
        <v>29.87</v>
      </c>
      <c r="J6" s="8" t="str">
        <f t="shared" ref="J6:J21" si="1">INDEX(A$4:H$4,MATCH($I6,$A6:$H6,0))</f>
        <v>Supplier 2</v>
      </c>
      <c r="L6" t="s">
        <v>849</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A75" sqref="A7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D6" sqref="D6:D24"/>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c r="F11" s="127" t="s">
        <v>853</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tabSelected="1" zoomScale="133" workbookViewId="0">
      <selection activeCell="F7" sqref="F7"/>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INDEX(A3:A8,MATCH($E3,$C$3:$C$8,0))</f>
        <v>Quad</v>
      </c>
      <c r="H3" s="75">
        <f>INDEX(B3:B8,MATCH($E3,$C$3:$C$8,0))</f>
        <v>30</v>
      </c>
    </row>
    <row r="4" spans="1:8" x14ac:dyDescent="0.2">
      <c r="A4" s="22" t="s">
        <v>10</v>
      </c>
      <c r="B4" s="23">
        <v>30</v>
      </c>
      <c r="C4" s="22" t="s">
        <v>539</v>
      </c>
    </row>
    <row r="5" spans="1:8" x14ac:dyDescent="0.2">
      <c r="A5" s="22" t="s">
        <v>4</v>
      </c>
      <c r="B5" s="23">
        <v>22</v>
      </c>
      <c r="C5" s="22" t="s">
        <v>540</v>
      </c>
      <c r="G5" s="127" t="s">
        <v>854</v>
      </c>
    </row>
    <row r="6" spans="1:8" x14ac:dyDescent="0.2">
      <c r="A6" s="22" t="s">
        <v>12</v>
      </c>
      <c r="B6" s="23">
        <v>25</v>
      </c>
      <c r="C6" s="22" t="s">
        <v>541</v>
      </c>
      <c r="G6" s="127" t="s">
        <v>855</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4" sqref="G4"/>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INDEX(A3:A8,MATCH($E3,$C$3:$C$8,0))</f>
        <v>Quad</v>
      </c>
      <c r="H3" s="16">
        <f t="shared" ref="G3:H3" si="0">INDEX(B3:B8,MATCH($E3,$C$3:$C$8,0))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topLeftCell="A5" zoomScale="137" zoomScaleNormal="85" workbookViewId="0">
      <selection activeCell="F4" sqref="F4:F2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850</v>
      </c>
      <c r="F4" s="16">
        <f>IF(D4="ProductLine1",VLOOKUP(C4,$H$4:$I$7,2,0),VLOOKUP(C4,$K$4:$L$7,2,0)*B4)</f>
        <v>125</v>
      </c>
      <c r="H4" s="5" t="s">
        <v>552</v>
      </c>
      <c r="I4" s="6">
        <v>100</v>
      </c>
      <c r="K4" s="5" t="s">
        <v>553</v>
      </c>
      <c r="L4" s="5">
        <v>0.02</v>
      </c>
    </row>
    <row r="5" spans="1:12" x14ac:dyDescent="0.2">
      <c r="A5" s="11">
        <v>40316</v>
      </c>
      <c r="B5" s="6">
        <v>2839.58</v>
      </c>
      <c r="C5" s="5" t="s">
        <v>549</v>
      </c>
      <c r="D5" s="5" t="s">
        <v>550</v>
      </c>
      <c r="E5" s="5" t="s">
        <v>554</v>
      </c>
      <c r="F5" s="16">
        <f t="shared" ref="F5: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16">
        <f t="shared" si="0"/>
        <v>110</v>
      </c>
      <c r="H6" s="5" t="s">
        <v>549</v>
      </c>
      <c r="I6" s="6">
        <v>125</v>
      </c>
      <c r="K6" s="5" t="s">
        <v>559</v>
      </c>
      <c r="L6" s="5">
        <v>2.5000000000000001E-2</v>
      </c>
    </row>
    <row r="7" spans="1:12" x14ac:dyDescent="0.2">
      <c r="A7" s="11">
        <v>40318</v>
      </c>
      <c r="B7" s="6">
        <v>4393.67</v>
      </c>
      <c r="C7" s="5" t="s">
        <v>553</v>
      </c>
      <c r="D7" s="5" t="s">
        <v>560</v>
      </c>
      <c r="E7" s="5" t="s">
        <v>561</v>
      </c>
      <c r="F7" s="16">
        <f t="shared" si="0"/>
        <v>87.873400000000004</v>
      </c>
      <c r="H7" s="5" t="s">
        <v>557</v>
      </c>
      <c r="I7" s="6">
        <v>110</v>
      </c>
      <c r="K7" s="5" t="s">
        <v>562</v>
      </c>
      <c r="L7" s="5">
        <v>2.75E-2</v>
      </c>
    </row>
    <row r="8" spans="1:12" x14ac:dyDescent="0.2">
      <c r="A8" s="11">
        <v>40319</v>
      </c>
      <c r="B8" s="6">
        <v>4479.6000000000004</v>
      </c>
      <c r="C8" s="5" t="s">
        <v>562</v>
      </c>
      <c r="D8" s="5" t="s">
        <v>560</v>
      </c>
      <c r="E8" s="5" t="s">
        <v>563</v>
      </c>
      <c r="F8" s="16">
        <f t="shared" si="0"/>
        <v>123.18900000000001</v>
      </c>
    </row>
    <row r="9" spans="1:12" x14ac:dyDescent="0.2">
      <c r="A9" s="11">
        <v>40320</v>
      </c>
      <c r="B9" s="6">
        <v>2654.98</v>
      </c>
      <c r="C9" s="5" t="s">
        <v>553</v>
      </c>
      <c r="D9" s="5" t="s">
        <v>560</v>
      </c>
      <c r="E9" s="5" t="s">
        <v>564</v>
      </c>
      <c r="F9" s="16">
        <f t="shared" si="0"/>
        <v>53.099600000000002</v>
      </c>
    </row>
    <row r="10" spans="1:12" x14ac:dyDescent="0.2">
      <c r="A10" s="11">
        <v>40321</v>
      </c>
      <c r="B10" s="6">
        <v>3994.22</v>
      </c>
      <c r="C10" s="5" t="s">
        <v>559</v>
      </c>
      <c r="D10" s="5" t="s">
        <v>560</v>
      </c>
      <c r="E10" s="5" t="s">
        <v>565</v>
      </c>
      <c r="F10" s="16">
        <f t="shared" si="0"/>
        <v>99.855500000000006</v>
      </c>
      <c r="H10" s="127" t="s">
        <v>852</v>
      </c>
    </row>
    <row r="11" spans="1:12" x14ac:dyDescent="0.2">
      <c r="A11" s="11">
        <v>40322</v>
      </c>
      <c r="B11" s="6">
        <v>4098.8</v>
      </c>
      <c r="C11" s="5" t="s">
        <v>555</v>
      </c>
      <c r="D11" s="5" t="s">
        <v>550</v>
      </c>
      <c r="E11" s="5" t="s">
        <v>566</v>
      </c>
      <c r="F11" s="16">
        <f t="shared" si="0"/>
        <v>150</v>
      </c>
    </row>
    <row r="12" spans="1:12" x14ac:dyDescent="0.2">
      <c r="A12" s="11">
        <v>40323</v>
      </c>
      <c r="B12" s="6">
        <v>4734.34</v>
      </c>
      <c r="C12" s="5" t="s">
        <v>556</v>
      </c>
      <c r="D12" s="5" t="s">
        <v>560</v>
      </c>
      <c r="E12" s="5" t="s">
        <v>567</v>
      </c>
      <c r="F12" s="16">
        <f t="shared" si="0"/>
        <v>142.03020000000001</v>
      </c>
    </row>
    <row r="13" spans="1:12" x14ac:dyDescent="0.2">
      <c r="A13" s="11">
        <v>40324</v>
      </c>
      <c r="B13" s="6">
        <v>3493.1</v>
      </c>
      <c r="C13" s="5" t="s">
        <v>552</v>
      </c>
      <c r="D13" s="5" t="s">
        <v>550</v>
      </c>
      <c r="E13" s="5" t="s">
        <v>568</v>
      </c>
      <c r="F13" s="16">
        <f t="shared" si="0"/>
        <v>100</v>
      </c>
    </row>
    <row r="14" spans="1:12" x14ac:dyDescent="0.2">
      <c r="A14" s="11">
        <v>40325</v>
      </c>
      <c r="B14" s="6">
        <v>3284.31</v>
      </c>
      <c r="C14" s="5" t="s">
        <v>555</v>
      </c>
      <c r="D14" s="5" t="s">
        <v>550</v>
      </c>
      <c r="E14" s="5" t="s">
        <v>569</v>
      </c>
      <c r="F14" s="16">
        <f t="shared" si="0"/>
        <v>150</v>
      </c>
    </row>
    <row r="15" spans="1:12" x14ac:dyDescent="0.2">
      <c r="A15" s="11">
        <v>40326</v>
      </c>
      <c r="B15" s="6">
        <v>4766.3999999999996</v>
      </c>
      <c r="C15" s="5" t="s">
        <v>556</v>
      </c>
      <c r="D15" s="5" t="s">
        <v>560</v>
      </c>
      <c r="E15" s="5" t="s">
        <v>570</v>
      </c>
      <c r="F15" s="16">
        <f t="shared" si="0"/>
        <v>142.99199999999999</v>
      </c>
    </row>
    <row r="16" spans="1:12" x14ac:dyDescent="0.2">
      <c r="A16" s="11">
        <v>40327</v>
      </c>
      <c r="B16" s="6">
        <v>3601.61</v>
      </c>
      <c r="C16" s="5" t="s">
        <v>549</v>
      </c>
      <c r="D16" s="5" t="s">
        <v>550</v>
      </c>
      <c r="E16" s="5" t="s">
        <v>571</v>
      </c>
      <c r="F16" s="16">
        <f t="shared" si="0"/>
        <v>125</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125</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110</v>
      </c>
    </row>
    <row r="21" spans="1:6" x14ac:dyDescent="0.2">
      <c r="A21" s="11">
        <v>40332</v>
      </c>
      <c r="B21" s="6">
        <v>3907.71</v>
      </c>
      <c r="C21" s="5" t="s">
        <v>555</v>
      </c>
      <c r="D21" s="5" t="s">
        <v>550</v>
      </c>
      <c r="E21" s="5" t="s">
        <v>576</v>
      </c>
      <c r="F21" s="16">
        <f t="shared" si="0"/>
        <v>150</v>
      </c>
    </row>
    <row r="22" spans="1:6" x14ac:dyDescent="0.2">
      <c r="A22" s="11">
        <v>40333</v>
      </c>
      <c r="B22" s="6">
        <v>4150.7</v>
      </c>
      <c r="C22" s="5" t="s">
        <v>557</v>
      </c>
      <c r="D22" s="5" t="s">
        <v>550</v>
      </c>
      <c r="E22" s="5" t="s">
        <v>577</v>
      </c>
      <c r="F22" s="16">
        <f t="shared" si="0"/>
        <v>110</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150"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ref="F4: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F4" sqref="F4:F2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ref="F5:F24" si="0">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G4" sqref="G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4"/>
  <sheetViews>
    <sheetView topLeftCell="A62" zoomScale="85" zoomScaleNormal="85" workbookViewId="0">
      <selection activeCell="B94" sqref="B9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row r="94" spans="1:12" x14ac:dyDescent="0.2">
      <c r="B94" s="69">
        <f>SUM(B7:B93)</f>
        <v>702351</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7"/>
  <sheetViews>
    <sheetView zoomScale="130" zoomScaleNormal="130" workbookViewId="0">
      <selection activeCell="C27" sqref="C27"/>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C5">
        <f>VLOOKUP(B5,$H$6:$I$8,2,0)</f>
        <v>12.5</v>
      </c>
      <c r="H5" s="4" t="s">
        <v>20</v>
      </c>
      <c r="I5" s="4" t="s">
        <v>611</v>
      </c>
    </row>
    <row r="6" spans="1:11" x14ac:dyDescent="0.2">
      <c r="A6" s="11">
        <v>42502</v>
      </c>
      <c r="B6" s="5" t="s">
        <v>512</v>
      </c>
      <c r="C6">
        <f t="shared" ref="C6:C26" si="0">VLOOKUP(B6,$H$6:$I$8,2,0)</f>
        <v>5.75</v>
      </c>
      <c r="D6" s="127" t="s">
        <v>851</v>
      </c>
      <c r="H6" s="5" t="s">
        <v>510</v>
      </c>
      <c r="I6" s="5">
        <v>12.5</v>
      </c>
    </row>
    <row r="7" spans="1:11" x14ac:dyDescent="0.2">
      <c r="A7" s="11">
        <v>42494</v>
      </c>
      <c r="B7" s="5" t="s">
        <v>512</v>
      </c>
      <c r="C7">
        <f t="shared" si="0"/>
        <v>5.75</v>
      </c>
      <c r="H7" s="5" t="s">
        <v>511</v>
      </c>
      <c r="I7" s="5">
        <v>19</v>
      </c>
    </row>
    <row r="8" spans="1:11" x14ac:dyDescent="0.2">
      <c r="A8" s="11">
        <v>42494</v>
      </c>
      <c r="B8" s="5" t="s">
        <v>512</v>
      </c>
      <c r="C8">
        <f t="shared" si="0"/>
        <v>5.75</v>
      </c>
      <c r="H8" s="5" t="s">
        <v>512</v>
      </c>
      <c r="I8" s="5">
        <v>5.75</v>
      </c>
    </row>
    <row r="9" spans="1:11" x14ac:dyDescent="0.2">
      <c r="A9" s="11">
        <v>42494</v>
      </c>
      <c r="B9" s="5" t="s">
        <v>511</v>
      </c>
      <c r="C9">
        <f t="shared" si="0"/>
        <v>19</v>
      </c>
    </row>
    <row r="10" spans="1:11" x14ac:dyDescent="0.2">
      <c r="A10" s="11">
        <v>42494</v>
      </c>
      <c r="B10" s="5" t="s">
        <v>512</v>
      </c>
      <c r="C10">
        <f t="shared" si="0"/>
        <v>5.75</v>
      </c>
    </row>
    <row r="11" spans="1:11" x14ac:dyDescent="0.2">
      <c r="A11" s="11">
        <v>42492</v>
      </c>
      <c r="B11" s="5" t="s">
        <v>510</v>
      </c>
      <c r="C11">
        <f t="shared" si="0"/>
        <v>12.5</v>
      </c>
    </row>
    <row r="12" spans="1:11" x14ac:dyDescent="0.2">
      <c r="A12" s="11">
        <v>42502</v>
      </c>
      <c r="B12" s="5" t="s">
        <v>511</v>
      </c>
      <c r="C12">
        <f t="shared" si="0"/>
        <v>19</v>
      </c>
    </row>
    <row r="13" spans="1:11" x14ac:dyDescent="0.2">
      <c r="A13" s="11">
        <v>42500</v>
      </c>
      <c r="B13" s="5" t="s">
        <v>512</v>
      </c>
      <c r="C13">
        <f t="shared" si="0"/>
        <v>5.75</v>
      </c>
    </row>
    <row r="14" spans="1:11" x14ac:dyDescent="0.2">
      <c r="A14" s="11">
        <v>42494</v>
      </c>
      <c r="B14" s="5" t="s">
        <v>511</v>
      </c>
      <c r="C14">
        <f t="shared" si="0"/>
        <v>19</v>
      </c>
    </row>
    <row r="15" spans="1:11" x14ac:dyDescent="0.2">
      <c r="A15" s="11">
        <v>42501</v>
      </c>
      <c r="B15" s="5" t="s">
        <v>512</v>
      </c>
      <c r="C15">
        <f t="shared" si="0"/>
        <v>5.75</v>
      </c>
    </row>
    <row r="16" spans="1:11" x14ac:dyDescent="0.2">
      <c r="A16" s="11">
        <v>42493</v>
      </c>
      <c r="B16" s="5" t="s">
        <v>512</v>
      </c>
      <c r="C16">
        <f t="shared" si="0"/>
        <v>5.75</v>
      </c>
    </row>
    <row r="17" spans="1:3" x14ac:dyDescent="0.2">
      <c r="A17" s="11">
        <v>42491</v>
      </c>
      <c r="B17" s="5" t="s">
        <v>512</v>
      </c>
      <c r="C17">
        <f t="shared" si="0"/>
        <v>5.75</v>
      </c>
    </row>
    <row r="18" spans="1:3" x14ac:dyDescent="0.2">
      <c r="A18" s="11">
        <v>42491</v>
      </c>
      <c r="B18" s="5" t="s">
        <v>512</v>
      </c>
      <c r="C18">
        <f t="shared" si="0"/>
        <v>5.75</v>
      </c>
    </row>
    <row r="19" spans="1:3" x14ac:dyDescent="0.2">
      <c r="A19" s="11">
        <v>42497</v>
      </c>
      <c r="B19" s="5" t="s">
        <v>511</v>
      </c>
      <c r="C19">
        <f t="shared" si="0"/>
        <v>19</v>
      </c>
    </row>
    <row r="20" spans="1:3" x14ac:dyDescent="0.2">
      <c r="A20" s="11">
        <v>42495</v>
      </c>
      <c r="B20" s="5" t="s">
        <v>512</v>
      </c>
      <c r="C20">
        <f t="shared" si="0"/>
        <v>5.75</v>
      </c>
    </row>
    <row r="21" spans="1:3" x14ac:dyDescent="0.2">
      <c r="A21" s="11">
        <v>42499</v>
      </c>
      <c r="B21" s="5" t="s">
        <v>511</v>
      </c>
      <c r="C21">
        <f t="shared" si="0"/>
        <v>19</v>
      </c>
    </row>
    <row r="22" spans="1:3" x14ac:dyDescent="0.2">
      <c r="A22" s="11">
        <v>42499</v>
      </c>
      <c r="B22" s="5" t="s">
        <v>510</v>
      </c>
      <c r="C22">
        <f t="shared" si="0"/>
        <v>12.5</v>
      </c>
    </row>
    <row r="23" spans="1:3" x14ac:dyDescent="0.2">
      <c r="A23" s="11">
        <v>42494</v>
      </c>
      <c r="B23" s="5" t="s">
        <v>511</v>
      </c>
      <c r="C23">
        <f t="shared" si="0"/>
        <v>19</v>
      </c>
    </row>
    <row r="24" spans="1:3" x14ac:dyDescent="0.2">
      <c r="A24" s="11">
        <v>42498</v>
      </c>
      <c r="B24" s="5" t="s">
        <v>510</v>
      </c>
      <c r="C24">
        <f t="shared" si="0"/>
        <v>12.5</v>
      </c>
    </row>
    <row r="25" spans="1:3" x14ac:dyDescent="0.2">
      <c r="A25" s="11">
        <v>42502</v>
      </c>
      <c r="B25" s="5" t="s">
        <v>510</v>
      </c>
      <c r="C25">
        <f t="shared" si="0"/>
        <v>12.5</v>
      </c>
    </row>
    <row r="26" spans="1:3" x14ac:dyDescent="0.2">
      <c r="A26" s="11">
        <v>42498</v>
      </c>
      <c r="B26" s="5" t="s">
        <v>512</v>
      </c>
      <c r="C26">
        <f t="shared" si="0"/>
        <v>5.75</v>
      </c>
    </row>
    <row r="27" spans="1:3" x14ac:dyDescent="0.2">
      <c r="C27">
        <f>SUM(C5:C26)</f>
        <v>239.75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Alisha McLean</cp:lastModifiedBy>
  <dcterms:created xsi:type="dcterms:W3CDTF">2016-05-11T18:46:39Z</dcterms:created>
  <dcterms:modified xsi:type="dcterms:W3CDTF">2019-10-03T18:45:11Z</dcterms:modified>
</cp:coreProperties>
</file>